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09"/>
  <workbookPr/>
  <mc:AlternateContent xmlns:mc="http://schemas.openxmlformats.org/markup-compatibility/2006">
    <mc:Choice Requires="x15">
      <x15ac:absPath xmlns:x15ac="http://schemas.microsoft.com/office/spreadsheetml/2010/11/ac" url="/Users/admin/Documents/"/>
    </mc:Choice>
  </mc:AlternateContent>
  <xr:revisionPtr revIDLastSave="0" documentId="13_ncr:1_{917E1073-F1AE-8D4F-856B-FDF08CD2999E}" xr6:coauthVersionLast="37" xr6:coauthVersionMax="37" xr10:uidLastSave="{00000000-0000-0000-0000-000000000000}"/>
  <bookViews>
    <workbookView xWindow="0" yWindow="0" windowWidth="28800" windowHeight="18000" activeTab="4" xr2:uid="{00000000-000D-0000-FFFF-FFFF00000000}"/>
  </bookViews>
  <sheets>
    <sheet name="Sheet1" sheetId="1" r:id="rId1"/>
    <sheet name="Pivot Table" sheetId="12" r:id="rId2"/>
    <sheet name="Pivot Table 2" sheetId="6" r:id="rId3"/>
    <sheet name="Pivot Table 3" sheetId="11" r:id="rId4"/>
    <sheet name="Bonus" sheetId="13" r:id="rId5"/>
  </sheets>
  <calcPr calcId="179021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H3" i="13" l="1"/>
  <c r="H4" i="13"/>
  <c r="H5" i="13"/>
  <c r="H6" i="13"/>
  <c r="H7" i="13"/>
  <c r="H8" i="13"/>
  <c r="H9" i="13"/>
  <c r="H10" i="13"/>
  <c r="H11" i="13"/>
  <c r="H12" i="13"/>
  <c r="H13" i="13"/>
  <c r="H2" i="13"/>
  <c r="G3" i="13"/>
  <c r="G4" i="13"/>
  <c r="G5" i="13"/>
  <c r="G6" i="13"/>
  <c r="G7" i="13"/>
  <c r="G8" i="13"/>
  <c r="G9" i="13"/>
  <c r="G10" i="13"/>
  <c r="G11" i="13"/>
  <c r="G12" i="13"/>
  <c r="G13" i="13"/>
  <c r="G2" i="13"/>
  <c r="F3" i="13"/>
  <c r="F4" i="13"/>
  <c r="F5" i="13"/>
  <c r="F6" i="13"/>
  <c r="F7" i="13"/>
  <c r="F8" i="13"/>
  <c r="F9" i="13"/>
  <c r="F10" i="13"/>
  <c r="F11" i="13"/>
  <c r="F12" i="13"/>
  <c r="F13" i="13"/>
  <c r="F2" i="13"/>
  <c r="D13" i="13"/>
  <c r="C13" i="13"/>
  <c r="B13" i="13"/>
  <c r="B12" i="13"/>
  <c r="C12" i="13"/>
  <c r="D12" i="13"/>
  <c r="D11" i="13"/>
  <c r="C11" i="13"/>
  <c r="B11" i="13"/>
  <c r="B10" i="13"/>
  <c r="C10" i="13"/>
  <c r="D10" i="13"/>
  <c r="D9" i="13"/>
  <c r="C9" i="13"/>
  <c r="B9" i="13"/>
  <c r="D8" i="13"/>
  <c r="C8" i="13"/>
  <c r="B8" i="13"/>
  <c r="D7" i="13"/>
  <c r="C7" i="13"/>
  <c r="B7" i="13"/>
  <c r="D6" i="13"/>
  <c r="C6" i="13"/>
  <c r="B6" i="13"/>
  <c r="D5" i="13"/>
  <c r="C5" i="13"/>
  <c r="B5" i="13"/>
  <c r="E4" i="13"/>
  <c r="E2" i="13"/>
  <c r="D4" i="13"/>
  <c r="C4" i="13"/>
  <c r="B4" i="13"/>
  <c r="D2" i="13"/>
  <c r="C2" i="13"/>
  <c r="B2" i="13"/>
  <c r="E3" i="13"/>
  <c r="D3" i="13"/>
  <c r="B3" i="13"/>
  <c r="C3" i="13"/>
  <c r="E12" i="13" l="1"/>
  <c r="E8" i="13"/>
  <c r="E7" i="13"/>
  <c r="E6" i="13"/>
  <c r="E5" i="13"/>
  <c r="E9" i="13"/>
  <c r="E11" i="13"/>
  <c r="E10" i="13"/>
  <c r="E13" i="13"/>
  <c r="V3" i="1" l="1"/>
  <c r="V4" i="1"/>
  <c r="V5" i="1"/>
  <c r="V6" i="1"/>
  <c r="V7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1" i="1"/>
  <c r="V22" i="1"/>
  <c r="V23" i="1"/>
  <c r="V24" i="1"/>
  <c r="V25" i="1"/>
  <c r="V26" i="1"/>
  <c r="V27" i="1"/>
  <c r="V28" i="1"/>
  <c r="V29" i="1"/>
  <c r="V30" i="1"/>
  <c r="V31" i="1"/>
  <c r="V32" i="1"/>
  <c r="V33" i="1"/>
  <c r="V34" i="1"/>
  <c r="V35" i="1"/>
  <c r="V36" i="1"/>
  <c r="V37" i="1"/>
  <c r="V38" i="1"/>
  <c r="V39" i="1"/>
  <c r="V40" i="1"/>
  <c r="V41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V81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169" i="1"/>
  <c r="V170" i="1"/>
  <c r="V171" i="1"/>
  <c r="V172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2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242" i="1"/>
  <c r="V243" i="1"/>
  <c r="V244" i="1"/>
  <c r="V245" i="1"/>
  <c r="V246" i="1"/>
  <c r="V247" i="1"/>
  <c r="V248" i="1"/>
  <c r="V249" i="1"/>
  <c r="V250" i="1"/>
  <c r="V251" i="1"/>
  <c r="V252" i="1"/>
  <c r="V253" i="1"/>
  <c r="V254" i="1"/>
  <c r="V255" i="1"/>
  <c r="V256" i="1"/>
  <c r="V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295" i="1"/>
  <c r="V296" i="1"/>
  <c r="V297" i="1"/>
  <c r="V298" i="1"/>
  <c r="V299" i="1"/>
  <c r="V300" i="1"/>
  <c r="V301" i="1"/>
  <c r="V302" i="1"/>
  <c r="V303" i="1"/>
  <c r="V304" i="1"/>
  <c r="V305" i="1"/>
  <c r="V306" i="1"/>
  <c r="V307" i="1"/>
  <c r="V308" i="1"/>
  <c r="V309" i="1"/>
  <c r="V310" i="1"/>
  <c r="V311" i="1"/>
  <c r="V312" i="1"/>
  <c r="V313" i="1"/>
  <c r="V314" i="1"/>
  <c r="V315" i="1"/>
  <c r="V316" i="1"/>
  <c r="V317" i="1"/>
  <c r="V318" i="1"/>
  <c r="V319" i="1"/>
  <c r="V320" i="1"/>
  <c r="V321" i="1"/>
  <c r="V322" i="1"/>
  <c r="V323" i="1"/>
  <c r="V324" i="1"/>
  <c r="V325" i="1"/>
  <c r="V326" i="1"/>
  <c r="V327" i="1"/>
  <c r="V328" i="1"/>
  <c r="V329" i="1"/>
  <c r="V330" i="1"/>
  <c r="V331" i="1"/>
  <c r="V332" i="1"/>
  <c r="V333" i="1"/>
  <c r="V334" i="1"/>
  <c r="V335" i="1"/>
  <c r="V336" i="1"/>
  <c r="V337" i="1"/>
  <c r="V338" i="1"/>
  <c r="V339" i="1"/>
  <c r="V340" i="1"/>
  <c r="V341" i="1"/>
  <c r="V342" i="1"/>
  <c r="V343" i="1"/>
  <c r="V344" i="1"/>
  <c r="V345" i="1"/>
  <c r="V346" i="1"/>
  <c r="V347" i="1"/>
  <c r="V348" i="1"/>
  <c r="V349" i="1"/>
  <c r="V350" i="1"/>
  <c r="V351" i="1"/>
  <c r="V352" i="1"/>
  <c r="V353" i="1"/>
  <c r="V354" i="1"/>
  <c r="V355" i="1"/>
  <c r="V356" i="1"/>
  <c r="V357" i="1"/>
  <c r="V358" i="1"/>
  <c r="V359" i="1"/>
  <c r="V360" i="1"/>
  <c r="V361" i="1"/>
  <c r="V362" i="1"/>
  <c r="V363" i="1"/>
  <c r="V364" i="1"/>
  <c r="V365" i="1"/>
  <c r="V366" i="1"/>
  <c r="V367" i="1"/>
  <c r="V368" i="1"/>
  <c r="V369" i="1"/>
  <c r="V370" i="1"/>
  <c r="V371" i="1"/>
  <c r="V372" i="1"/>
  <c r="V373" i="1"/>
  <c r="V374" i="1"/>
  <c r="V375" i="1"/>
  <c r="V376" i="1"/>
  <c r="V377" i="1"/>
  <c r="V378" i="1"/>
  <c r="V379" i="1"/>
  <c r="V380" i="1"/>
  <c r="V381" i="1"/>
  <c r="V382" i="1"/>
  <c r="V383" i="1"/>
  <c r="V384" i="1"/>
  <c r="V385" i="1"/>
  <c r="V386" i="1"/>
  <c r="V387" i="1"/>
  <c r="V388" i="1"/>
  <c r="V389" i="1"/>
  <c r="V390" i="1"/>
  <c r="V391" i="1"/>
  <c r="V392" i="1"/>
  <c r="V393" i="1"/>
  <c r="V394" i="1"/>
  <c r="V395" i="1"/>
  <c r="V396" i="1"/>
  <c r="V397" i="1"/>
  <c r="V398" i="1"/>
  <c r="V399" i="1"/>
  <c r="V400" i="1"/>
  <c r="V401" i="1"/>
  <c r="V402" i="1"/>
  <c r="V403" i="1"/>
  <c r="V404" i="1"/>
  <c r="V405" i="1"/>
  <c r="V406" i="1"/>
  <c r="V407" i="1"/>
  <c r="V408" i="1"/>
  <c r="V409" i="1"/>
  <c r="V410" i="1"/>
  <c r="V411" i="1"/>
  <c r="V412" i="1"/>
  <c r="V413" i="1"/>
  <c r="V414" i="1"/>
  <c r="V415" i="1"/>
  <c r="V416" i="1"/>
  <c r="V417" i="1"/>
  <c r="V418" i="1"/>
  <c r="V419" i="1"/>
  <c r="V420" i="1"/>
  <c r="V421" i="1"/>
  <c r="V422" i="1"/>
  <c r="V423" i="1"/>
  <c r="V424" i="1"/>
  <c r="V425" i="1"/>
  <c r="V426" i="1"/>
  <c r="V427" i="1"/>
  <c r="V428" i="1"/>
  <c r="V429" i="1"/>
  <c r="V430" i="1"/>
  <c r="V431" i="1"/>
  <c r="V432" i="1"/>
  <c r="V433" i="1"/>
  <c r="V434" i="1"/>
  <c r="V435" i="1"/>
  <c r="V436" i="1"/>
  <c r="V437" i="1"/>
  <c r="V438" i="1"/>
  <c r="V439" i="1"/>
  <c r="V440" i="1"/>
  <c r="V441" i="1"/>
  <c r="V442" i="1"/>
  <c r="V443" i="1"/>
  <c r="V444" i="1"/>
  <c r="V445" i="1"/>
  <c r="V446" i="1"/>
  <c r="V447" i="1"/>
  <c r="V448" i="1"/>
  <c r="V449" i="1"/>
  <c r="V450" i="1"/>
  <c r="V451" i="1"/>
  <c r="V452" i="1"/>
  <c r="V453" i="1"/>
  <c r="V454" i="1"/>
  <c r="V455" i="1"/>
  <c r="V456" i="1"/>
  <c r="V457" i="1"/>
  <c r="V458" i="1"/>
  <c r="V459" i="1"/>
  <c r="V460" i="1"/>
  <c r="V461" i="1"/>
  <c r="V462" i="1"/>
  <c r="V463" i="1"/>
  <c r="V464" i="1"/>
  <c r="V465" i="1"/>
  <c r="V466" i="1"/>
  <c r="V467" i="1"/>
  <c r="V468" i="1"/>
  <c r="V469" i="1"/>
  <c r="V470" i="1"/>
  <c r="V471" i="1"/>
  <c r="V472" i="1"/>
  <c r="V473" i="1"/>
  <c r="V474" i="1"/>
  <c r="V475" i="1"/>
  <c r="V476" i="1"/>
  <c r="V477" i="1"/>
  <c r="V478" i="1"/>
  <c r="V479" i="1"/>
  <c r="V480" i="1"/>
  <c r="V481" i="1"/>
  <c r="V482" i="1"/>
  <c r="V483" i="1"/>
  <c r="V484" i="1"/>
  <c r="V485" i="1"/>
  <c r="V486" i="1"/>
  <c r="V487" i="1"/>
  <c r="V488" i="1"/>
  <c r="V489" i="1"/>
  <c r="V490" i="1"/>
  <c r="V491" i="1"/>
  <c r="V492" i="1"/>
  <c r="V493" i="1"/>
  <c r="V494" i="1"/>
  <c r="V495" i="1"/>
  <c r="V496" i="1"/>
  <c r="V497" i="1"/>
  <c r="V498" i="1"/>
  <c r="V499" i="1"/>
  <c r="V500" i="1"/>
  <c r="V501" i="1"/>
  <c r="V502" i="1"/>
  <c r="V503" i="1"/>
  <c r="V504" i="1"/>
  <c r="V505" i="1"/>
  <c r="V506" i="1"/>
  <c r="V507" i="1"/>
  <c r="V508" i="1"/>
  <c r="V509" i="1"/>
  <c r="V510" i="1"/>
  <c r="V511" i="1"/>
  <c r="V512" i="1"/>
  <c r="V513" i="1"/>
  <c r="V514" i="1"/>
  <c r="V515" i="1"/>
  <c r="V516" i="1"/>
  <c r="V517" i="1"/>
  <c r="V518" i="1"/>
  <c r="V519" i="1"/>
  <c r="V520" i="1"/>
  <c r="V521" i="1"/>
  <c r="V522" i="1"/>
  <c r="V523" i="1"/>
  <c r="V524" i="1"/>
  <c r="V525" i="1"/>
  <c r="V526" i="1"/>
  <c r="V527" i="1"/>
  <c r="V528" i="1"/>
  <c r="V529" i="1"/>
  <c r="V530" i="1"/>
  <c r="V531" i="1"/>
  <c r="V532" i="1"/>
  <c r="V533" i="1"/>
  <c r="V534" i="1"/>
  <c r="V535" i="1"/>
  <c r="V536" i="1"/>
  <c r="V537" i="1"/>
  <c r="V538" i="1"/>
  <c r="V539" i="1"/>
  <c r="V540" i="1"/>
  <c r="V541" i="1"/>
  <c r="V542" i="1"/>
  <c r="V543" i="1"/>
  <c r="V544" i="1"/>
  <c r="V545" i="1"/>
  <c r="V546" i="1"/>
  <c r="V547" i="1"/>
  <c r="V548" i="1"/>
  <c r="V549" i="1"/>
  <c r="V550" i="1"/>
  <c r="V551" i="1"/>
  <c r="V552" i="1"/>
  <c r="V553" i="1"/>
  <c r="V554" i="1"/>
  <c r="V555" i="1"/>
  <c r="V556" i="1"/>
  <c r="V557" i="1"/>
  <c r="V558" i="1"/>
  <c r="V559" i="1"/>
  <c r="V560" i="1"/>
  <c r="V561" i="1"/>
  <c r="V562" i="1"/>
  <c r="V563" i="1"/>
  <c r="V564" i="1"/>
  <c r="V565" i="1"/>
  <c r="V566" i="1"/>
  <c r="V567" i="1"/>
  <c r="V568" i="1"/>
  <c r="V569" i="1"/>
  <c r="V570" i="1"/>
  <c r="V571" i="1"/>
  <c r="V572" i="1"/>
  <c r="V573" i="1"/>
  <c r="V574" i="1"/>
  <c r="V575" i="1"/>
  <c r="V576" i="1"/>
  <c r="V577" i="1"/>
  <c r="V578" i="1"/>
  <c r="V579" i="1"/>
  <c r="V580" i="1"/>
  <c r="V581" i="1"/>
  <c r="V582" i="1"/>
  <c r="V583" i="1"/>
  <c r="V584" i="1"/>
  <c r="V585" i="1"/>
  <c r="V586" i="1"/>
  <c r="V587" i="1"/>
  <c r="V588" i="1"/>
  <c r="V589" i="1"/>
  <c r="V590" i="1"/>
  <c r="V591" i="1"/>
  <c r="V592" i="1"/>
  <c r="V593" i="1"/>
  <c r="V594" i="1"/>
  <c r="V595" i="1"/>
  <c r="V596" i="1"/>
  <c r="V597" i="1"/>
  <c r="V598" i="1"/>
  <c r="V599" i="1"/>
  <c r="V600" i="1"/>
  <c r="V601" i="1"/>
  <c r="V602" i="1"/>
  <c r="V603" i="1"/>
  <c r="V604" i="1"/>
  <c r="V605" i="1"/>
  <c r="V606" i="1"/>
  <c r="V607" i="1"/>
  <c r="V608" i="1"/>
  <c r="V609" i="1"/>
  <c r="V610" i="1"/>
  <c r="V611" i="1"/>
  <c r="V612" i="1"/>
  <c r="V613" i="1"/>
  <c r="V614" i="1"/>
  <c r="V615" i="1"/>
  <c r="V616" i="1"/>
  <c r="V617" i="1"/>
  <c r="V618" i="1"/>
  <c r="V619" i="1"/>
  <c r="V620" i="1"/>
  <c r="V621" i="1"/>
  <c r="V622" i="1"/>
  <c r="V623" i="1"/>
  <c r="V624" i="1"/>
  <c r="V625" i="1"/>
  <c r="V626" i="1"/>
  <c r="V627" i="1"/>
  <c r="V628" i="1"/>
  <c r="V629" i="1"/>
  <c r="V630" i="1"/>
  <c r="V631" i="1"/>
  <c r="V632" i="1"/>
  <c r="V633" i="1"/>
  <c r="V634" i="1"/>
  <c r="V635" i="1"/>
  <c r="V636" i="1"/>
  <c r="V637" i="1"/>
  <c r="V638" i="1"/>
  <c r="V639" i="1"/>
  <c r="V640" i="1"/>
  <c r="V641" i="1"/>
  <c r="V642" i="1"/>
  <c r="V643" i="1"/>
  <c r="V644" i="1"/>
  <c r="V645" i="1"/>
  <c r="V646" i="1"/>
  <c r="V647" i="1"/>
  <c r="V648" i="1"/>
  <c r="V649" i="1"/>
  <c r="V650" i="1"/>
  <c r="V651" i="1"/>
  <c r="V652" i="1"/>
  <c r="V653" i="1"/>
  <c r="V654" i="1"/>
  <c r="V655" i="1"/>
  <c r="V656" i="1"/>
  <c r="V657" i="1"/>
  <c r="V658" i="1"/>
  <c r="V659" i="1"/>
  <c r="V660" i="1"/>
  <c r="V661" i="1"/>
  <c r="V662" i="1"/>
  <c r="V663" i="1"/>
  <c r="V664" i="1"/>
  <c r="V665" i="1"/>
  <c r="V666" i="1"/>
  <c r="V667" i="1"/>
  <c r="V668" i="1"/>
  <c r="V669" i="1"/>
  <c r="V670" i="1"/>
  <c r="V671" i="1"/>
  <c r="V672" i="1"/>
  <c r="V673" i="1"/>
  <c r="V674" i="1"/>
  <c r="V675" i="1"/>
  <c r="V676" i="1"/>
  <c r="V677" i="1"/>
  <c r="V678" i="1"/>
  <c r="V679" i="1"/>
  <c r="V680" i="1"/>
  <c r="V681" i="1"/>
  <c r="V682" i="1"/>
  <c r="V683" i="1"/>
  <c r="V684" i="1"/>
  <c r="V685" i="1"/>
  <c r="V686" i="1"/>
  <c r="V687" i="1"/>
  <c r="V688" i="1"/>
  <c r="V689" i="1"/>
  <c r="V690" i="1"/>
  <c r="V691" i="1"/>
  <c r="V692" i="1"/>
  <c r="V693" i="1"/>
  <c r="V694" i="1"/>
  <c r="V695" i="1"/>
  <c r="V696" i="1"/>
  <c r="V697" i="1"/>
  <c r="V698" i="1"/>
  <c r="V699" i="1"/>
  <c r="V700" i="1"/>
  <c r="V701" i="1"/>
  <c r="V702" i="1"/>
  <c r="V703" i="1"/>
  <c r="V704" i="1"/>
  <c r="V705" i="1"/>
  <c r="V706" i="1"/>
  <c r="V707" i="1"/>
  <c r="V708" i="1"/>
  <c r="V709" i="1"/>
  <c r="V710" i="1"/>
  <c r="V711" i="1"/>
  <c r="V712" i="1"/>
  <c r="V713" i="1"/>
  <c r="V714" i="1"/>
  <c r="V715" i="1"/>
  <c r="V716" i="1"/>
  <c r="V717" i="1"/>
  <c r="V718" i="1"/>
  <c r="V719" i="1"/>
  <c r="V720" i="1"/>
  <c r="V721" i="1"/>
  <c r="V722" i="1"/>
  <c r="V723" i="1"/>
  <c r="V724" i="1"/>
  <c r="V725" i="1"/>
  <c r="V726" i="1"/>
  <c r="V727" i="1"/>
  <c r="V728" i="1"/>
  <c r="V729" i="1"/>
  <c r="V730" i="1"/>
  <c r="V731" i="1"/>
  <c r="V732" i="1"/>
  <c r="V733" i="1"/>
  <c r="V734" i="1"/>
  <c r="V735" i="1"/>
  <c r="V736" i="1"/>
  <c r="V737" i="1"/>
  <c r="V738" i="1"/>
  <c r="V739" i="1"/>
  <c r="V740" i="1"/>
  <c r="V741" i="1"/>
  <c r="V742" i="1"/>
  <c r="V743" i="1"/>
  <c r="V744" i="1"/>
  <c r="V745" i="1"/>
  <c r="V746" i="1"/>
  <c r="V747" i="1"/>
  <c r="V748" i="1"/>
  <c r="V749" i="1"/>
  <c r="V750" i="1"/>
  <c r="V751" i="1"/>
  <c r="V752" i="1"/>
  <c r="V753" i="1"/>
  <c r="V754" i="1"/>
  <c r="V755" i="1"/>
  <c r="V756" i="1"/>
  <c r="V757" i="1"/>
  <c r="V758" i="1"/>
  <c r="V759" i="1"/>
  <c r="V760" i="1"/>
  <c r="V761" i="1"/>
  <c r="V762" i="1"/>
  <c r="V763" i="1"/>
  <c r="V764" i="1"/>
  <c r="V765" i="1"/>
  <c r="V766" i="1"/>
  <c r="V767" i="1"/>
  <c r="V768" i="1"/>
  <c r="V769" i="1"/>
  <c r="V770" i="1"/>
  <c r="V771" i="1"/>
  <c r="V772" i="1"/>
  <c r="V773" i="1"/>
  <c r="V774" i="1"/>
  <c r="V775" i="1"/>
  <c r="V776" i="1"/>
  <c r="V777" i="1"/>
  <c r="V778" i="1"/>
  <c r="V779" i="1"/>
  <c r="V780" i="1"/>
  <c r="V781" i="1"/>
  <c r="V782" i="1"/>
  <c r="V783" i="1"/>
  <c r="V784" i="1"/>
  <c r="V785" i="1"/>
  <c r="V786" i="1"/>
  <c r="V787" i="1"/>
  <c r="V788" i="1"/>
  <c r="V789" i="1"/>
  <c r="V790" i="1"/>
  <c r="V791" i="1"/>
  <c r="V792" i="1"/>
  <c r="V793" i="1"/>
  <c r="V794" i="1"/>
  <c r="V795" i="1"/>
  <c r="V796" i="1"/>
  <c r="V797" i="1"/>
  <c r="V798" i="1"/>
  <c r="V799" i="1"/>
  <c r="V800" i="1"/>
  <c r="V801" i="1"/>
  <c r="V802" i="1"/>
  <c r="V803" i="1"/>
  <c r="V804" i="1"/>
  <c r="V805" i="1"/>
  <c r="V806" i="1"/>
  <c r="V807" i="1"/>
  <c r="V808" i="1"/>
  <c r="V809" i="1"/>
  <c r="V810" i="1"/>
  <c r="V811" i="1"/>
  <c r="V812" i="1"/>
  <c r="V813" i="1"/>
  <c r="V814" i="1"/>
  <c r="V815" i="1"/>
  <c r="V816" i="1"/>
  <c r="V817" i="1"/>
  <c r="V818" i="1"/>
  <c r="V819" i="1"/>
  <c r="V820" i="1"/>
  <c r="V821" i="1"/>
  <c r="V822" i="1"/>
  <c r="V823" i="1"/>
  <c r="V824" i="1"/>
  <c r="V825" i="1"/>
  <c r="V826" i="1"/>
  <c r="V827" i="1"/>
  <c r="V828" i="1"/>
  <c r="V829" i="1"/>
  <c r="V830" i="1"/>
  <c r="V831" i="1"/>
  <c r="V832" i="1"/>
  <c r="V833" i="1"/>
  <c r="V834" i="1"/>
  <c r="V835" i="1"/>
  <c r="V836" i="1"/>
  <c r="V837" i="1"/>
  <c r="V838" i="1"/>
  <c r="V839" i="1"/>
  <c r="V840" i="1"/>
  <c r="V841" i="1"/>
  <c r="V842" i="1"/>
  <c r="V843" i="1"/>
  <c r="V844" i="1"/>
  <c r="V845" i="1"/>
  <c r="V846" i="1"/>
  <c r="V847" i="1"/>
  <c r="V848" i="1"/>
  <c r="V849" i="1"/>
  <c r="V850" i="1"/>
  <c r="V851" i="1"/>
  <c r="V852" i="1"/>
  <c r="V853" i="1"/>
  <c r="V854" i="1"/>
  <c r="V855" i="1"/>
  <c r="V856" i="1"/>
  <c r="V857" i="1"/>
  <c r="V858" i="1"/>
  <c r="V859" i="1"/>
  <c r="V860" i="1"/>
  <c r="V861" i="1"/>
  <c r="V862" i="1"/>
  <c r="V863" i="1"/>
  <c r="V864" i="1"/>
  <c r="V865" i="1"/>
  <c r="V866" i="1"/>
  <c r="V867" i="1"/>
  <c r="V868" i="1"/>
  <c r="V869" i="1"/>
  <c r="V870" i="1"/>
  <c r="V871" i="1"/>
  <c r="V872" i="1"/>
  <c r="V873" i="1"/>
  <c r="V874" i="1"/>
  <c r="V875" i="1"/>
  <c r="V876" i="1"/>
  <c r="V877" i="1"/>
  <c r="V878" i="1"/>
  <c r="V879" i="1"/>
  <c r="V880" i="1"/>
  <c r="V881" i="1"/>
  <c r="V882" i="1"/>
  <c r="V883" i="1"/>
  <c r="V884" i="1"/>
  <c r="V885" i="1"/>
  <c r="V886" i="1"/>
  <c r="V887" i="1"/>
  <c r="V888" i="1"/>
  <c r="V889" i="1"/>
  <c r="V890" i="1"/>
  <c r="V891" i="1"/>
  <c r="V892" i="1"/>
  <c r="V893" i="1"/>
  <c r="V894" i="1"/>
  <c r="V895" i="1"/>
  <c r="V896" i="1"/>
  <c r="V897" i="1"/>
  <c r="V898" i="1"/>
  <c r="V899" i="1"/>
  <c r="V900" i="1"/>
  <c r="V901" i="1"/>
  <c r="V902" i="1"/>
  <c r="V903" i="1"/>
  <c r="V904" i="1"/>
  <c r="V905" i="1"/>
  <c r="V906" i="1"/>
  <c r="V907" i="1"/>
  <c r="V908" i="1"/>
  <c r="V909" i="1"/>
  <c r="V910" i="1"/>
  <c r="V911" i="1"/>
  <c r="V912" i="1"/>
  <c r="V913" i="1"/>
  <c r="V914" i="1"/>
  <c r="V915" i="1"/>
  <c r="V916" i="1"/>
  <c r="V917" i="1"/>
  <c r="V918" i="1"/>
  <c r="V919" i="1"/>
  <c r="V920" i="1"/>
  <c r="V921" i="1"/>
  <c r="V922" i="1"/>
  <c r="V923" i="1"/>
  <c r="V924" i="1"/>
  <c r="V925" i="1"/>
  <c r="V926" i="1"/>
  <c r="V927" i="1"/>
  <c r="V928" i="1"/>
  <c r="V929" i="1"/>
  <c r="V930" i="1"/>
  <c r="V931" i="1"/>
  <c r="V932" i="1"/>
  <c r="V933" i="1"/>
  <c r="V934" i="1"/>
  <c r="V935" i="1"/>
  <c r="V936" i="1"/>
  <c r="V937" i="1"/>
  <c r="V938" i="1"/>
  <c r="V939" i="1"/>
  <c r="V940" i="1"/>
  <c r="V941" i="1"/>
  <c r="V942" i="1"/>
  <c r="V943" i="1"/>
  <c r="V944" i="1"/>
  <c r="V945" i="1"/>
  <c r="V946" i="1"/>
  <c r="V947" i="1"/>
  <c r="V948" i="1"/>
  <c r="V949" i="1"/>
  <c r="V950" i="1"/>
  <c r="V951" i="1"/>
  <c r="V952" i="1"/>
  <c r="V953" i="1"/>
  <c r="V954" i="1"/>
  <c r="V955" i="1"/>
  <c r="V956" i="1"/>
  <c r="V957" i="1"/>
  <c r="V958" i="1"/>
  <c r="V959" i="1"/>
  <c r="V960" i="1"/>
  <c r="V961" i="1"/>
  <c r="V962" i="1"/>
  <c r="V963" i="1"/>
  <c r="V964" i="1"/>
  <c r="V965" i="1"/>
  <c r="V966" i="1"/>
  <c r="V967" i="1"/>
  <c r="V968" i="1"/>
  <c r="V969" i="1"/>
  <c r="V970" i="1"/>
  <c r="V971" i="1"/>
  <c r="V972" i="1"/>
  <c r="V973" i="1"/>
  <c r="V974" i="1"/>
  <c r="V975" i="1"/>
  <c r="V976" i="1"/>
  <c r="V977" i="1"/>
  <c r="V978" i="1"/>
  <c r="V979" i="1"/>
  <c r="V980" i="1"/>
  <c r="V981" i="1"/>
  <c r="V982" i="1"/>
  <c r="V983" i="1"/>
  <c r="V984" i="1"/>
  <c r="V985" i="1"/>
  <c r="V986" i="1"/>
  <c r="V987" i="1"/>
  <c r="V988" i="1"/>
  <c r="V989" i="1"/>
  <c r="V990" i="1"/>
  <c r="V991" i="1"/>
  <c r="V992" i="1"/>
  <c r="V993" i="1"/>
  <c r="V994" i="1"/>
  <c r="V995" i="1"/>
  <c r="V996" i="1"/>
  <c r="V997" i="1"/>
  <c r="V998" i="1"/>
  <c r="V999" i="1"/>
  <c r="V1000" i="1"/>
  <c r="V1001" i="1"/>
  <c r="V1002" i="1"/>
  <c r="V1003" i="1"/>
  <c r="V1004" i="1"/>
  <c r="V1005" i="1"/>
  <c r="V1006" i="1"/>
  <c r="V1007" i="1"/>
  <c r="V1008" i="1"/>
  <c r="V1009" i="1"/>
  <c r="V1010" i="1"/>
  <c r="V1011" i="1"/>
  <c r="V1012" i="1"/>
  <c r="V1013" i="1"/>
  <c r="V1014" i="1"/>
  <c r="V1015" i="1"/>
  <c r="V1016" i="1"/>
  <c r="V1017" i="1"/>
  <c r="V1018" i="1"/>
  <c r="V1019" i="1"/>
  <c r="V1020" i="1"/>
  <c r="V1021" i="1"/>
  <c r="V1022" i="1"/>
  <c r="V1023" i="1"/>
  <c r="V1024" i="1"/>
  <c r="V1025" i="1"/>
  <c r="V1026" i="1"/>
  <c r="V1027" i="1"/>
  <c r="V1028" i="1"/>
  <c r="V1029" i="1"/>
  <c r="V1030" i="1"/>
  <c r="V1031" i="1"/>
  <c r="V1032" i="1"/>
  <c r="V1033" i="1"/>
  <c r="V1034" i="1"/>
  <c r="V1035" i="1"/>
  <c r="V1036" i="1"/>
  <c r="V1037" i="1"/>
  <c r="V1038" i="1"/>
  <c r="V1039" i="1"/>
  <c r="V1040" i="1"/>
  <c r="V1041" i="1"/>
  <c r="V1042" i="1"/>
  <c r="V1043" i="1"/>
  <c r="V1044" i="1"/>
  <c r="V1045" i="1"/>
  <c r="V1046" i="1"/>
  <c r="V1047" i="1"/>
  <c r="V1048" i="1"/>
  <c r="V1049" i="1"/>
  <c r="V1050" i="1"/>
  <c r="V1051" i="1"/>
  <c r="V1052" i="1"/>
  <c r="V1053" i="1"/>
  <c r="V1054" i="1"/>
  <c r="V1055" i="1"/>
  <c r="V1056" i="1"/>
  <c r="V1057" i="1"/>
  <c r="V1058" i="1"/>
  <c r="V1059" i="1"/>
  <c r="V1060" i="1"/>
  <c r="V1061" i="1"/>
  <c r="V1062" i="1"/>
  <c r="V1063" i="1"/>
  <c r="V1064" i="1"/>
  <c r="V1065" i="1"/>
  <c r="V1066" i="1"/>
  <c r="V1067" i="1"/>
  <c r="V1068" i="1"/>
  <c r="V1069" i="1"/>
  <c r="V1070" i="1"/>
  <c r="V1071" i="1"/>
  <c r="V1072" i="1"/>
  <c r="V1073" i="1"/>
  <c r="V1074" i="1"/>
  <c r="V1075" i="1"/>
  <c r="V1076" i="1"/>
  <c r="V1077" i="1"/>
  <c r="V1078" i="1"/>
  <c r="V1079" i="1"/>
  <c r="V1080" i="1"/>
  <c r="V1081" i="1"/>
  <c r="V1082" i="1"/>
  <c r="V1083" i="1"/>
  <c r="V1084" i="1"/>
  <c r="V1085" i="1"/>
  <c r="V1086" i="1"/>
  <c r="V1087" i="1"/>
  <c r="V1088" i="1"/>
  <c r="V1089" i="1"/>
  <c r="V1090" i="1"/>
  <c r="V1091" i="1"/>
  <c r="V1092" i="1"/>
  <c r="V1093" i="1"/>
  <c r="V1094" i="1"/>
  <c r="V1095" i="1"/>
  <c r="V1096" i="1"/>
  <c r="V1097" i="1"/>
  <c r="V1098" i="1"/>
  <c r="V1099" i="1"/>
  <c r="V1100" i="1"/>
  <c r="V1101" i="1"/>
  <c r="V1102" i="1"/>
  <c r="V1103" i="1"/>
  <c r="V1104" i="1"/>
  <c r="V1105" i="1"/>
  <c r="V1106" i="1"/>
  <c r="V1107" i="1"/>
  <c r="V1108" i="1"/>
  <c r="V1109" i="1"/>
  <c r="V1110" i="1"/>
  <c r="V1111" i="1"/>
  <c r="V1112" i="1"/>
  <c r="V1113" i="1"/>
  <c r="V1114" i="1"/>
  <c r="V1115" i="1"/>
  <c r="V1116" i="1"/>
  <c r="V1117" i="1"/>
  <c r="V1118" i="1"/>
  <c r="V1119" i="1"/>
  <c r="V1120" i="1"/>
  <c r="V1121" i="1"/>
  <c r="V1122" i="1"/>
  <c r="V1123" i="1"/>
  <c r="V1124" i="1"/>
  <c r="V1125" i="1"/>
  <c r="V1126" i="1"/>
  <c r="V1127" i="1"/>
  <c r="V1128" i="1"/>
  <c r="V1129" i="1"/>
  <c r="V1130" i="1"/>
  <c r="V1131" i="1"/>
  <c r="V1132" i="1"/>
  <c r="V1133" i="1"/>
  <c r="V1134" i="1"/>
  <c r="V1135" i="1"/>
  <c r="V1136" i="1"/>
  <c r="V1137" i="1"/>
  <c r="V1138" i="1"/>
  <c r="V1139" i="1"/>
  <c r="V1140" i="1"/>
  <c r="V1141" i="1"/>
  <c r="V1142" i="1"/>
  <c r="V1143" i="1"/>
  <c r="V1144" i="1"/>
  <c r="V1145" i="1"/>
  <c r="V1146" i="1"/>
  <c r="V1147" i="1"/>
  <c r="V1148" i="1"/>
  <c r="V1149" i="1"/>
  <c r="V1150" i="1"/>
  <c r="V1151" i="1"/>
  <c r="V1152" i="1"/>
  <c r="V1153" i="1"/>
  <c r="V1154" i="1"/>
  <c r="V1155" i="1"/>
  <c r="V1156" i="1"/>
  <c r="V1157" i="1"/>
  <c r="V1158" i="1"/>
  <c r="V1159" i="1"/>
  <c r="V1160" i="1"/>
  <c r="V1161" i="1"/>
  <c r="V1162" i="1"/>
  <c r="V1163" i="1"/>
  <c r="V1164" i="1"/>
  <c r="V1165" i="1"/>
  <c r="V1166" i="1"/>
  <c r="V1167" i="1"/>
  <c r="V1168" i="1"/>
  <c r="V1169" i="1"/>
  <c r="V1170" i="1"/>
  <c r="V1171" i="1"/>
  <c r="V1172" i="1"/>
  <c r="V1173" i="1"/>
  <c r="V1174" i="1"/>
  <c r="V1175" i="1"/>
  <c r="V1176" i="1"/>
  <c r="V1177" i="1"/>
  <c r="V1178" i="1"/>
  <c r="V1179" i="1"/>
  <c r="V1180" i="1"/>
  <c r="V1181" i="1"/>
  <c r="V1182" i="1"/>
  <c r="V1183" i="1"/>
  <c r="V1184" i="1"/>
  <c r="V1185" i="1"/>
  <c r="V1186" i="1"/>
  <c r="V1187" i="1"/>
  <c r="V1188" i="1"/>
  <c r="V1189" i="1"/>
  <c r="V1190" i="1"/>
  <c r="V1191" i="1"/>
  <c r="V1192" i="1"/>
  <c r="V1193" i="1"/>
  <c r="V1194" i="1"/>
  <c r="V1195" i="1"/>
  <c r="V1196" i="1"/>
  <c r="V1197" i="1"/>
  <c r="V1198" i="1"/>
  <c r="V1199" i="1"/>
  <c r="V1200" i="1"/>
  <c r="V1201" i="1"/>
  <c r="V1202" i="1"/>
  <c r="V1203" i="1"/>
  <c r="V1204" i="1"/>
  <c r="V1205" i="1"/>
  <c r="V1206" i="1"/>
  <c r="V1207" i="1"/>
  <c r="V1208" i="1"/>
  <c r="V1209" i="1"/>
  <c r="V1210" i="1"/>
  <c r="V1211" i="1"/>
  <c r="V1212" i="1"/>
  <c r="V1213" i="1"/>
  <c r="V1214" i="1"/>
  <c r="V1215" i="1"/>
  <c r="V1216" i="1"/>
  <c r="V1217" i="1"/>
  <c r="V1218" i="1"/>
  <c r="V1219" i="1"/>
  <c r="V1220" i="1"/>
  <c r="V1221" i="1"/>
  <c r="V1222" i="1"/>
  <c r="V1223" i="1"/>
  <c r="V1224" i="1"/>
  <c r="V1225" i="1"/>
  <c r="V1226" i="1"/>
  <c r="V1227" i="1"/>
  <c r="V1228" i="1"/>
  <c r="V1229" i="1"/>
  <c r="V1230" i="1"/>
  <c r="V1231" i="1"/>
  <c r="V1232" i="1"/>
  <c r="V1233" i="1"/>
  <c r="V1234" i="1"/>
  <c r="V1235" i="1"/>
  <c r="V1236" i="1"/>
  <c r="V1237" i="1"/>
  <c r="V1238" i="1"/>
  <c r="V1239" i="1"/>
  <c r="V1240" i="1"/>
  <c r="V1241" i="1"/>
  <c r="V1242" i="1"/>
  <c r="V1243" i="1"/>
  <c r="V1244" i="1"/>
  <c r="V1245" i="1"/>
  <c r="V1246" i="1"/>
  <c r="V1247" i="1"/>
  <c r="V1248" i="1"/>
  <c r="V1249" i="1"/>
  <c r="V1250" i="1"/>
  <c r="V1251" i="1"/>
  <c r="V1252" i="1"/>
  <c r="V1253" i="1"/>
  <c r="V1254" i="1"/>
  <c r="V1255" i="1"/>
  <c r="V1256" i="1"/>
  <c r="V1257" i="1"/>
  <c r="V1258" i="1"/>
  <c r="V1259" i="1"/>
  <c r="V1260" i="1"/>
  <c r="V1261" i="1"/>
  <c r="V1262" i="1"/>
  <c r="V1263" i="1"/>
  <c r="V1264" i="1"/>
  <c r="V1265" i="1"/>
  <c r="V1266" i="1"/>
  <c r="V1267" i="1"/>
  <c r="V1268" i="1"/>
  <c r="V1269" i="1"/>
  <c r="V1270" i="1"/>
  <c r="V1271" i="1"/>
  <c r="V1272" i="1"/>
  <c r="V1273" i="1"/>
  <c r="V1274" i="1"/>
  <c r="V1275" i="1"/>
  <c r="V1276" i="1"/>
  <c r="V1277" i="1"/>
  <c r="V1278" i="1"/>
  <c r="V1279" i="1"/>
  <c r="V1280" i="1"/>
  <c r="V1281" i="1"/>
  <c r="V1282" i="1"/>
  <c r="V1283" i="1"/>
  <c r="V1284" i="1"/>
  <c r="V1285" i="1"/>
  <c r="V1286" i="1"/>
  <c r="V1287" i="1"/>
  <c r="V1288" i="1"/>
  <c r="V1289" i="1"/>
  <c r="V1290" i="1"/>
  <c r="V1291" i="1"/>
  <c r="V1292" i="1"/>
  <c r="V1293" i="1"/>
  <c r="V1294" i="1"/>
  <c r="V1295" i="1"/>
  <c r="V1296" i="1"/>
  <c r="V1297" i="1"/>
  <c r="V1298" i="1"/>
  <c r="V1299" i="1"/>
  <c r="V1300" i="1"/>
  <c r="V1301" i="1"/>
  <c r="V1302" i="1"/>
  <c r="V1303" i="1"/>
  <c r="V1304" i="1"/>
  <c r="V1305" i="1"/>
  <c r="V1306" i="1"/>
  <c r="V1307" i="1"/>
  <c r="V1308" i="1"/>
  <c r="V1309" i="1"/>
  <c r="V1310" i="1"/>
  <c r="V1311" i="1"/>
  <c r="V1312" i="1"/>
  <c r="V1313" i="1"/>
  <c r="V1314" i="1"/>
  <c r="V1315" i="1"/>
  <c r="V1316" i="1"/>
  <c r="V1317" i="1"/>
  <c r="V1318" i="1"/>
  <c r="V1319" i="1"/>
  <c r="V1320" i="1"/>
  <c r="V1321" i="1"/>
  <c r="V1322" i="1"/>
  <c r="V1323" i="1"/>
  <c r="V1324" i="1"/>
  <c r="V1325" i="1"/>
  <c r="V1326" i="1"/>
  <c r="V1327" i="1"/>
  <c r="V1328" i="1"/>
  <c r="V1329" i="1"/>
  <c r="V1330" i="1"/>
  <c r="V1331" i="1"/>
  <c r="V1332" i="1"/>
  <c r="V1333" i="1"/>
  <c r="V1334" i="1"/>
  <c r="V1335" i="1"/>
  <c r="V1336" i="1"/>
  <c r="V1337" i="1"/>
  <c r="V1338" i="1"/>
  <c r="V1339" i="1"/>
  <c r="V1340" i="1"/>
  <c r="V1341" i="1"/>
  <c r="V1342" i="1"/>
  <c r="V1343" i="1"/>
  <c r="V1344" i="1"/>
  <c r="V1345" i="1"/>
  <c r="V1346" i="1"/>
  <c r="V1347" i="1"/>
  <c r="V1348" i="1"/>
  <c r="V1349" i="1"/>
  <c r="V1350" i="1"/>
  <c r="V1351" i="1"/>
  <c r="V1352" i="1"/>
  <c r="V1353" i="1"/>
  <c r="V1354" i="1"/>
  <c r="V1355" i="1"/>
  <c r="V1356" i="1"/>
  <c r="V1357" i="1"/>
  <c r="V1358" i="1"/>
  <c r="V1359" i="1"/>
  <c r="V1360" i="1"/>
  <c r="V1361" i="1"/>
  <c r="V1362" i="1"/>
  <c r="V1363" i="1"/>
  <c r="V1364" i="1"/>
  <c r="V1365" i="1"/>
  <c r="V1366" i="1"/>
  <c r="V1367" i="1"/>
  <c r="V1368" i="1"/>
  <c r="V1369" i="1"/>
  <c r="V1370" i="1"/>
  <c r="V1371" i="1"/>
  <c r="V1372" i="1"/>
  <c r="V1373" i="1"/>
  <c r="V1374" i="1"/>
  <c r="V1375" i="1"/>
  <c r="V1376" i="1"/>
  <c r="V1377" i="1"/>
  <c r="V1378" i="1"/>
  <c r="V1379" i="1"/>
  <c r="V1380" i="1"/>
  <c r="V1381" i="1"/>
  <c r="V1382" i="1"/>
  <c r="V1383" i="1"/>
  <c r="V1384" i="1"/>
  <c r="V1385" i="1"/>
  <c r="V1386" i="1"/>
  <c r="V1387" i="1"/>
  <c r="V1388" i="1"/>
  <c r="V1389" i="1"/>
  <c r="V1390" i="1"/>
  <c r="V1391" i="1"/>
  <c r="V1392" i="1"/>
  <c r="V1393" i="1"/>
  <c r="V1394" i="1"/>
  <c r="V1395" i="1"/>
  <c r="V1396" i="1"/>
  <c r="V1397" i="1"/>
  <c r="V1398" i="1"/>
  <c r="V1399" i="1"/>
  <c r="V1400" i="1"/>
  <c r="V1401" i="1"/>
  <c r="V1402" i="1"/>
  <c r="V1403" i="1"/>
  <c r="V1404" i="1"/>
  <c r="V1405" i="1"/>
  <c r="V1406" i="1"/>
  <c r="V1407" i="1"/>
  <c r="V1408" i="1"/>
  <c r="V1409" i="1"/>
  <c r="V1410" i="1"/>
  <c r="V1411" i="1"/>
  <c r="V1412" i="1"/>
  <c r="V1413" i="1"/>
  <c r="V1414" i="1"/>
  <c r="V1415" i="1"/>
  <c r="V1416" i="1"/>
  <c r="V1417" i="1"/>
  <c r="V1418" i="1"/>
  <c r="V1419" i="1"/>
  <c r="V1420" i="1"/>
  <c r="V1421" i="1"/>
  <c r="V1422" i="1"/>
  <c r="V1423" i="1"/>
  <c r="V1424" i="1"/>
  <c r="V1425" i="1"/>
  <c r="V1426" i="1"/>
  <c r="V1427" i="1"/>
  <c r="V1428" i="1"/>
  <c r="V1429" i="1"/>
  <c r="V1430" i="1"/>
  <c r="V1431" i="1"/>
  <c r="V1432" i="1"/>
  <c r="V1433" i="1"/>
  <c r="V1434" i="1"/>
  <c r="V1435" i="1"/>
  <c r="V1436" i="1"/>
  <c r="V1437" i="1"/>
  <c r="V1438" i="1"/>
  <c r="V1439" i="1"/>
  <c r="V1440" i="1"/>
  <c r="V1441" i="1"/>
  <c r="V1442" i="1"/>
  <c r="V1443" i="1"/>
  <c r="V1444" i="1"/>
  <c r="V1445" i="1"/>
  <c r="V1446" i="1"/>
  <c r="V1447" i="1"/>
  <c r="V1448" i="1"/>
  <c r="V1449" i="1"/>
  <c r="V1450" i="1"/>
  <c r="V1451" i="1"/>
  <c r="V1452" i="1"/>
  <c r="V1453" i="1"/>
  <c r="V1454" i="1"/>
  <c r="V1455" i="1"/>
  <c r="V1456" i="1"/>
  <c r="V1457" i="1"/>
  <c r="V1458" i="1"/>
  <c r="V1459" i="1"/>
  <c r="V1460" i="1"/>
  <c r="V1461" i="1"/>
  <c r="V1462" i="1"/>
  <c r="V1463" i="1"/>
  <c r="V1464" i="1"/>
  <c r="V1465" i="1"/>
  <c r="V1466" i="1"/>
  <c r="V1467" i="1"/>
  <c r="V1468" i="1"/>
  <c r="V1469" i="1"/>
  <c r="V1470" i="1"/>
  <c r="V1471" i="1"/>
  <c r="V1472" i="1"/>
  <c r="V1473" i="1"/>
  <c r="V1474" i="1"/>
  <c r="V1475" i="1"/>
  <c r="V1476" i="1"/>
  <c r="V1477" i="1"/>
  <c r="V1478" i="1"/>
  <c r="V1479" i="1"/>
  <c r="V1480" i="1"/>
  <c r="V1481" i="1"/>
  <c r="V1482" i="1"/>
  <c r="V1483" i="1"/>
  <c r="V1484" i="1"/>
  <c r="V1485" i="1"/>
  <c r="V1486" i="1"/>
  <c r="V1487" i="1"/>
  <c r="V1488" i="1"/>
  <c r="V1489" i="1"/>
  <c r="V1490" i="1"/>
  <c r="V1491" i="1"/>
  <c r="V1492" i="1"/>
  <c r="V1493" i="1"/>
  <c r="V1494" i="1"/>
  <c r="V1495" i="1"/>
  <c r="V1496" i="1"/>
  <c r="V1497" i="1"/>
  <c r="V1498" i="1"/>
  <c r="V1499" i="1"/>
  <c r="V1500" i="1"/>
  <c r="V1501" i="1"/>
  <c r="V1502" i="1"/>
  <c r="V1503" i="1"/>
  <c r="V1504" i="1"/>
  <c r="V1505" i="1"/>
  <c r="V1506" i="1"/>
  <c r="V1507" i="1"/>
  <c r="V1508" i="1"/>
  <c r="V1509" i="1"/>
  <c r="V1510" i="1"/>
  <c r="V1511" i="1"/>
  <c r="V1512" i="1"/>
  <c r="V1513" i="1"/>
  <c r="V1514" i="1"/>
  <c r="V1515" i="1"/>
  <c r="V1516" i="1"/>
  <c r="V1517" i="1"/>
  <c r="V1518" i="1"/>
  <c r="V1519" i="1"/>
  <c r="V1520" i="1"/>
  <c r="V1521" i="1"/>
  <c r="V1522" i="1"/>
  <c r="V1523" i="1"/>
  <c r="V1524" i="1"/>
  <c r="V1525" i="1"/>
  <c r="V1526" i="1"/>
  <c r="V1527" i="1"/>
  <c r="V1528" i="1"/>
  <c r="V1529" i="1"/>
  <c r="V1530" i="1"/>
  <c r="V1531" i="1"/>
  <c r="V1532" i="1"/>
  <c r="V1533" i="1"/>
  <c r="V1534" i="1"/>
  <c r="V1535" i="1"/>
  <c r="V1536" i="1"/>
  <c r="V1537" i="1"/>
  <c r="V1538" i="1"/>
  <c r="V1539" i="1"/>
  <c r="V1540" i="1"/>
  <c r="V1541" i="1"/>
  <c r="V1542" i="1"/>
  <c r="V1543" i="1"/>
  <c r="V1544" i="1"/>
  <c r="V1545" i="1"/>
  <c r="V1546" i="1"/>
  <c r="V1547" i="1"/>
  <c r="V1548" i="1"/>
  <c r="V1549" i="1"/>
  <c r="V1550" i="1"/>
  <c r="V1551" i="1"/>
  <c r="V1552" i="1"/>
  <c r="V1553" i="1"/>
  <c r="V1554" i="1"/>
  <c r="V1555" i="1"/>
  <c r="V1556" i="1"/>
  <c r="V1557" i="1"/>
  <c r="V1558" i="1"/>
  <c r="V1559" i="1"/>
  <c r="V1560" i="1"/>
  <c r="V1561" i="1"/>
  <c r="V1562" i="1"/>
  <c r="V1563" i="1"/>
  <c r="V1564" i="1"/>
  <c r="V1565" i="1"/>
  <c r="V1566" i="1"/>
  <c r="V1567" i="1"/>
  <c r="V1568" i="1"/>
  <c r="V1569" i="1"/>
  <c r="V1570" i="1"/>
  <c r="V1571" i="1"/>
  <c r="V1572" i="1"/>
  <c r="V1573" i="1"/>
  <c r="V1574" i="1"/>
  <c r="V1575" i="1"/>
  <c r="V1576" i="1"/>
  <c r="V1577" i="1"/>
  <c r="V1578" i="1"/>
  <c r="V1579" i="1"/>
  <c r="V1580" i="1"/>
  <c r="V1581" i="1"/>
  <c r="V1582" i="1"/>
  <c r="V1583" i="1"/>
  <c r="V1584" i="1"/>
  <c r="V1585" i="1"/>
  <c r="V1586" i="1"/>
  <c r="V1587" i="1"/>
  <c r="V1588" i="1"/>
  <c r="V1589" i="1"/>
  <c r="V1590" i="1"/>
  <c r="V1591" i="1"/>
  <c r="V1592" i="1"/>
  <c r="V1593" i="1"/>
  <c r="V1594" i="1"/>
  <c r="V1595" i="1"/>
  <c r="V1596" i="1"/>
  <c r="V1597" i="1"/>
  <c r="V1598" i="1"/>
  <c r="V1599" i="1"/>
  <c r="V1600" i="1"/>
  <c r="V1601" i="1"/>
  <c r="V1602" i="1"/>
  <c r="V1603" i="1"/>
  <c r="V1604" i="1"/>
  <c r="V1605" i="1"/>
  <c r="V1606" i="1"/>
  <c r="V1607" i="1"/>
  <c r="V1608" i="1"/>
  <c r="V1609" i="1"/>
  <c r="V1610" i="1"/>
  <c r="V1611" i="1"/>
  <c r="V1612" i="1"/>
  <c r="V1613" i="1"/>
  <c r="V1614" i="1"/>
  <c r="V1615" i="1"/>
  <c r="V1616" i="1"/>
  <c r="V1617" i="1"/>
  <c r="V1618" i="1"/>
  <c r="V1619" i="1"/>
  <c r="V1620" i="1"/>
  <c r="V1621" i="1"/>
  <c r="V1622" i="1"/>
  <c r="V1623" i="1"/>
  <c r="V1624" i="1"/>
  <c r="V1625" i="1"/>
  <c r="V1626" i="1"/>
  <c r="V1627" i="1"/>
  <c r="V1628" i="1"/>
  <c r="V1629" i="1"/>
  <c r="V1630" i="1"/>
  <c r="V1631" i="1"/>
  <c r="V1632" i="1"/>
  <c r="V1633" i="1"/>
  <c r="V1634" i="1"/>
  <c r="V1635" i="1"/>
  <c r="V1636" i="1"/>
  <c r="V1637" i="1"/>
  <c r="V1638" i="1"/>
  <c r="V1639" i="1"/>
  <c r="V1640" i="1"/>
  <c r="V1641" i="1"/>
  <c r="V1642" i="1"/>
  <c r="V1643" i="1"/>
  <c r="V1644" i="1"/>
  <c r="V1645" i="1"/>
  <c r="V1646" i="1"/>
  <c r="V1647" i="1"/>
  <c r="V1648" i="1"/>
  <c r="V1649" i="1"/>
  <c r="V1650" i="1"/>
  <c r="V1651" i="1"/>
  <c r="V1652" i="1"/>
  <c r="V1653" i="1"/>
  <c r="V1654" i="1"/>
  <c r="V1655" i="1"/>
  <c r="V1656" i="1"/>
  <c r="V1657" i="1"/>
  <c r="V1658" i="1"/>
  <c r="V1659" i="1"/>
  <c r="V1660" i="1"/>
  <c r="V1661" i="1"/>
  <c r="V1662" i="1"/>
  <c r="V1663" i="1"/>
  <c r="V1664" i="1"/>
  <c r="V1665" i="1"/>
  <c r="V1666" i="1"/>
  <c r="V1667" i="1"/>
  <c r="V1668" i="1"/>
  <c r="V1669" i="1"/>
  <c r="V1670" i="1"/>
  <c r="V1671" i="1"/>
  <c r="V1672" i="1"/>
  <c r="V1673" i="1"/>
  <c r="V1674" i="1"/>
  <c r="V1675" i="1"/>
  <c r="V1676" i="1"/>
  <c r="V1677" i="1"/>
  <c r="V1678" i="1"/>
  <c r="V1679" i="1"/>
  <c r="V1680" i="1"/>
  <c r="V1681" i="1"/>
  <c r="V1682" i="1"/>
  <c r="V1683" i="1"/>
  <c r="V1684" i="1"/>
  <c r="V1685" i="1"/>
  <c r="V1686" i="1"/>
  <c r="V1687" i="1"/>
  <c r="V1688" i="1"/>
  <c r="V1689" i="1"/>
  <c r="V1690" i="1"/>
  <c r="V1691" i="1"/>
  <c r="V1692" i="1"/>
  <c r="V1693" i="1"/>
  <c r="V1694" i="1"/>
  <c r="V1695" i="1"/>
  <c r="V1696" i="1"/>
  <c r="V1697" i="1"/>
  <c r="V1698" i="1"/>
  <c r="V1699" i="1"/>
  <c r="V1700" i="1"/>
  <c r="V1701" i="1"/>
  <c r="V1702" i="1"/>
  <c r="V1703" i="1"/>
  <c r="V1704" i="1"/>
  <c r="V1705" i="1"/>
  <c r="V1706" i="1"/>
  <c r="V1707" i="1"/>
  <c r="V1708" i="1"/>
  <c r="V1709" i="1"/>
  <c r="V1710" i="1"/>
  <c r="V1711" i="1"/>
  <c r="V1712" i="1"/>
  <c r="V1713" i="1"/>
  <c r="V1714" i="1"/>
  <c r="V1715" i="1"/>
  <c r="V1716" i="1"/>
  <c r="V1717" i="1"/>
  <c r="V1718" i="1"/>
  <c r="V1719" i="1"/>
  <c r="V1720" i="1"/>
  <c r="V1721" i="1"/>
  <c r="V1722" i="1"/>
  <c r="V1723" i="1"/>
  <c r="V1724" i="1"/>
  <c r="V1725" i="1"/>
  <c r="V1726" i="1"/>
  <c r="V1727" i="1"/>
  <c r="V1728" i="1"/>
  <c r="V1729" i="1"/>
  <c r="V1730" i="1"/>
  <c r="V1731" i="1"/>
  <c r="V1732" i="1"/>
  <c r="V1733" i="1"/>
  <c r="V1734" i="1"/>
  <c r="V1735" i="1"/>
  <c r="V1736" i="1"/>
  <c r="V1737" i="1"/>
  <c r="V1738" i="1"/>
  <c r="V1739" i="1"/>
  <c r="V1740" i="1"/>
  <c r="V1741" i="1"/>
  <c r="V1742" i="1"/>
  <c r="V1743" i="1"/>
  <c r="V1744" i="1"/>
  <c r="V1745" i="1"/>
  <c r="V1746" i="1"/>
  <c r="V1747" i="1"/>
  <c r="V1748" i="1"/>
  <c r="V1749" i="1"/>
  <c r="V1750" i="1"/>
  <c r="V1751" i="1"/>
  <c r="V1752" i="1"/>
  <c r="V1753" i="1"/>
  <c r="V1754" i="1"/>
  <c r="V1755" i="1"/>
  <c r="V1756" i="1"/>
  <c r="V1757" i="1"/>
  <c r="V1758" i="1"/>
  <c r="V1759" i="1"/>
  <c r="V1760" i="1"/>
  <c r="V1761" i="1"/>
  <c r="V1762" i="1"/>
  <c r="V1763" i="1"/>
  <c r="V1764" i="1"/>
  <c r="V1765" i="1"/>
  <c r="V1766" i="1"/>
  <c r="V1767" i="1"/>
  <c r="V1768" i="1"/>
  <c r="V1769" i="1"/>
  <c r="V1770" i="1"/>
  <c r="V1771" i="1"/>
  <c r="V1772" i="1"/>
  <c r="V1773" i="1"/>
  <c r="V1774" i="1"/>
  <c r="V1775" i="1"/>
  <c r="V1776" i="1"/>
  <c r="V1777" i="1"/>
  <c r="V1778" i="1"/>
  <c r="V1779" i="1"/>
  <c r="V1780" i="1"/>
  <c r="V1781" i="1"/>
  <c r="V1782" i="1"/>
  <c r="V1783" i="1"/>
  <c r="V1784" i="1"/>
  <c r="V1785" i="1"/>
  <c r="V1786" i="1"/>
  <c r="V1787" i="1"/>
  <c r="V1788" i="1"/>
  <c r="V1789" i="1"/>
  <c r="V1790" i="1"/>
  <c r="V1791" i="1"/>
  <c r="V1792" i="1"/>
  <c r="V1793" i="1"/>
  <c r="V1794" i="1"/>
  <c r="V1795" i="1"/>
  <c r="V1796" i="1"/>
  <c r="V1797" i="1"/>
  <c r="V1798" i="1"/>
  <c r="V1799" i="1"/>
  <c r="V1800" i="1"/>
  <c r="V1801" i="1"/>
  <c r="V1802" i="1"/>
  <c r="V1803" i="1"/>
  <c r="V1804" i="1"/>
  <c r="V1805" i="1"/>
  <c r="V1806" i="1"/>
  <c r="V1807" i="1"/>
  <c r="V1808" i="1"/>
  <c r="V1809" i="1"/>
  <c r="V1810" i="1"/>
  <c r="V1811" i="1"/>
  <c r="V1812" i="1"/>
  <c r="V1813" i="1"/>
  <c r="V1814" i="1"/>
  <c r="V1815" i="1"/>
  <c r="V1816" i="1"/>
  <c r="V1817" i="1"/>
  <c r="V1818" i="1"/>
  <c r="V1819" i="1"/>
  <c r="V1820" i="1"/>
  <c r="V1821" i="1"/>
  <c r="V1822" i="1"/>
  <c r="V1823" i="1"/>
  <c r="V1824" i="1"/>
  <c r="V1825" i="1"/>
  <c r="V1826" i="1"/>
  <c r="V1827" i="1"/>
  <c r="V1828" i="1"/>
  <c r="V1829" i="1"/>
  <c r="V1830" i="1"/>
  <c r="V1831" i="1"/>
  <c r="V1832" i="1"/>
  <c r="V1833" i="1"/>
  <c r="V1834" i="1"/>
  <c r="V1835" i="1"/>
  <c r="V1836" i="1"/>
  <c r="V1837" i="1"/>
  <c r="V1838" i="1"/>
  <c r="V1839" i="1"/>
  <c r="V1840" i="1"/>
  <c r="V1841" i="1"/>
  <c r="V1842" i="1"/>
  <c r="V1843" i="1"/>
  <c r="V1844" i="1"/>
  <c r="V1845" i="1"/>
  <c r="V1846" i="1"/>
  <c r="V1847" i="1"/>
  <c r="V1848" i="1"/>
  <c r="V1849" i="1"/>
  <c r="V1850" i="1"/>
  <c r="V1851" i="1"/>
  <c r="V1852" i="1"/>
  <c r="V1853" i="1"/>
  <c r="V1854" i="1"/>
  <c r="V1855" i="1"/>
  <c r="V1856" i="1"/>
  <c r="V1857" i="1"/>
  <c r="V1858" i="1"/>
  <c r="V1859" i="1"/>
  <c r="V1860" i="1"/>
  <c r="V1861" i="1"/>
  <c r="V1862" i="1"/>
  <c r="V1863" i="1"/>
  <c r="V1864" i="1"/>
  <c r="V1865" i="1"/>
  <c r="V1866" i="1"/>
  <c r="V1867" i="1"/>
  <c r="V1868" i="1"/>
  <c r="V1869" i="1"/>
  <c r="V1870" i="1"/>
  <c r="V1871" i="1"/>
  <c r="V1872" i="1"/>
  <c r="V1873" i="1"/>
  <c r="V1874" i="1"/>
  <c r="V1875" i="1"/>
  <c r="V1876" i="1"/>
  <c r="V1877" i="1"/>
  <c r="V1878" i="1"/>
  <c r="V1879" i="1"/>
  <c r="V1880" i="1"/>
  <c r="V1881" i="1"/>
  <c r="V1882" i="1"/>
  <c r="V1883" i="1"/>
  <c r="V1884" i="1"/>
  <c r="V1885" i="1"/>
  <c r="V1886" i="1"/>
  <c r="V1887" i="1"/>
  <c r="V1888" i="1"/>
  <c r="V1889" i="1"/>
  <c r="V1890" i="1"/>
  <c r="V1891" i="1"/>
  <c r="V1892" i="1"/>
  <c r="V1893" i="1"/>
  <c r="V1894" i="1"/>
  <c r="V1895" i="1"/>
  <c r="V1896" i="1"/>
  <c r="V1897" i="1"/>
  <c r="V1898" i="1"/>
  <c r="V1899" i="1"/>
  <c r="V1900" i="1"/>
  <c r="V1901" i="1"/>
  <c r="V1902" i="1"/>
  <c r="V1903" i="1"/>
  <c r="V1904" i="1"/>
  <c r="V1905" i="1"/>
  <c r="V1906" i="1"/>
  <c r="V1907" i="1"/>
  <c r="V1908" i="1"/>
  <c r="V1909" i="1"/>
  <c r="V1910" i="1"/>
  <c r="V1911" i="1"/>
  <c r="V1912" i="1"/>
  <c r="V1913" i="1"/>
  <c r="V1914" i="1"/>
  <c r="V1915" i="1"/>
  <c r="V1916" i="1"/>
  <c r="V1917" i="1"/>
  <c r="V1918" i="1"/>
  <c r="V1919" i="1"/>
  <c r="V1920" i="1"/>
  <c r="V1921" i="1"/>
  <c r="V1922" i="1"/>
  <c r="V1923" i="1"/>
  <c r="V1924" i="1"/>
  <c r="V1925" i="1"/>
  <c r="V1926" i="1"/>
  <c r="V1927" i="1"/>
  <c r="V1928" i="1"/>
  <c r="V1929" i="1"/>
  <c r="V1930" i="1"/>
  <c r="V1931" i="1"/>
  <c r="V1932" i="1"/>
  <c r="V1933" i="1"/>
  <c r="V1934" i="1"/>
  <c r="V1935" i="1"/>
  <c r="V1936" i="1"/>
  <c r="V1937" i="1"/>
  <c r="V1938" i="1"/>
  <c r="V1939" i="1"/>
  <c r="V1940" i="1"/>
  <c r="V1941" i="1"/>
  <c r="V1942" i="1"/>
  <c r="V1943" i="1"/>
  <c r="V1944" i="1"/>
  <c r="V1945" i="1"/>
  <c r="V1946" i="1"/>
  <c r="V1947" i="1"/>
  <c r="V1948" i="1"/>
  <c r="V1949" i="1"/>
  <c r="V1950" i="1"/>
  <c r="V1951" i="1"/>
  <c r="V1952" i="1"/>
  <c r="V1953" i="1"/>
  <c r="V1954" i="1"/>
  <c r="V1955" i="1"/>
  <c r="V1956" i="1"/>
  <c r="V1957" i="1"/>
  <c r="V1958" i="1"/>
  <c r="V1959" i="1"/>
  <c r="V1960" i="1"/>
  <c r="V1961" i="1"/>
  <c r="V1962" i="1"/>
  <c r="V1963" i="1"/>
  <c r="V1964" i="1"/>
  <c r="V1965" i="1"/>
  <c r="V1966" i="1"/>
  <c r="V1967" i="1"/>
  <c r="V1968" i="1"/>
  <c r="V1969" i="1"/>
  <c r="V1970" i="1"/>
  <c r="V1971" i="1"/>
  <c r="V1972" i="1"/>
  <c r="V1973" i="1"/>
  <c r="V1974" i="1"/>
  <c r="V1975" i="1"/>
  <c r="V1976" i="1"/>
  <c r="V1977" i="1"/>
  <c r="V1978" i="1"/>
  <c r="V1979" i="1"/>
  <c r="V1980" i="1"/>
  <c r="V1981" i="1"/>
  <c r="V1982" i="1"/>
  <c r="V1983" i="1"/>
  <c r="V1984" i="1"/>
  <c r="V1985" i="1"/>
  <c r="V1986" i="1"/>
  <c r="V1987" i="1"/>
  <c r="V1988" i="1"/>
  <c r="V1989" i="1"/>
  <c r="V1990" i="1"/>
  <c r="V1991" i="1"/>
  <c r="V1992" i="1"/>
  <c r="V1993" i="1"/>
  <c r="V1994" i="1"/>
  <c r="V1995" i="1"/>
  <c r="V1996" i="1"/>
  <c r="V1997" i="1"/>
  <c r="V1998" i="1"/>
  <c r="V1999" i="1"/>
  <c r="V2000" i="1"/>
  <c r="V2001" i="1"/>
  <c r="V2002" i="1"/>
  <c r="V2003" i="1"/>
  <c r="V2004" i="1"/>
  <c r="V2005" i="1"/>
  <c r="V2006" i="1"/>
  <c r="V2007" i="1"/>
  <c r="V2008" i="1"/>
  <c r="V2009" i="1"/>
  <c r="V2010" i="1"/>
  <c r="V2011" i="1"/>
  <c r="V2012" i="1"/>
  <c r="V2013" i="1"/>
  <c r="V2014" i="1"/>
  <c r="V2015" i="1"/>
  <c r="V2016" i="1"/>
  <c r="V2017" i="1"/>
  <c r="V2018" i="1"/>
  <c r="V2019" i="1"/>
  <c r="V2020" i="1"/>
  <c r="V2021" i="1"/>
  <c r="V2022" i="1"/>
  <c r="V2023" i="1"/>
  <c r="V2024" i="1"/>
  <c r="V2025" i="1"/>
  <c r="V2026" i="1"/>
  <c r="V2027" i="1"/>
  <c r="V2028" i="1"/>
  <c r="V2029" i="1"/>
  <c r="V2030" i="1"/>
  <c r="V2031" i="1"/>
  <c r="V2032" i="1"/>
  <c r="V2033" i="1"/>
  <c r="V2034" i="1"/>
  <c r="V2035" i="1"/>
  <c r="V2036" i="1"/>
  <c r="V2037" i="1"/>
  <c r="V2038" i="1"/>
  <c r="V2039" i="1"/>
  <c r="V2040" i="1"/>
  <c r="V2041" i="1"/>
  <c r="V2042" i="1"/>
  <c r="V2043" i="1"/>
  <c r="V2044" i="1"/>
  <c r="V2045" i="1"/>
  <c r="V2046" i="1"/>
  <c r="V2047" i="1"/>
  <c r="V2048" i="1"/>
  <c r="V2049" i="1"/>
  <c r="V2050" i="1"/>
  <c r="V2051" i="1"/>
  <c r="V2052" i="1"/>
  <c r="V2053" i="1"/>
  <c r="V2054" i="1"/>
  <c r="V2055" i="1"/>
  <c r="V2056" i="1"/>
  <c r="V2057" i="1"/>
  <c r="V2058" i="1"/>
  <c r="V2059" i="1"/>
  <c r="V2060" i="1"/>
  <c r="V2061" i="1"/>
  <c r="V2062" i="1"/>
  <c r="V2063" i="1"/>
  <c r="V2064" i="1"/>
  <c r="V2065" i="1"/>
  <c r="V2066" i="1"/>
  <c r="V2067" i="1"/>
  <c r="V2068" i="1"/>
  <c r="V2069" i="1"/>
  <c r="V2070" i="1"/>
  <c r="V2071" i="1"/>
  <c r="V2072" i="1"/>
  <c r="V2073" i="1"/>
  <c r="V2074" i="1"/>
  <c r="V2075" i="1"/>
  <c r="V2076" i="1"/>
  <c r="V2077" i="1"/>
  <c r="V2078" i="1"/>
  <c r="V2079" i="1"/>
  <c r="V2080" i="1"/>
  <c r="V2081" i="1"/>
  <c r="V2082" i="1"/>
  <c r="V2083" i="1"/>
  <c r="V2084" i="1"/>
  <c r="V2085" i="1"/>
  <c r="V2086" i="1"/>
  <c r="V2087" i="1"/>
  <c r="V2088" i="1"/>
  <c r="V2089" i="1"/>
  <c r="V2090" i="1"/>
  <c r="V2091" i="1"/>
  <c r="V2092" i="1"/>
  <c r="V2093" i="1"/>
  <c r="V2094" i="1"/>
  <c r="V2095" i="1"/>
  <c r="V2096" i="1"/>
  <c r="V2097" i="1"/>
  <c r="V2098" i="1"/>
  <c r="V2099" i="1"/>
  <c r="V2100" i="1"/>
  <c r="V2101" i="1"/>
  <c r="V2102" i="1"/>
  <c r="V2103" i="1"/>
  <c r="V2104" i="1"/>
  <c r="V2105" i="1"/>
  <c r="V2106" i="1"/>
  <c r="V2107" i="1"/>
  <c r="V2108" i="1"/>
  <c r="V2109" i="1"/>
  <c r="V2110" i="1"/>
  <c r="V2111" i="1"/>
  <c r="V2112" i="1"/>
  <c r="V2113" i="1"/>
  <c r="V2114" i="1"/>
  <c r="V2115" i="1"/>
  <c r="V2116" i="1"/>
  <c r="V2117" i="1"/>
  <c r="V2118" i="1"/>
  <c r="V2119" i="1"/>
  <c r="V2120" i="1"/>
  <c r="V2121" i="1"/>
  <c r="V2122" i="1"/>
  <c r="V2123" i="1"/>
  <c r="V2124" i="1"/>
  <c r="V2125" i="1"/>
  <c r="V2126" i="1"/>
  <c r="V2127" i="1"/>
  <c r="V2128" i="1"/>
  <c r="V2129" i="1"/>
  <c r="V2130" i="1"/>
  <c r="V2131" i="1"/>
  <c r="V2132" i="1"/>
  <c r="V2133" i="1"/>
  <c r="V2134" i="1"/>
  <c r="V2135" i="1"/>
  <c r="V2136" i="1"/>
  <c r="V2137" i="1"/>
  <c r="V2138" i="1"/>
  <c r="V2139" i="1"/>
  <c r="V2140" i="1"/>
  <c r="V2141" i="1"/>
  <c r="V2142" i="1"/>
  <c r="V2143" i="1"/>
  <c r="V2144" i="1"/>
  <c r="V2145" i="1"/>
  <c r="V2146" i="1"/>
  <c r="V2147" i="1"/>
  <c r="V2148" i="1"/>
  <c r="V2149" i="1"/>
  <c r="V2150" i="1"/>
  <c r="V2151" i="1"/>
  <c r="V2152" i="1"/>
  <c r="V2153" i="1"/>
  <c r="V2154" i="1"/>
  <c r="V2155" i="1"/>
  <c r="V2156" i="1"/>
  <c r="V2157" i="1"/>
  <c r="V2158" i="1"/>
  <c r="V2159" i="1"/>
  <c r="V2160" i="1"/>
  <c r="V2161" i="1"/>
  <c r="V2162" i="1"/>
  <c r="V2163" i="1"/>
  <c r="V2164" i="1"/>
  <c r="V2165" i="1"/>
  <c r="V2166" i="1"/>
  <c r="V2167" i="1"/>
  <c r="V2168" i="1"/>
  <c r="V2169" i="1"/>
  <c r="V2170" i="1"/>
  <c r="V2171" i="1"/>
  <c r="V2172" i="1"/>
  <c r="V2173" i="1"/>
  <c r="V2174" i="1"/>
  <c r="V2175" i="1"/>
  <c r="V2176" i="1"/>
  <c r="V2177" i="1"/>
  <c r="V2178" i="1"/>
  <c r="V2179" i="1"/>
  <c r="V2180" i="1"/>
  <c r="V2181" i="1"/>
  <c r="V2182" i="1"/>
  <c r="V2183" i="1"/>
  <c r="V2184" i="1"/>
  <c r="V2185" i="1"/>
  <c r="V2186" i="1"/>
  <c r="V2187" i="1"/>
  <c r="V2188" i="1"/>
  <c r="V2189" i="1"/>
  <c r="V2190" i="1"/>
  <c r="V2191" i="1"/>
  <c r="V2192" i="1"/>
  <c r="V2193" i="1"/>
  <c r="V2194" i="1"/>
  <c r="V2195" i="1"/>
  <c r="V2196" i="1"/>
  <c r="V2197" i="1"/>
  <c r="V2198" i="1"/>
  <c r="V2199" i="1"/>
  <c r="V2200" i="1"/>
  <c r="V2201" i="1"/>
  <c r="V2202" i="1"/>
  <c r="V2203" i="1"/>
  <c r="V2204" i="1"/>
  <c r="V2205" i="1"/>
  <c r="V2206" i="1"/>
  <c r="V2207" i="1"/>
  <c r="V2208" i="1"/>
  <c r="V2209" i="1"/>
  <c r="V2210" i="1"/>
  <c r="V2211" i="1"/>
  <c r="V2212" i="1"/>
  <c r="V2213" i="1"/>
  <c r="V2214" i="1"/>
  <c r="V2215" i="1"/>
  <c r="V2216" i="1"/>
  <c r="V2217" i="1"/>
  <c r="V2218" i="1"/>
  <c r="V2219" i="1"/>
  <c r="V2220" i="1"/>
  <c r="V2221" i="1"/>
  <c r="V2222" i="1"/>
  <c r="V2223" i="1"/>
  <c r="V2224" i="1"/>
  <c r="V2225" i="1"/>
  <c r="V2226" i="1"/>
  <c r="V2227" i="1"/>
  <c r="V2228" i="1"/>
  <c r="V2229" i="1"/>
  <c r="V2230" i="1"/>
  <c r="V2231" i="1"/>
  <c r="V2232" i="1"/>
  <c r="V2233" i="1"/>
  <c r="V2234" i="1"/>
  <c r="V2235" i="1"/>
  <c r="V2236" i="1"/>
  <c r="V2237" i="1"/>
  <c r="V2238" i="1"/>
  <c r="V2239" i="1"/>
  <c r="V2240" i="1"/>
  <c r="V2241" i="1"/>
  <c r="V2242" i="1"/>
  <c r="V2243" i="1"/>
  <c r="V2244" i="1"/>
  <c r="V2245" i="1"/>
  <c r="V2246" i="1"/>
  <c r="V2247" i="1"/>
  <c r="V2248" i="1"/>
  <c r="V2249" i="1"/>
  <c r="V2250" i="1"/>
  <c r="V2251" i="1"/>
  <c r="V2252" i="1"/>
  <c r="V2253" i="1"/>
  <c r="V2254" i="1"/>
  <c r="V2255" i="1"/>
  <c r="V2256" i="1"/>
  <c r="V2257" i="1"/>
  <c r="V2258" i="1"/>
  <c r="V2259" i="1"/>
  <c r="V2260" i="1"/>
  <c r="V2261" i="1"/>
  <c r="V2262" i="1"/>
  <c r="V2263" i="1"/>
  <c r="V2264" i="1"/>
  <c r="V2265" i="1"/>
  <c r="V2266" i="1"/>
  <c r="V2267" i="1"/>
  <c r="V2268" i="1"/>
  <c r="V2269" i="1"/>
  <c r="V2270" i="1"/>
  <c r="V2271" i="1"/>
  <c r="V2272" i="1"/>
  <c r="V2273" i="1"/>
  <c r="V2274" i="1"/>
  <c r="V2275" i="1"/>
  <c r="V2276" i="1"/>
  <c r="V2277" i="1"/>
  <c r="V2278" i="1"/>
  <c r="V2279" i="1"/>
  <c r="V2280" i="1"/>
  <c r="V2281" i="1"/>
  <c r="V2282" i="1"/>
  <c r="V2283" i="1"/>
  <c r="V2284" i="1"/>
  <c r="V2285" i="1"/>
  <c r="V2286" i="1"/>
  <c r="V2287" i="1"/>
  <c r="V2288" i="1"/>
  <c r="V2289" i="1"/>
  <c r="V2290" i="1"/>
  <c r="V2291" i="1"/>
  <c r="V2292" i="1"/>
  <c r="V2293" i="1"/>
  <c r="V2294" i="1"/>
  <c r="V2295" i="1"/>
  <c r="V2296" i="1"/>
  <c r="V2297" i="1"/>
  <c r="V2298" i="1"/>
  <c r="V2299" i="1"/>
  <c r="V2300" i="1"/>
  <c r="V2301" i="1"/>
  <c r="V2302" i="1"/>
  <c r="V2303" i="1"/>
  <c r="V2304" i="1"/>
  <c r="V2305" i="1"/>
  <c r="V2306" i="1"/>
  <c r="V2307" i="1"/>
  <c r="V2308" i="1"/>
  <c r="V2309" i="1"/>
  <c r="V2310" i="1"/>
  <c r="V2311" i="1"/>
  <c r="V2312" i="1"/>
  <c r="V2313" i="1"/>
  <c r="V2314" i="1"/>
  <c r="V2315" i="1"/>
  <c r="V2316" i="1"/>
  <c r="V2317" i="1"/>
  <c r="V2318" i="1"/>
  <c r="V2319" i="1"/>
  <c r="V2320" i="1"/>
  <c r="V2321" i="1"/>
  <c r="V2322" i="1"/>
  <c r="V2323" i="1"/>
  <c r="V2324" i="1"/>
  <c r="V2325" i="1"/>
  <c r="V2326" i="1"/>
  <c r="V2327" i="1"/>
  <c r="V2328" i="1"/>
  <c r="V2329" i="1"/>
  <c r="V2330" i="1"/>
  <c r="V2331" i="1"/>
  <c r="V2332" i="1"/>
  <c r="V2333" i="1"/>
  <c r="V2334" i="1"/>
  <c r="V2335" i="1"/>
  <c r="V2336" i="1"/>
  <c r="V2337" i="1"/>
  <c r="V2338" i="1"/>
  <c r="V2339" i="1"/>
  <c r="V2340" i="1"/>
  <c r="V2341" i="1"/>
  <c r="V2342" i="1"/>
  <c r="V2343" i="1"/>
  <c r="V2344" i="1"/>
  <c r="V2345" i="1"/>
  <c r="V2346" i="1"/>
  <c r="V2347" i="1"/>
  <c r="V2348" i="1"/>
  <c r="V2349" i="1"/>
  <c r="V2350" i="1"/>
  <c r="V2351" i="1"/>
  <c r="V2352" i="1"/>
  <c r="V2353" i="1"/>
  <c r="V2354" i="1"/>
  <c r="V2355" i="1"/>
  <c r="V2356" i="1"/>
  <c r="V2357" i="1"/>
  <c r="V2358" i="1"/>
  <c r="V2359" i="1"/>
  <c r="V2360" i="1"/>
  <c r="V2361" i="1"/>
  <c r="V2362" i="1"/>
  <c r="V2363" i="1"/>
  <c r="V2364" i="1"/>
  <c r="V2365" i="1"/>
  <c r="V2366" i="1"/>
  <c r="V2367" i="1"/>
  <c r="V2368" i="1"/>
  <c r="V2369" i="1"/>
  <c r="V2370" i="1"/>
  <c r="V2371" i="1"/>
  <c r="V2372" i="1"/>
  <c r="V2373" i="1"/>
  <c r="V2374" i="1"/>
  <c r="V2375" i="1"/>
  <c r="V2376" i="1"/>
  <c r="V2377" i="1"/>
  <c r="V2378" i="1"/>
  <c r="V2379" i="1"/>
  <c r="V2380" i="1"/>
  <c r="V2381" i="1"/>
  <c r="V2382" i="1"/>
  <c r="V2383" i="1"/>
  <c r="V2384" i="1"/>
  <c r="V2385" i="1"/>
  <c r="V2386" i="1"/>
  <c r="V2387" i="1"/>
  <c r="V2388" i="1"/>
  <c r="V2389" i="1"/>
  <c r="V2390" i="1"/>
  <c r="V2391" i="1"/>
  <c r="V2392" i="1"/>
  <c r="V2393" i="1"/>
  <c r="V2394" i="1"/>
  <c r="V2395" i="1"/>
  <c r="V2396" i="1"/>
  <c r="V2397" i="1"/>
  <c r="V2398" i="1"/>
  <c r="V2399" i="1"/>
  <c r="V2400" i="1"/>
  <c r="V2401" i="1"/>
  <c r="V2402" i="1"/>
  <c r="V2403" i="1"/>
  <c r="V2404" i="1"/>
  <c r="V2405" i="1"/>
  <c r="V2406" i="1"/>
  <c r="V2407" i="1"/>
  <c r="V2408" i="1"/>
  <c r="V2409" i="1"/>
  <c r="V2410" i="1"/>
  <c r="V2411" i="1"/>
  <c r="V2412" i="1"/>
  <c r="V2413" i="1"/>
  <c r="V2414" i="1"/>
  <c r="V2415" i="1"/>
  <c r="V2416" i="1"/>
  <c r="V2417" i="1"/>
  <c r="V2418" i="1"/>
  <c r="V2419" i="1"/>
  <c r="V2420" i="1"/>
  <c r="V2421" i="1"/>
  <c r="V2422" i="1"/>
  <c r="V2423" i="1"/>
  <c r="V2424" i="1"/>
  <c r="V2425" i="1"/>
  <c r="V2426" i="1"/>
  <c r="V2427" i="1"/>
  <c r="V2428" i="1"/>
  <c r="V2429" i="1"/>
  <c r="V2430" i="1"/>
  <c r="V2431" i="1"/>
  <c r="V2432" i="1"/>
  <c r="V2433" i="1"/>
  <c r="V2434" i="1"/>
  <c r="V2435" i="1"/>
  <c r="V2436" i="1"/>
  <c r="V2437" i="1"/>
  <c r="V2438" i="1"/>
  <c r="V2439" i="1"/>
  <c r="V2440" i="1"/>
  <c r="V2441" i="1"/>
  <c r="V2442" i="1"/>
  <c r="V2443" i="1"/>
  <c r="V2444" i="1"/>
  <c r="V2445" i="1"/>
  <c r="V2446" i="1"/>
  <c r="V2447" i="1"/>
  <c r="V2448" i="1"/>
  <c r="V2449" i="1"/>
  <c r="V2450" i="1"/>
  <c r="V2451" i="1"/>
  <c r="V2452" i="1"/>
  <c r="V2453" i="1"/>
  <c r="V2454" i="1"/>
  <c r="V2455" i="1"/>
  <c r="V2456" i="1"/>
  <c r="V2457" i="1"/>
  <c r="V2458" i="1"/>
  <c r="V2459" i="1"/>
  <c r="V2460" i="1"/>
  <c r="V2461" i="1"/>
  <c r="V2462" i="1"/>
  <c r="V2463" i="1"/>
  <c r="V2464" i="1"/>
  <c r="V2465" i="1"/>
  <c r="V2466" i="1"/>
  <c r="V2467" i="1"/>
  <c r="V2468" i="1"/>
  <c r="V2469" i="1"/>
  <c r="V2470" i="1"/>
  <c r="V2471" i="1"/>
  <c r="V2472" i="1"/>
  <c r="V2473" i="1"/>
  <c r="V2474" i="1"/>
  <c r="V2475" i="1"/>
  <c r="V2476" i="1"/>
  <c r="V2477" i="1"/>
  <c r="V2478" i="1"/>
  <c r="V2479" i="1"/>
  <c r="V2480" i="1"/>
  <c r="V2481" i="1"/>
  <c r="V2482" i="1"/>
  <c r="V2483" i="1"/>
  <c r="V2484" i="1"/>
  <c r="V2485" i="1"/>
  <c r="V2486" i="1"/>
  <c r="V2487" i="1"/>
  <c r="V2488" i="1"/>
  <c r="V2489" i="1"/>
  <c r="V2490" i="1"/>
  <c r="V2491" i="1"/>
  <c r="V2492" i="1"/>
  <c r="V2493" i="1"/>
  <c r="V2494" i="1"/>
  <c r="V2495" i="1"/>
  <c r="V2496" i="1"/>
  <c r="V2497" i="1"/>
  <c r="V2498" i="1"/>
  <c r="V2499" i="1"/>
  <c r="V2500" i="1"/>
  <c r="V2501" i="1"/>
  <c r="V2502" i="1"/>
  <c r="V2503" i="1"/>
  <c r="V2504" i="1"/>
  <c r="V2505" i="1"/>
  <c r="V2506" i="1"/>
  <c r="V2507" i="1"/>
  <c r="V2508" i="1"/>
  <c r="V2509" i="1"/>
  <c r="V2510" i="1"/>
  <c r="V2511" i="1"/>
  <c r="V2512" i="1"/>
  <c r="V2513" i="1"/>
  <c r="V2514" i="1"/>
  <c r="V2515" i="1"/>
  <c r="V2516" i="1"/>
  <c r="V2517" i="1"/>
  <c r="V2518" i="1"/>
  <c r="V2519" i="1"/>
  <c r="V2520" i="1"/>
  <c r="V2521" i="1"/>
  <c r="V2522" i="1"/>
  <c r="V2523" i="1"/>
  <c r="V2524" i="1"/>
  <c r="V2525" i="1"/>
  <c r="V2526" i="1"/>
  <c r="V2527" i="1"/>
  <c r="V2528" i="1"/>
  <c r="V2529" i="1"/>
  <c r="V2530" i="1"/>
  <c r="V2531" i="1"/>
  <c r="V2532" i="1"/>
  <c r="V2533" i="1"/>
  <c r="V2534" i="1"/>
  <c r="V2535" i="1"/>
  <c r="V2536" i="1"/>
  <c r="V2537" i="1"/>
  <c r="V2538" i="1"/>
  <c r="V2539" i="1"/>
  <c r="V2540" i="1"/>
  <c r="V2541" i="1"/>
  <c r="V2542" i="1"/>
  <c r="V2543" i="1"/>
  <c r="V2544" i="1"/>
  <c r="V2545" i="1"/>
  <c r="V2546" i="1"/>
  <c r="V2547" i="1"/>
  <c r="V2548" i="1"/>
  <c r="V2549" i="1"/>
  <c r="V2550" i="1"/>
  <c r="V2551" i="1"/>
  <c r="V2552" i="1"/>
  <c r="V2553" i="1"/>
  <c r="V2554" i="1"/>
  <c r="V2555" i="1"/>
  <c r="V2556" i="1"/>
  <c r="V2557" i="1"/>
  <c r="V2558" i="1"/>
  <c r="V2559" i="1"/>
  <c r="V2560" i="1"/>
  <c r="V2561" i="1"/>
  <c r="V2562" i="1"/>
  <c r="V2563" i="1"/>
  <c r="V2564" i="1"/>
  <c r="V2565" i="1"/>
  <c r="V2566" i="1"/>
  <c r="V2567" i="1"/>
  <c r="V2568" i="1"/>
  <c r="V2569" i="1"/>
  <c r="V2570" i="1"/>
  <c r="V2571" i="1"/>
  <c r="V2572" i="1"/>
  <c r="V2573" i="1"/>
  <c r="V2574" i="1"/>
  <c r="V2575" i="1"/>
  <c r="V2576" i="1"/>
  <c r="V2577" i="1"/>
  <c r="V2578" i="1"/>
  <c r="V2579" i="1"/>
  <c r="V2580" i="1"/>
  <c r="V2581" i="1"/>
  <c r="V2582" i="1"/>
  <c r="V2583" i="1"/>
  <c r="V2584" i="1"/>
  <c r="V2585" i="1"/>
  <c r="V2586" i="1"/>
  <c r="V2587" i="1"/>
  <c r="V2588" i="1"/>
  <c r="V2589" i="1"/>
  <c r="V2590" i="1"/>
  <c r="V2591" i="1"/>
  <c r="V2592" i="1"/>
  <c r="V2593" i="1"/>
  <c r="V2594" i="1"/>
  <c r="V2595" i="1"/>
  <c r="V2596" i="1"/>
  <c r="V2597" i="1"/>
  <c r="V2598" i="1"/>
  <c r="V2599" i="1"/>
  <c r="V2600" i="1"/>
  <c r="V2601" i="1"/>
  <c r="V2602" i="1"/>
  <c r="V2603" i="1"/>
  <c r="V2604" i="1"/>
  <c r="V2605" i="1"/>
  <c r="V2606" i="1"/>
  <c r="V2607" i="1"/>
  <c r="V2608" i="1"/>
  <c r="V2609" i="1"/>
  <c r="V2610" i="1"/>
  <c r="V2611" i="1"/>
  <c r="V2612" i="1"/>
  <c r="V2613" i="1"/>
  <c r="V2614" i="1"/>
  <c r="V2615" i="1"/>
  <c r="V2616" i="1"/>
  <c r="V2617" i="1"/>
  <c r="V2618" i="1"/>
  <c r="V2619" i="1"/>
  <c r="V2620" i="1"/>
  <c r="V2621" i="1"/>
  <c r="V2622" i="1"/>
  <c r="V2623" i="1"/>
  <c r="V2624" i="1"/>
  <c r="V2625" i="1"/>
  <c r="V2626" i="1"/>
  <c r="V2627" i="1"/>
  <c r="V2628" i="1"/>
  <c r="V2629" i="1"/>
  <c r="V2630" i="1"/>
  <c r="V2631" i="1"/>
  <c r="V2632" i="1"/>
  <c r="V2633" i="1"/>
  <c r="V2634" i="1"/>
  <c r="V2635" i="1"/>
  <c r="V2636" i="1"/>
  <c r="V2637" i="1"/>
  <c r="V2638" i="1"/>
  <c r="V2639" i="1"/>
  <c r="V2640" i="1"/>
  <c r="V2641" i="1"/>
  <c r="V2642" i="1"/>
  <c r="V2643" i="1"/>
  <c r="V2644" i="1"/>
  <c r="V2645" i="1"/>
  <c r="V2646" i="1"/>
  <c r="V2647" i="1"/>
  <c r="V2648" i="1"/>
  <c r="V2649" i="1"/>
  <c r="V2650" i="1"/>
  <c r="V2651" i="1"/>
  <c r="V2652" i="1"/>
  <c r="V2653" i="1"/>
  <c r="V2654" i="1"/>
  <c r="V2655" i="1"/>
  <c r="V2656" i="1"/>
  <c r="V2657" i="1"/>
  <c r="V2658" i="1"/>
  <c r="V2659" i="1"/>
  <c r="V2660" i="1"/>
  <c r="V2661" i="1"/>
  <c r="V2662" i="1"/>
  <c r="V2663" i="1"/>
  <c r="V2664" i="1"/>
  <c r="V2665" i="1"/>
  <c r="V2666" i="1"/>
  <c r="V2667" i="1"/>
  <c r="V2668" i="1"/>
  <c r="V2669" i="1"/>
  <c r="V2670" i="1"/>
  <c r="V2671" i="1"/>
  <c r="V2672" i="1"/>
  <c r="V2673" i="1"/>
  <c r="V2674" i="1"/>
  <c r="V2675" i="1"/>
  <c r="V2676" i="1"/>
  <c r="V2677" i="1"/>
  <c r="V2678" i="1"/>
  <c r="V2679" i="1"/>
  <c r="V2680" i="1"/>
  <c r="V2681" i="1"/>
  <c r="V2682" i="1"/>
  <c r="V2683" i="1"/>
  <c r="V2684" i="1"/>
  <c r="V2685" i="1"/>
  <c r="V2686" i="1"/>
  <c r="V2687" i="1"/>
  <c r="V2688" i="1"/>
  <c r="V2689" i="1"/>
  <c r="V2690" i="1"/>
  <c r="V2691" i="1"/>
  <c r="V2692" i="1"/>
  <c r="V2693" i="1"/>
  <c r="V2694" i="1"/>
  <c r="V2695" i="1"/>
  <c r="V2696" i="1"/>
  <c r="V2697" i="1"/>
  <c r="V2698" i="1"/>
  <c r="V2699" i="1"/>
  <c r="V2700" i="1"/>
  <c r="V2701" i="1"/>
  <c r="V2702" i="1"/>
  <c r="V2703" i="1"/>
  <c r="V2704" i="1"/>
  <c r="V2705" i="1"/>
  <c r="V2706" i="1"/>
  <c r="V2707" i="1"/>
  <c r="V2708" i="1"/>
  <c r="V2709" i="1"/>
  <c r="V2710" i="1"/>
  <c r="V2711" i="1"/>
  <c r="V2712" i="1"/>
  <c r="V2713" i="1"/>
  <c r="V2714" i="1"/>
  <c r="V2715" i="1"/>
  <c r="V2716" i="1"/>
  <c r="V2717" i="1"/>
  <c r="V2718" i="1"/>
  <c r="V2719" i="1"/>
  <c r="V2720" i="1"/>
  <c r="V2721" i="1"/>
  <c r="V2722" i="1"/>
  <c r="V2723" i="1"/>
  <c r="V2724" i="1"/>
  <c r="V2725" i="1"/>
  <c r="V2726" i="1"/>
  <c r="V2727" i="1"/>
  <c r="V2728" i="1"/>
  <c r="V2729" i="1"/>
  <c r="V2730" i="1"/>
  <c r="V2731" i="1"/>
  <c r="V2732" i="1"/>
  <c r="V2733" i="1"/>
  <c r="V2734" i="1"/>
  <c r="V2735" i="1"/>
  <c r="V2736" i="1"/>
  <c r="V2737" i="1"/>
  <c r="V2738" i="1"/>
  <c r="V2739" i="1"/>
  <c r="V2740" i="1"/>
  <c r="V2741" i="1"/>
  <c r="V2742" i="1"/>
  <c r="V2743" i="1"/>
  <c r="V2744" i="1"/>
  <c r="V2745" i="1"/>
  <c r="V2746" i="1"/>
  <c r="V2747" i="1"/>
  <c r="V2748" i="1"/>
  <c r="V2749" i="1"/>
  <c r="V2750" i="1"/>
  <c r="V2751" i="1"/>
  <c r="V2752" i="1"/>
  <c r="V2753" i="1"/>
  <c r="V2754" i="1"/>
  <c r="V2755" i="1"/>
  <c r="V2756" i="1"/>
  <c r="V2757" i="1"/>
  <c r="V2758" i="1"/>
  <c r="V2759" i="1"/>
  <c r="V2760" i="1"/>
  <c r="V2761" i="1"/>
  <c r="V2762" i="1"/>
  <c r="V2763" i="1"/>
  <c r="V2764" i="1"/>
  <c r="V2765" i="1"/>
  <c r="V2766" i="1"/>
  <c r="V2767" i="1"/>
  <c r="V2768" i="1"/>
  <c r="V2769" i="1"/>
  <c r="V2770" i="1"/>
  <c r="V2771" i="1"/>
  <c r="V2772" i="1"/>
  <c r="V2773" i="1"/>
  <c r="V2774" i="1"/>
  <c r="V2775" i="1"/>
  <c r="V2776" i="1"/>
  <c r="V2777" i="1"/>
  <c r="V2778" i="1"/>
  <c r="V2779" i="1"/>
  <c r="V2780" i="1"/>
  <c r="V2781" i="1"/>
  <c r="V2782" i="1"/>
  <c r="V2783" i="1"/>
  <c r="V2784" i="1"/>
  <c r="V2785" i="1"/>
  <c r="V2786" i="1"/>
  <c r="V2787" i="1"/>
  <c r="V2788" i="1"/>
  <c r="V2789" i="1"/>
  <c r="V2790" i="1"/>
  <c r="V2791" i="1"/>
  <c r="V2792" i="1"/>
  <c r="V2793" i="1"/>
  <c r="V2794" i="1"/>
  <c r="V2795" i="1"/>
  <c r="V2796" i="1"/>
  <c r="V2797" i="1"/>
  <c r="V2798" i="1"/>
  <c r="V2799" i="1"/>
  <c r="V2800" i="1"/>
  <c r="V2801" i="1"/>
  <c r="V2802" i="1"/>
  <c r="V2803" i="1"/>
  <c r="V2804" i="1"/>
  <c r="V2805" i="1"/>
  <c r="V2806" i="1"/>
  <c r="V2807" i="1"/>
  <c r="V2808" i="1"/>
  <c r="V2809" i="1"/>
  <c r="V2810" i="1"/>
  <c r="V2811" i="1"/>
  <c r="V2812" i="1"/>
  <c r="V2813" i="1"/>
  <c r="V2814" i="1"/>
  <c r="V2815" i="1"/>
  <c r="V2816" i="1"/>
  <c r="V2817" i="1"/>
  <c r="V2818" i="1"/>
  <c r="V2819" i="1"/>
  <c r="V2820" i="1"/>
  <c r="V2821" i="1"/>
  <c r="V2822" i="1"/>
  <c r="V2823" i="1"/>
  <c r="V2824" i="1"/>
  <c r="V2825" i="1"/>
  <c r="V2826" i="1"/>
  <c r="V2827" i="1"/>
  <c r="V2828" i="1"/>
  <c r="V2829" i="1"/>
  <c r="V2830" i="1"/>
  <c r="V2831" i="1"/>
  <c r="V2832" i="1"/>
  <c r="V2833" i="1"/>
  <c r="V2834" i="1"/>
  <c r="V2835" i="1"/>
  <c r="V2836" i="1"/>
  <c r="V2837" i="1"/>
  <c r="V2838" i="1"/>
  <c r="V2839" i="1"/>
  <c r="V2840" i="1"/>
  <c r="V2841" i="1"/>
  <c r="V2842" i="1"/>
  <c r="V2843" i="1"/>
  <c r="V2844" i="1"/>
  <c r="V2845" i="1"/>
  <c r="V2846" i="1"/>
  <c r="V2847" i="1"/>
  <c r="V2848" i="1"/>
  <c r="V2849" i="1"/>
  <c r="V2850" i="1"/>
  <c r="V2851" i="1"/>
  <c r="V2852" i="1"/>
  <c r="V2853" i="1"/>
  <c r="V2854" i="1"/>
  <c r="V2855" i="1"/>
  <c r="V2856" i="1"/>
  <c r="V2857" i="1"/>
  <c r="V2858" i="1"/>
  <c r="V2859" i="1"/>
  <c r="V2860" i="1"/>
  <c r="V2861" i="1"/>
  <c r="V2862" i="1"/>
  <c r="V2863" i="1"/>
  <c r="V2864" i="1"/>
  <c r="V2865" i="1"/>
  <c r="V2866" i="1"/>
  <c r="V2867" i="1"/>
  <c r="V2868" i="1"/>
  <c r="V2869" i="1"/>
  <c r="V2870" i="1"/>
  <c r="V2871" i="1"/>
  <c r="V2872" i="1"/>
  <c r="V2873" i="1"/>
  <c r="V2874" i="1"/>
  <c r="V2875" i="1"/>
  <c r="V2876" i="1"/>
  <c r="V2877" i="1"/>
  <c r="V2878" i="1"/>
  <c r="V2879" i="1"/>
  <c r="V2880" i="1"/>
  <c r="V2881" i="1"/>
  <c r="V2882" i="1"/>
  <c r="V2883" i="1"/>
  <c r="V2884" i="1"/>
  <c r="V2885" i="1"/>
  <c r="V2886" i="1"/>
  <c r="V2887" i="1"/>
  <c r="V2888" i="1"/>
  <c r="V2889" i="1"/>
  <c r="V2890" i="1"/>
  <c r="V2891" i="1"/>
  <c r="V2892" i="1"/>
  <c r="V2893" i="1"/>
  <c r="V2894" i="1"/>
  <c r="V2895" i="1"/>
  <c r="V2896" i="1"/>
  <c r="V2897" i="1"/>
  <c r="V2898" i="1"/>
  <c r="V2899" i="1"/>
  <c r="V2900" i="1"/>
  <c r="V2901" i="1"/>
  <c r="V2902" i="1"/>
  <c r="V2903" i="1"/>
  <c r="V2904" i="1"/>
  <c r="V2905" i="1"/>
  <c r="V2906" i="1"/>
  <c r="V2907" i="1"/>
  <c r="V2908" i="1"/>
  <c r="V2909" i="1"/>
  <c r="V2910" i="1"/>
  <c r="V2911" i="1"/>
  <c r="V2912" i="1"/>
  <c r="V2913" i="1"/>
  <c r="V2914" i="1"/>
  <c r="V2915" i="1"/>
  <c r="V2916" i="1"/>
  <c r="V2917" i="1"/>
  <c r="V2918" i="1"/>
  <c r="V2919" i="1"/>
  <c r="V2920" i="1"/>
  <c r="V2921" i="1"/>
  <c r="V2922" i="1"/>
  <c r="V2923" i="1"/>
  <c r="V2924" i="1"/>
  <c r="V2925" i="1"/>
  <c r="V2926" i="1"/>
  <c r="V2927" i="1"/>
  <c r="V2928" i="1"/>
  <c r="V2929" i="1"/>
  <c r="V2930" i="1"/>
  <c r="V2931" i="1"/>
  <c r="V2932" i="1"/>
  <c r="V2933" i="1"/>
  <c r="V2934" i="1"/>
  <c r="V2935" i="1"/>
  <c r="V2936" i="1"/>
  <c r="V2937" i="1"/>
  <c r="V2938" i="1"/>
  <c r="V2939" i="1"/>
  <c r="V2940" i="1"/>
  <c r="V2941" i="1"/>
  <c r="V2942" i="1"/>
  <c r="V2943" i="1"/>
  <c r="V2944" i="1"/>
  <c r="V2945" i="1"/>
  <c r="V2946" i="1"/>
  <c r="V2947" i="1"/>
  <c r="V2948" i="1"/>
  <c r="V2949" i="1"/>
  <c r="V2950" i="1"/>
  <c r="V2951" i="1"/>
  <c r="V2952" i="1"/>
  <c r="V2953" i="1"/>
  <c r="V2954" i="1"/>
  <c r="V2955" i="1"/>
  <c r="V2956" i="1"/>
  <c r="V2957" i="1"/>
  <c r="V2958" i="1"/>
  <c r="V2959" i="1"/>
  <c r="V2960" i="1"/>
  <c r="V2961" i="1"/>
  <c r="V2962" i="1"/>
  <c r="V2963" i="1"/>
  <c r="V2964" i="1"/>
  <c r="V2965" i="1"/>
  <c r="V2966" i="1"/>
  <c r="V2967" i="1"/>
  <c r="V2968" i="1"/>
  <c r="V2969" i="1"/>
  <c r="V2970" i="1"/>
  <c r="V2971" i="1"/>
  <c r="V2972" i="1"/>
  <c r="V2973" i="1"/>
  <c r="V2974" i="1"/>
  <c r="V2975" i="1"/>
  <c r="V2976" i="1"/>
  <c r="V2977" i="1"/>
  <c r="V2978" i="1"/>
  <c r="V2979" i="1"/>
  <c r="V2980" i="1"/>
  <c r="V2981" i="1"/>
  <c r="V2982" i="1"/>
  <c r="V2983" i="1"/>
  <c r="V2984" i="1"/>
  <c r="V2985" i="1"/>
  <c r="V2986" i="1"/>
  <c r="V2987" i="1"/>
  <c r="V2988" i="1"/>
  <c r="V2989" i="1"/>
  <c r="V2990" i="1"/>
  <c r="V2991" i="1"/>
  <c r="V2992" i="1"/>
  <c r="V2993" i="1"/>
  <c r="V2994" i="1"/>
  <c r="V2995" i="1"/>
  <c r="V2996" i="1"/>
  <c r="V2997" i="1"/>
  <c r="V2998" i="1"/>
  <c r="V2999" i="1"/>
  <c r="V3000" i="1"/>
  <c r="V3001" i="1"/>
  <c r="V3002" i="1"/>
  <c r="V3003" i="1"/>
  <c r="V3004" i="1"/>
  <c r="V3005" i="1"/>
  <c r="V3006" i="1"/>
  <c r="V3007" i="1"/>
  <c r="V3008" i="1"/>
  <c r="V3009" i="1"/>
  <c r="V3010" i="1"/>
  <c r="V3011" i="1"/>
  <c r="V3012" i="1"/>
  <c r="V3013" i="1"/>
  <c r="V3014" i="1"/>
  <c r="V3015" i="1"/>
  <c r="V3016" i="1"/>
  <c r="V3017" i="1"/>
  <c r="V3018" i="1"/>
  <c r="V3019" i="1"/>
  <c r="V3020" i="1"/>
  <c r="V3021" i="1"/>
  <c r="V3022" i="1"/>
  <c r="V3023" i="1"/>
  <c r="V3024" i="1"/>
  <c r="V3025" i="1"/>
  <c r="V3026" i="1"/>
  <c r="V3027" i="1"/>
  <c r="V3028" i="1"/>
  <c r="V3029" i="1"/>
  <c r="V3030" i="1"/>
  <c r="V3031" i="1"/>
  <c r="V3032" i="1"/>
  <c r="V3033" i="1"/>
  <c r="V3034" i="1"/>
  <c r="V3035" i="1"/>
  <c r="V3036" i="1"/>
  <c r="V3037" i="1"/>
  <c r="V3038" i="1"/>
  <c r="V3039" i="1"/>
  <c r="V3040" i="1"/>
  <c r="V3041" i="1"/>
  <c r="V3042" i="1"/>
  <c r="V3043" i="1"/>
  <c r="V3044" i="1"/>
  <c r="V3045" i="1"/>
  <c r="V3046" i="1"/>
  <c r="V3047" i="1"/>
  <c r="V3048" i="1"/>
  <c r="V3049" i="1"/>
  <c r="V3050" i="1"/>
  <c r="V3051" i="1"/>
  <c r="V3052" i="1"/>
  <c r="V3053" i="1"/>
  <c r="V3054" i="1"/>
  <c r="V3055" i="1"/>
  <c r="V3056" i="1"/>
  <c r="V3057" i="1"/>
  <c r="V3058" i="1"/>
  <c r="V3059" i="1"/>
  <c r="V3060" i="1"/>
  <c r="V3061" i="1"/>
  <c r="V3062" i="1"/>
  <c r="V3063" i="1"/>
  <c r="V3064" i="1"/>
  <c r="V3065" i="1"/>
  <c r="V3066" i="1"/>
  <c r="V3067" i="1"/>
  <c r="V3068" i="1"/>
  <c r="V3069" i="1"/>
  <c r="V3070" i="1"/>
  <c r="V3071" i="1"/>
  <c r="V3072" i="1"/>
  <c r="V3073" i="1"/>
  <c r="V3074" i="1"/>
  <c r="V3075" i="1"/>
  <c r="V3076" i="1"/>
  <c r="V3077" i="1"/>
  <c r="V3078" i="1"/>
  <c r="V3079" i="1"/>
  <c r="V3080" i="1"/>
  <c r="V3081" i="1"/>
  <c r="V3082" i="1"/>
  <c r="V3083" i="1"/>
  <c r="V3084" i="1"/>
  <c r="V3085" i="1"/>
  <c r="V3086" i="1"/>
  <c r="V3087" i="1"/>
  <c r="V3088" i="1"/>
  <c r="V3089" i="1"/>
  <c r="V3090" i="1"/>
  <c r="V3091" i="1"/>
  <c r="V3092" i="1"/>
  <c r="V3093" i="1"/>
  <c r="V3094" i="1"/>
  <c r="V3095" i="1"/>
  <c r="V3096" i="1"/>
  <c r="V3097" i="1"/>
  <c r="V3098" i="1"/>
  <c r="V3099" i="1"/>
  <c r="V3100" i="1"/>
  <c r="V3101" i="1"/>
  <c r="V3102" i="1"/>
  <c r="V3103" i="1"/>
  <c r="V3104" i="1"/>
  <c r="V3105" i="1"/>
  <c r="V3106" i="1"/>
  <c r="V3107" i="1"/>
  <c r="V3108" i="1"/>
  <c r="V3109" i="1"/>
  <c r="V3110" i="1"/>
  <c r="V3111" i="1"/>
  <c r="V3112" i="1"/>
  <c r="V3113" i="1"/>
  <c r="V3114" i="1"/>
  <c r="V3115" i="1"/>
  <c r="V3116" i="1"/>
  <c r="V3117" i="1"/>
  <c r="V3118" i="1"/>
  <c r="V3119" i="1"/>
  <c r="V3120" i="1"/>
  <c r="V3121" i="1"/>
  <c r="V3122" i="1"/>
  <c r="V3123" i="1"/>
  <c r="V3124" i="1"/>
  <c r="V3125" i="1"/>
  <c r="V3126" i="1"/>
  <c r="V3127" i="1"/>
  <c r="V3128" i="1"/>
  <c r="V3129" i="1"/>
  <c r="V3130" i="1"/>
  <c r="V3131" i="1"/>
  <c r="V3132" i="1"/>
  <c r="V3133" i="1"/>
  <c r="V3134" i="1"/>
  <c r="V3135" i="1"/>
  <c r="V3136" i="1"/>
  <c r="V3137" i="1"/>
  <c r="V3138" i="1"/>
  <c r="V3139" i="1"/>
  <c r="V3140" i="1"/>
  <c r="V3141" i="1"/>
  <c r="V3142" i="1"/>
  <c r="V3143" i="1"/>
  <c r="V3144" i="1"/>
  <c r="V3145" i="1"/>
  <c r="V3146" i="1"/>
  <c r="V3147" i="1"/>
  <c r="V3148" i="1"/>
  <c r="V3149" i="1"/>
  <c r="V3150" i="1"/>
  <c r="V3151" i="1"/>
  <c r="V3152" i="1"/>
  <c r="V3153" i="1"/>
  <c r="V3154" i="1"/>
  <c r="V3155" i="1"/>
  <c r="V3156" i="1"/>
  <c r="V3157" i="1"/>
  <c r="V3158" i="1"/>
  <c r="V3159" i="1"/>
  <c r="V3160" i="1"/>
  <c r="V3161" i="1"/>
  <c r="V3162" i="1"/>
  <c r="V3163" i="1"/>
  <c r="V3164" i="1"/>
  <c r="V3165" i="1"/>
  <c r="V3166" i="1"/>
  <c r="V3167" i="1"/>
  <c r="V3168" i="1"/>
  <c r="V3169" i="1"/>
  <c r="V3170" i="1"/>
  <c r="V3171" i="1"/>
  <c r="V3172" i="1"/>
  <c r="V3173" i="1"/>
  <c r="V3174" i="1"/>
  <c r="V3175" i="1"/>
  <c r="V3176" i="1"/>
  <c r="V3177" i="1"/>
  <c r="V3178" i="1"/>
  <c r="V3179" i="1"/>
  <c r="V3180" i="1"/>
  <c r="V3181" i="1"/>
  <c r="V3182" i="1"/>
  <c r="V3183" i="1"/>
  <c r="V3184" i="1"/>
  <c r="V3185" i="1"/>
  <c r="V3186" i="1"/>
  <c r="V3187" i="1"/>
  <c r="V3188" i="1"/>
  <c r="V3189" i="1"/>
  <c r="V3190" i="1"/>
  <c r="V3191" i="1"/>
  <c r="V3192" i="1"/>
  <c r="V3193" i="1"/>
  <c r="V3194" i="1"/>
  <c r="V3195" i="1"/>
  <c r="V3196" i="1"/>
  <c r="V3197" i="1"/>
  <c r="V3198" i="1"/>
  <c r="V3199" i="1"/>
  <c r="V3200" i="1"/>
  <c r="V3201" i="1"/>
  <c r="V3202" i="1"/>
  <c r="V3203" i="1"/>
  <c r="V3204" i="1"/>
  <c r="V3205" i="1"/>
  <c r="V3206" i="1"/>
  <c r="V3207" i="1"/>
  <c r="V3208" i="1"/>
  <c r="V3209" i="1"/>
  <c r="V3210" i="1"/>
  <c r="V3211" i="1"/>
  <c r="V3212" i="1"/>
  <c r="V3213" i="1"/>
  <c r="V3214" i="1"/>
  <c r="V3215" i="1"/>
  <c r="V3216" i="1"/>
  <c r="V3217" i="1"/>
  <c r="V3218" i="1"/>
  <c r="V3219" i="1"/>
  <c r="V3220" i="1"/>
  <c r="V3221" i="1"/>
  <c r="V3222" i="1"/>
  <c r="V3223" i="1"/>
  <c r="V3224" i="1"/>
  <c r="V3225" i="1"/>
  <c r="V3226" i="1"/>
  <c r="V3227" i="1"/>
  <c r="V3228" i="1"/>
  <c r="V3229" i="1"/>
  <c r="V3230" i="1"/>
  <c r="V3231" i="1"/>
  <c r="V3232" i="1"/>
  <c r="V3233" i="1"/>
  <c r="V3234" i="1"/>
  <c r="V3235" i="1"/>
  <c r="V3236" i="1"/>
  <c r="V3237" i="1"/>
  <c r="V3238" i="1"/>
  <c r="V3239" i="1"/>
  <c r="V3240" i="1"/>
  <c r="V3241" i="1"/>
  <c r="V3242" i="1"/>
  <c r="V3243" i="1"/>
  <c r="V3244" i="1"/>
  <c r="V3245" i="1"/>
  <c r="V3246" i="1"/>
  <c r="V3247" i="1"/>
  <c r="V3248" i="1"/>
  <c r="V3249" i="1"/>
  <c r="V3250" i="1"/>
  <c r="V3251" i="1"/>
  <c r="V3252" i="1"/>
  <c r="V3253" i="1"/>
  <c r="V3254" i="1"/>
  <c r="V3255" i="1"/>
  <c r="V3256" i="1"/>
  <c r="V3257" i="1"/>
  <c r="V3258" i="1"/>
  <c r="V3259" i="1"/>
  <c r="V3260" i="1"/>
  <c r="V3261" i="1"/>
  <c r="V3262" i="1"/>
  <c r="V3263" i="1"/>
  <c r="V3264" i="1"/>
  <c r="V3265" i="1"/>
  <c r="V3266" i="1"/>
  <c r="V3267" i="1"/>
  <c r="V3268" i="1"/>
  <c r="V3269" i="1"/>
  <c r="V3270" i="1"/>
  <c r="V3271" i="1"/>
  <c r="V3272" i="1"/>
  <c r="V3273" i="1"/>
  <c r="V3274" i="1"/>
  <c r="V3275" i="1"/>
  <c r="V3276" i="1"/>
  <c r="V3277" i="1"/>
  <c r="V3278" i="1"/>
  <c r="V3279" i="1"/>
  <c r="V3280" i="1"/>
  <c r="V3281" i="1"/>
  <c r="V3282" i="1"/>
  <c r="V3283" i="1"/>
  <c r="V3284" i="1"/>
  <c r="V3285" i="1"/>
  <c r="V3286" i="1"/>
  <c r="V3287" i="1"/>
  <c r="V3288" i="1"/>
  <c r="V3289" i="1"/>
  <c r="V3290" i="1"/>
  <c r="V3291" i="1"/>
  <c r="V3292" i="1"/>
  <c r="V3293" i="1"/>
  <c r="V3294" i="1"/>
  <c r="V3295" i="1"/>
  <c r="V3296" i="1"/>
  <c r="V3297" i="1"/>
  <c r="V3298" i="1"/>
  <c r="V3299" i="1"/>
  <c r="V3300" i="1"/>
  <c r="V3301" i="1"/>
  <c r="V3302" i="1"/>
  <c r="V3303" i="1"/>
  <c r="V3304" i="1"/>
  <c r="V3305" i="1"/>
  <c r="V3306" i="1"/>
  <c r="V3307" i="1"/>
  <c r="V3308" i="1"/>
  <c r="V3309" i="1"/>
  <c r="V3310" i="1"/>
  <c r="V3311" i="1"/>
  <c r="V3312" i="1"/>
  <c r="V3313" i="1"/>
  <c r="V3314" i="1"/>
  <c r="V3315" i="1"/>
  <c r="V3316" i="1"/>
  <c r="V3317" i="1"/>
  <c r="V3318" i="1"/>
  <c r="V3319" i="1"/>
  <c r="V3320" i="1"/>
  <c r="V3321" i="1"/>
  <c r="V3322" i="1"/>
  <c r="V3323" i="1"/>
  <c r="V3324" i="1"/>
  <c r="V3325" i="1"/>
  <c r="V3326" i="1"/>
  <c r="V3327" i="1"/>
  <c r="V3328" i="1"/>
  <c r="V3329" i="1"/>
  <c r="V3330" i="1"/>
  <c r="V3331" i="1"/>
  <c r="V3332" i="1"/>
  <c r="V3333" i="1"/>
  <c r="V3334" i="1"/>
  <c r="V3335" i="1"/>
  <c r="V3336" i="1"/>
  <c r="V3337" i="1"/>
  <c r="V3338" i="1"/>
  <c r="V3339" i="1"/>
  <c r="V3340" i="1"/>
  <c r="V3341" i="1"/>
  <c r="V3342" i="1"/>
  <c r="V3343" i="1"/>
  <c r="V3344" i="1"/>
  <c r="V3345" i="1"/>
  <c r="V3346" i="1"/>
  <c r="V3347" i="1"/>
  <c r="V3348" i="1"/>
  <c r="V3349" i="1"/>
  <c r="V3350" i="1"/>
  <c r="V3351" i="1"/>
  <c r="V3352" i="1"/>
  <c r="V3353" i="1"/>
  <c r="V3354" i="1"/>
  <c r="V3355" i="1"/>
  <c r="V3356" i="1"/>
  <c r="V3357" i="1"/>
  <c r="V3358" i="1"/>
  <c r="V3359" i="1"/>
  <c r="V3360" i="1"/>
  <c r="V3361" i="1"/>
  <c r="V3362" i="1"/>
  <c r="V3363" i="1"/>
  <c r="V3364" i="1"/>
  <c r="V3365" i="1"/>
  <c r="V3366" i="1"/>
  <c r="V3367" i="1"/>
  <c r="V3368" i="1"/>
  <c r="V3369" i="1"/>
  <c r="V3370" i="1"/>
  <c r="V3371" i="1"/>
  <c r="V3372" i="1"/>
  <c r="V3373" i="1"/>
  <c r="V3374" i="1"/>
  <c r="V3375" i="1"/>
  <c r="V3376" i="1"/>
  <c r="V3377" i="1"/>
  <c r="V3378" i="1"/>
  <c r="V3379" i="1"/>
  <c r="V3380" i="1"/>
  <c r="V3381" i="1"/>
  <c r="V3382" i="1"/>
  <c r="V3383" i="1"/>
  <c r="V3384" i="1"/>
  <c r="V3385" i="1"/>
  <c r="V3386" i="1"/>
  <c r="V3387" i="1"/>
  <c r="V3388" i="1"/>
  <c r="V3389" i="1"/>
  <c r="V3390" i="1"/>
  <c r="V3391" i="1"/>
  <c r="V3392" i="1"/>
  <c r="V3393" i="1"/>
  <c r="V3394" i="1"/>
  <c r="V3395" i="1"/>
  <c r="V3396" i="1"/>
  <c r="V3397" i="1"/>
  <c r="V3398" i="1"/>
  <c r="V3399" i="1"/>
  <c r="V3400" i="1"/>
  <c r="V3401" i="1"/>
  <c r="V3402" i="1"/>
  <c r="V3403" i="1"/>
  <c r="V3404" i="1"/>
  <c r="V3405" i="1"/>
  <c r="V3406" i="1"/>
  <c r="V3407" i="1"/>
  <c r="V3408" i="1"/>
  <c r="V3409" i="1"/>
  <c r="V3410" i="1"/>
  <c r="V3411" i="1"/>
  <c r="V3412" i="1"/>
  <c r="V3413" i="1"/>
  <c r="V3414" i="1"/>
  <c r="V3415" i="1"/>
  <c r="V3416" i="1"/>
  <c r="V3417" i="1"/>
  <c r="V3418" i="1"/>
  <c r="V3419" i="1"/>
  <c r="V3420" i="1"/>
  <c r="V3421" i="1"/>
  <c r="V3422" i="1"/>
  <c r="V3423" i="1"/>
  <c r="V3424" i="1"/>
  <c r="V3425" i="1"/>
  <c r="V3426" i="1"/>
  <c r="V3427" i="1"/>
  <c r="V3428" i="1"/>
  <c r="V3429" i="1"/>
  <c r="V3430" i="1"/>
  <c r="V3431" i="1"/>
  <c r="V3432" i="1"/>
  <c r="V3433" i="1"/>
  <c r="V3434" i="1"/>
  <c r="V3435" i="1"/>
  <c r="V3436" i="1"/>
  <c r="V3437" i="1"/>
  <c r="V3438" i="1"/>
  <c r="V3439" i="1"/>
  <c r="V3440" i="1"/>
  <c r="V3441" i="1"/>
  <c r="V3442" i="1"/>
  <c r="V3443" i="1"/>
  <c r="V3444" i="1"/>
  <c r="V3445" i="1"/>
  <c r="V3446" i="1"/>
  <c r="V3447" i="1"/>
  <c r="V3448" i="1"/>
  <c r="V3449" i="1"/>
  <c r="V3450" i="1"/>
  <c r="V3451" i="1"/>
  <c r="V3452" i="1"/>
  <c r="V3453" i="1"/>
  <c r="V3454" i="1"/>
  <c r="V3455" i="1"/>
  <c r="V3456" i="1"/>
  <c r="V3457" i="1"/>
  <c r="V3458" i="1"/>
  <c r="V3459" i="1"/>
  <c r="V3460" i="1"/>
  <c r="V3461" i="1"/>
  <c r="V3462" i="1"/>
  <c r="V3463" i="1"/>
  <c r="V3464" i="1"/>
  <c r="V3465" i="1"/>
  <c r="V3466" i="1"/>
  <c r="V3467" i="1"/>
  <c r="V3468" i="1"/>
  <c r="V3469" i="1"/>
  <c r="V3470" i="1"/>
  <c r="V3471" i="1"/>
  <c r="V3472" i="1"/>
  <c r="V3473" i="1"/>
  <c r="V3474" i="1"/>
  <c r="V3475" i="1"/>
  <c r="V3476" i="1"/>
  <c r="V3477" i="1"/>
  <c r="V3478" i="1"/>
  <c r="V3479" i="1"/>
  <c r="V3480" i="1"/>
  <c r="V3481" i="1"/>
  <c r="V3482" i="1"/>
  <c r="V3483" i="1"/>
  <c r="V3484" i="1"/>
  <c r="V3485" i="1"/>
  <c r="V3486" i="1"/>
  <c r="V3487" i="1"/>
  <c r="V3488" i="1"/>
  <c r="V3489" i="1"/>
  <c r="V3490" i="1"/>
  <c r="V3491" i="1"/>
  <c r="V3492" i="1"/>
  <c r="V3493" i="1"/>
  <c r="V3494" i="1"/>
  <c r="V3495" i="1"/>
  <c r="V3496" i="1"/>
  <c r="V3497" i="1"/>
  <c r="V3498" i="1"/>
  <c r="V3499" i="1"/>
  <c r="V3500" i="1"/>
  <c r="V3501" i="1"/>
  <c r="V3502" i="1"/>
  <c r="V3503" i="1"/>
  <c r="V3504" i="1"/>
  <c r="V3505" i="1"/>
  <c r="V3506" i="1"/>
  <c r="V3507" i="1"/>
  <c r="V3508" i="1"/>
  <c r="V3509" i="1"/>
  <c r="V3510" i="1"/>
  <c r="V3511" i="1"/>
  <c r="V3512" i="1"/>
  <c r="V3513" i="1"/>
  <c r="V3514" i="1"/>
  <c r="V3515" i="1"/>
  <c r="V3516" i="1"/>
  <c r="V3517" i="1"/>
  <c r="V3518" i="1"/>
  <c r="V3519" i="1"/>
  <c r="V3520" i="1"/>
  <c r="V3521" i="1"/>
  <c r="V3522" i="1"/>
  <c r="V3523" i="1"/>
  <c r="V3524" i="1"/>
  <c r="V3525" i="1"/>
  <c r="V3526" i="1"/>
  <c r="V3527" i="1"/>
  <c r="V3528" i="1"/>
  <c r="V3529" i="1"/>
  <c r="V3530" i="1"/>
  <c r="V3531" i="1"/>
  <c r="V3532" i="1"/>
  <c r="V3533" i="1"/>
  <c r="V3534" i="1"/>
  <c r="V3535" i="1"/>
  <c r="V3536" i="1"/>
  <c r="V3537" i="1"/>
  <c r="V3538" i="1"/>
  <c r="V3539" i="1"/>
  <c r="V3540" i="1"/>
  <c r="V3541" i="1"/>
  <c r="V3542" i="1"/>
  <c r="V3543" i="1"/>
  <c r="V3544" i="1"/>
  <c r="V3545" i="1"/>
  <c r="V3546" i="1"/>
  <c r="V3547" i="1"/>
  <c r="V3548" i="1"/>
  <c r="V3549" i="1"/>
  <c r="V3550" i="1"/>
  <c r="V3551" i="1"/>
  <c r="V3552" i="1"/>
  <c r="V3553" i="1"/>
  <c r="V3554" i="1"/>
  <c r="V3555" i="1"/>
  <c r="V3556" i="1"/>
  <c r="V3557" i="1"/>
  <c r="V3558" i="1"/>
  <c r="V3559" i="1"/>
  <c r="V3560" i="1"/>
  <c r="V3561" i="1"/>
  <c r="V3562" i="1"/>
  <c r="V3563" i="1"/>
  <c r="V3564" i="1"/>
  <c r="V3565" i="1"/>
  <c r="V3566" i="1"/>
  <c r="V3567" i="1"/>
  <c r="V3568" i="1"/>
  <c r="V3569" i="1"/>
  <c r="V3570" i="1"/>
  <c r="V3571" i="1"/>
  <c r="V3572" i="1"/>
  <c r="V3573" i="1"/>
  <c r="V3574" i="1"/>
  <c r="V3575" i="1"/>
  <c r="V3576" i="1"/>
  <c r="V3577" i="1"/>
  <c r="V3578" i="1"/>
  <c r="V3579" i="1"/>
  <c r="V3580" i="1"/>
  <c r="V3581" i="1"/>
  <c r="V3582" i="1"/>
  <c r="V3583" i="1"/>
  <c r="V3584" i="1"/>
  <c r="V3585" i="1"/>
  <c r="V3586" i="1"/>
  <c r="V3587" i="1"/>
  <c r="V3588" i="1"/>
  <c r="V3589" i="1"/>
  <c r="V3590" i="1"/>
  <c r="V3591" i="1"/>
  <c r="V3592" i="1"/>
  <c r="V3593" i="1"/>
  <c r="V3594" i="1"/>
  <c r="V3595" i="1"/>
  <c r="V3596" i="1"/>
  <c r="V3597" i="1"/>
  <c r="V3598" i="1"/>
  <c r="V3599" i="1"/>
  <c r="V3600" i="1"/>
  <c r="V3601" i="1"/>
  <c r="V3602" i="1"/>
  <c r="V3603" i="1"/>
  <c r="V3604" i="1"/>
  <c r="V3605" i="1"/>
  <c r="V3606" i="1"/>
  <c r="V3607" i="1"/>
  <c r="V3608" i="1"/>
  <c r="V3609" i="1"/>
  <c r="V3610" i="1"/>
  <c r="V3611" i="1"/>
  <c r="V3612" i="1"/>
  <c r="V3613" i="1"/>
  <c r="V3614" i="1"/>
  <c r="V3615" i="1"/>
  <c r="V3616" i="1"/>
  <c r="V3617" i="1"/>
  <c r="V3618" i="1"/>
  <c r="V3619" i="1"/>
  <c r="V3620" i="1"/>
  <c r="V3621" i="1"/>
  <c r="V3622" i="1"/>
  <c r="V3623" i="1"/>
  <c r="V3624" i="1"/>
  <c r="V3625" i="1"/>
  <c r="V3626" i="1"/>
  <c r="V3627" i="1"/>
  <c r="V3628" i="1"/>
  <c r="V3629" i="1"/>
  <c r="V3630" i="1"/>
  <c r="V3631" i="1"/>
  <c r="V3632" i="1"/>
  <c r="V3633" i="1"/>
  <c r="V3634" i="1"/>
  <c r="V3635" i="1"/>
  <c r="V3636" i="1"/>
  <c r="V3637" i="1"/>
  <c r="V3638" i="1"/>
  <c r="V3639" i="1"/>
  <c r="V3640" i="1"/>
  <c r="V3641" i="1"/>
  <c r="V3642" i="1"/>
  <c r="V3643" i="1"/>
  <c r="V3644" i="1"/>
  <c r="V3645" i="1"/>
  <c r="V3646" i="1"/>
  <c r="V3647" i="1"/>
  <c r="V3648" i="1"/>
  <c r="V3649" i="1"/>
  <c r="V3650" i="1"/>
  <c r="V3651" i="1"/>
  <c r="V3652" i="1"/>
  <c r="V3653" i="1"/>
  <c r="V3654" i="1"/>
  <c r="V3655" i="1"/>
  <c r="V3656" i="1"/>
  <c r="V3657" i="1"/>
  <c r="V3658" i="1"/>
  <c r="V3659" i="1"/>
  <c r="V3660" i="1"/>
  <c r="V3661" i="1"/>
  <c r="V3662" i="1"/>
  <c r="V3663" i="1"/>
  <c r="V3664" i="1"/>
  <c r="V3665" i="1"/>
  <c r="V3666" i="1"/>
  <c r="V3667" i="1"/>
  <c r="V3668" i="1"/>
  <c r="V3669" i="1"/>
  <c r="V3670" i="1"/>
  <c r="V3671" i="1"/>
  <c r="V3672" i="1"/>
  <c r="V3673" i="1"/>
  <c r="V3674" i="1"/>
  <c r="V3675" i="1"/>
  <c r="V3676" i="1"/>
  <c r="V3677" i="1"/>
  <c r="V3678" i="1"/>
  <c r="V3679" i="1"/>
  <c r="V3680" i="1"/>
  <c r="V3681" i="1"/>
  <c r="V3682" i="1"/>
  <c r="V3683" i="1"/>
  <c r="V3684" i="1"/>
  <c r="V3685" i="1"/>
  <c r="V3686" i="1"/>
  <c r="V3687" i="1"/>
  <c r="V3688" i="1"/>
  <c r="V3689" i="1"/>
  <c r="V3690" i="1"/>
  <c r="V3691" i="1"/>
  <c r="V3692" i="1"/>
  <c r="V3693" i="1"/>
  <c r="V3694" i="1"/>
  <c r="V3695" i="1"/>
  <c r="V3696" i="1"/>
  <c r="V3697" i="1"/>
  <c r="V3698" i="1"/>
  <c r="V3699" i="1"/>
  <c r="V3700" i="1"/>
  <c r="V3701" i="1"/>
  <c r="V3702" i="1"/>
  <c r="V3703" i="1"/>
  <c r="V3704" i="1"/>
  <c r="V3705" i="1"/>
  <c r="V3706" i="1"/>
  <c r="V3707" i="1"/>
  <c r="V3708" i="1"/>
  <c r="V3709" i="1"/>
  <c r="V3710" i="1"/>
  <c r="V3711" i="1"/>
  <c r="V3712" i="1"/>
  <c r="V3713" i="1"/>
  <c r="V3714" i="1"/>
  <c r="V3715" i="1"/>
  <c r="V3716" i="1"/>
  <c r="V3717" i="1"/>
  <c r="V3718" i="1"/>
  <c r="V3719" i="1"/>
  <c r="V3720" i="1"/>
  <c r="V3721" i="1"/>
  <c r="V3722" i="1"/>
  <c r="V3723" i="1"/>
  <c r="V3724" i="1"/>
  <c r="V3725" i="1"/>
  <c r="V3726" i="1"/>
  <c r="V3727" i="1"/>
  <c r="V3728" i="1"/>
  <c r="V3729" i="1"/>
  <c r="V3730" i="1"/>
  <c r="V3731" i="1"/>
  <c r="V3732" i="1"/>
  <c r="V3733" i="1"/>
  <c r="V3734" i="1"/>
  <c r="V3735" i="1"/>
  <c r="V3736" i="1"/>
  <c r="V3737" i="1"/>
  <c r="V3738" i="1"/>
  <c r="V3739" i="1"/>
  <c r="V3740" i="1"/>
  <c r="V3741" i="1"/>
  <c r="V3742" i="1"/>
  <c r="V3743" i="1"/>
  <c r="V3744" i="1"/>
  <c r="V3745" i="1"/>
  <c r="V3746" i="1"/>
  <c r="V3747" i="1"/>
  <c r="V3748" i="1"/>
  <c r="V3749" i="1"/>
  <c r="V3750" i="1"/>
  <c r="V3751" i="1"/>
  <c r="V3752" i="1"/>
  <c r="V3753" i="1"/>
  <c r="V3754" i="1"/>
  <c r="V3755" i="1"/>
  <c r="V3756" i="1"/>
  <c r="V3757" i="1"/>
  <c r="V3758" i="1"/>
  <c r="V3759" i="1"/>
  <c r="V3760" i="1"/>
  <c r="V3761" i="1"/>
  <c r="V3762" i="1"/>
  <c r="V3763" i="1"/>
  <c r="V3764" i="1"/>
  <c r="V3765" i="1"/>
  <c r="V3766" i="1"/>
  <c r="V3767" i="1"/>
  <c r="V3768" i="1"/>
  <c r="V3769" i="1"/>
  <c r="V3770" i="1"/>
  <c r="V3771" i="1"/>
  <c r="V3772" i="1"/>
  <c r="V3773" i="1"/>
  <c r="V3774" i="1"/>
  <c r="V3775" i="1"/>
  <c r="V3776" i="1"/>
  <c r="V3777" i="1"/>
  <c r="V3778" i="1"/>
  <c r="V3779" i="1"/>
  <c r="V3780" i="1"/>
  <c r="V3781" i="1"/>
  <c r="V3782" i="1"/>
  <c r="V3783" i="1"/>
  <c r="V3784" i="1"/>
  <c r="V3785" i="1"/>
  <c r="V3786" i="1"/>
  <c r="V3787" i="1"/>
  <c r="V3788" i="1"/>
  <c r="V3789" i="1"/>
  <c r="V3790" i="1"/>
  <c r="V3791" i="1"/>
  <c r="V3792" i="1"/>
  <c r="V3793" i="1"/>
  <c r="V3794" i="1"/>
  <c r="V3795" i="1"/>
  <c r="V3796" i="1"/>
  <c r="V3797" i="1"/>
  <c r="V3798" i="1"/>
  <c r="V3799" i="1"/>
  <c r="V3800" i="1"/>
  <c r="V3801" i="1"/>
  <c r="V3802" i="1"/>
  <c r="V3803" i="1"/>
  <c r="V3804" i="1"/>
  <c r="V3805" i="1"/>
  <c r="V3806" i="1"/>
  <c r="V3807" i="1"/>
  <c r="V3808" i="1"/>
  <c r="V3809" i="1"/>
  <c r="V3810" i="1"/>
  <c r="V3811" i="1"/>
  <c r="V3812" i="1"/>
  <c r="V3813" i="1"/>
  <c r="V3814" i="1"/>
  <c r="V3815" i="1"/>
  <c r="V3816" i="1"/>
  <c r="V3817" i="1"/>
  <c r="V3818" i="1"/>
  <c r="V3819" i="1"/>
  <c r="V3820" i="1"/>
  <c r="V3821" i="1"/>
  <c r="V3822" i="1"/>
  <c r="V3823" i="1"/>
  <c r="V3824" i="1"/>
  <c r="V3825" i="1"/>
  <c r="V3826" i="1"/>
  <c r="V3827" i="1"/>
  <c r="V3828" i="1"/>
  <c r="V3829" i="1"/>
  <c r="V3830" i="1"/>
  <c r="V3831" i="1"/>
  <c r="V3832" i="1"/>
  <c r="V3833" i="1"/>
  <c r="V3834" i="1"/>
  <c r="V3835" i="1"/>
  <c r="V3836" i="1"/>
  <c r="V3837" i="1"/>
  <c r="V3838" i="1"/>
  <c r="V3839" i="1"/>
  <c r="V3840" i="1"/>
  <c r="V3841" i="1"/>
  <c r="V3842" i="1"/>
  <c r="V3843" i="1"/>
  <c r="V3844" i="1"/>
  <c r="V3845" i="1"/>
  <c r="V3846" i="1"/>
  <c r="V3847" i="1"/>
  <c r="V3848" i="1"/>
  <c r="V3849" i="1"/>
  <c r="V3850" i="1"/>
  <c r="V3851" i="1"/>
  <c r="V3852" i="1"/>
  <c r="V3853" i="1"/>
  <c r="V3854" i="1"/>
  <c r="V3855" i="1"/>
  <c r="V3856" i="1"/>
  <c r="V3857" i="1"/>
  <c r="V3858" i="1"/>
  <c r="V3859" i="1"/>
  <c r="V3860" i="1"/>
  <c r="V3861" i="1"/>
  <c r="V3862" i="1"/>
  <c r="V3863" i="1"/>
  <c r="V3864" i="1"/>
  <c r="V3865" i="1"/>
  <c r="V3866" i="1"/>
  <c r="V3867" i="1"/>
  <c r="V3868" i="1"/>
  <c r="V3869" i="1"/>
  <c r="V3870" i="1"/>
  <c r="V3871" i="1"/>
  <c r="V3872" i="1"/>
  <c r="V3873" i="1"/>
  <c r="V3874" i="1"/>
  <c r="V3875" i="1"/>
  <c r="V3876" i="1"/>
  <c r="V3877" i="1"/>
  <c r="V3878" i="1"/>
  <c r="V3879" i="1"/>
  <c r="V3880" i="1"/>
  <c r="V3881" i="1"/>
  <c r="V3882" i="1"/>
  <c r="V3883" i="1"/>
  <c r="V3884" i="1"/>
  <c r="V3885" i="1"/>
  <c r="V3886" i="1"/>
  <c r="V3887" i="1"/>
  <c r="V3888" i="1"/>
  <c r="V3889" i="1"/>
  <c r="V3890" i="1"/>
  <c r="V3891" i="1"/>
  <c r="V3892" i="1"/>
  <c r="V3893" i="1"/>
  <c r="V3894" i="1"/>
  <c r="V3895" i="1"/>
  <c r="V3896" i="1"/>
  <c r="V3897" i="1"/>
  <c r="V3898" i="1"/>
  <c r="V3899" i="1"/>
  <c r="V3900" i="1"/>
  <c r="V3901" i="1"/>
  <c r="V3902" i="1"/>
  <c r="V3903" i="1"/>
  <c r="V3904" i="1"/>
  <c r="V3905" i="1"/>
  <c r="V3906" i="1"/>
  <c r="V3907" i="1"/>
  <c r="V3908" i="1"/>
  <c r="V3909" i="1"/>
  <c r="V3910" i="1"/>
  <c r="V3911" i="1"/>
  <c r="V3912" i="1"/>
  <c r="V3913" i="1"/>
  <c r="V3914" i="1"/>
  <c r="V3915" i="1"/>
  <c r="V3916" i="1"/>
  <c r="V3917" i="1"/>
  <c r="V3918" i="1"/>
  <c r="V3919" i="1"/>
  <c r="V3920" i="1"/>
  <c r="V3921" i="1"/>
  <c r="V3922" i="1"/>
  <c r="V3923" i="1"/>
  <c r="V3924" i="1"/>
  <c r="V3925" i="1"/>
  <c r="V3926" i="1"/>
  <c r="V3927" i="1"/>
  <c r="V3928" i="1"/>
  <c r="V3929" i="1"/>
  <c r="V3930" i="1"/>
  <c r="V3931" i="1"/>
  <c r="V3932" i="1"/>
  <c r="V3933" i="1"/>
  <c r="V3934" i="1"/>
  <c r="V3935" i="1"/>
  <c r="V3936" i="1"/>
  <c r="V3937" i="1"/>
  <c r="V3938" i="1"/>
  <c r="V3939" i="1"/>
  <c r="V3940" i="1"/>
  <c r="V3941" i="1"/>
  <c r="V3942" i="1"/>
  <c r="V3943" i="1"/>
  <c r="V3944" i="1"/>
  <c r="V3945" i="1"/>
  <c r="V3946" i="1"/>
  <c r="V3947" i="1"/>
  <c r="V3948" i="1"/>
  <c r="V3949" i="1"/>
  <c r="V3950" i="1"/>
  <c r="V3951" i="1"/>
  <c r="V3952" i="1"/>
  <c r="V3953" i="1"/>
  <c r="V3954" i="1"/>
  <c r="V3955" i="1"/>
  <c r="V3956" i="1"/>
  <c r="V3957" i="1"/>
  <c r="V3958" i="1"/>
  <c r="V3959" i="1"/>
  <c r="V3960" i="1"/>
  <c r="V3961" i="1"/>
  <c r="V3962" i="1"/>
  <c r="V3963" i="1"/>
  <c r="V3964" i="1"/>
  <c r="V3965" i="1"/>
  <c r="V3966" i="1"/>
  <c r="V3967" i="1"/>
  <c r="V3968" i="1"/>
  <c r="V3969" i="1"/>
  <c r="V3970" i="1"/>
  <c r="V3971" i="1"/>
  <c r="V3972" i="1"/>
  <c r="V3973" i="1"/>
  <c r="V3974" i="1"/>
  <c r="V3975" i="1"/>
  <c r="V3976" i="1"/>
  <c r="V3977" i="1"/>
  <c r="V3978" i="1"/>
  <c r="V3979" i="1"/>
  <c r="V3980" i="1"/>
  <c r="V3981" i="1"/>
  <c r="V3982" i="1"/>
  <c r="V3983" i="1"/>
  <c r="V3984" i="1"/>
  <c r="V3985" i="1"/>
  <c r="V3986" i="1"/>
  <c r="V3987" i="1"/>
  <c r="V3988" i="1"/>
  <c r="V3989" i="1"/>
  <c r="V3990" i="1"/>
  <c r="V3991" i="1"/>
  <c r="V3992" i="1"/>
  <c r="V3993" i="1"/>
  <c r="V3994" i="1"/>
  <c r="V3995" i="1"/>
  <c r="V3996" i="1"/>
  <c r="V3997" i="1"/>
  <c r="V3998" i="1"/>
  <c r="V3999" i="1"/>
  <c r="V4000" i="1"/>
  <c r="V4001" i="1"/>
  <c r="V4002" i="1"/>
  <c r="V4003" i="1"/>
  <c r="V4004" i="1"/>
  <c r="V4005" i="1"/>
  <c r="V4006" i="1"/>
  <c r="V4007" i="1"/>
  <c r="V4008" i="1"/>
  <c r="V4009" i="1"/>
  <c r="V4010" i="1"/>
  <c r="V4011" i="1"/>
  <c r="V4012" i="1"/>
  <c r="V4013" i="1"/>
  <c r="V4014" i="1"/>
  <c r="V4015" i="1"/>
  <c r="V4016" i="1"/>
  <c r="V4017" i="1"/>
  <c r="V4018" i="1"/>
  <c r="V4019" i="1"/>
  <c r="V4020" i="1"/>
  <c r="V4021" i="1"/>
  <c r="V4022" i="1"/>
  <c r="V4023" i="1"/>
  <c r="V4024" i="1"/>
  <c r="V4025" i="1"/>
  <c r="V4026" i="1"/>
  <c r="V4027" i="1"/>
  <c r="V4028" i="1"/>
  <c r="V4029" i="1"/>
  <c r="V4030" i="1"/>
  <c r="V4031" i="1"/>
  <c r="V4032" i="1"/>
  <c r="V4033" i="1"/>
  <c r="V4034" i="1"/>
  <c r="V4035" i="1"/>
  <c r="V4036" i="1"/>
  <c r="V4037" i="1"/>
  <c r="V4038" i="1"/>
  <c r="V4039" i="1"/>
  <c r="V4040" i="1"/>
  <c r="V4041" i="1"/>
  <c r="V4042" i="1"/>
  <c r="V4043" i="1"/>
  <c r="V4044" i="1"/>
  <c r="V4045" i="1"/>
  <c r="V4046" i="1"/>
  <c r="V4047" i="1"/>
  <c r="V4048" i="1"/>
  <c r="V4049" i="1"/>
  <c r="V4050" i="1"/>
  <c r="V4051" i="1"/>
  <c r="V4052" i="1"/>
  <c r="V4053" i="1"/>
  <c r="V4054" i="1"/>
  <c r="V4055" i="1"/>
  <c r="V4056" i="1"/>
  <c r="V4057" i="1"/>
  <c r="V4058" i="1"/>
  <c r="V4059" i="1"/>
  <c r="V4060" i="1"/>
  <c r="V4061" i="1"/>
  <c r="V4062" i="1"/>
  <c r="V4063" i="1"/>
  <c r="V4064" i="1"/>
  <c r="V4065" i="1"/>
  <c r="V4066" i="1"/>
  <c r="V4067" i="1"/>
  <c r="V4068" i="1"/>
  <c r="V4069" i="1"/>
  <c r="V4070" i="1"/>
  <c r="V4071" i="1"/>
  <c r="V4072" i="1"/>
  <c r="V4073" i="1"/>
  <c r="V4074" i="1"/>
  <c r="V4075" i="1"/>
  <c r="V4076" i="1"/>
  <c r="V4077" i="1"/>
  <c r="V4078" i="1"/>
  <c r="V4079" i="1"/>
  <c r="V4080" i="1"/>
  <c r="V4081" i="1"/>
  <c r="V4082" i="1"/>
  <c r="V4083" i="1"/>
  <c r="V4084" i="1"/>
  <c r="V4085" i="1"/>
  <c r="V4086" i="1"/>
  <c r="V4087" i="1"/>
  <c r="V4088" i="1"/>
  <c r="V4089" i="1"/>
  <c r="V4090" i="1"/>
  <c r="V4091" i="1"/>
  <c r="V4092" i="1"/>
  <c r="V4093" i="1"/>
  <c r="V4094" i="1"/>
  <c r="V4095" i="1"/>
  <c r="V4096" i="1"/>
  <c r="V4097" i="1"/>
  <c r="V4098" i="1"/>
  <c r="V4099" i="1"/>
  <c r="V4100" i="1"/>
  <c r="V4101" i="1"/>
  <c r="V4102" i="1"/>
  <c r="V4103" i="1"/>
  <c r="V4104" i="1"/>
  <c r="V4105" i="1"/>
  <c r="V4106" i="1"/>
  <c r="V4107" i="1"/>
  <c r="V4108" i="1"/>
  <c r="V4109" i="1"/>
  <c r="V4110" i="1"/>
  <c r="V4111" i="1"/>
  <c r="V4112" i="1"/>
  <c r="V4113" i="1"/>
  <c r="V4114" i="1"/>
  <c r="V4115" i="1"/>
  <c r="V2" i="1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U2" i="1"/>
  <c r="S4" i="1"/>
  <c r="S5" i="1"/>
  <c r="S3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T2" i="1"/>
  <c r="P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<sst xmlns="http://schemas.openxmlformats.org/spreadsheetml/2006/main" count="33050" uniqueCount="8403">
  <si>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</si>
  <si>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</si>
  <si>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</si>
  <si>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</si>
  <si>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</si>
  <si>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</si>
  <si>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</si>
  <si>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</si>
  <si>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</si>
  <si>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</si>
  <si>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</si>
  <si>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</si>
  <si>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</si>
  <si>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</si>
  <si>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</si>
  <si>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</si>
  <si>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</si>
  <si>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</si>
  <si>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</si>
  <si>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</si>
  <si>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</si>
  <si>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</si>
  <si>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</si>
  <si>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</si>
  <si>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</si>
  <si>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</si>
  <si>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</si>
  <si>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</si>
  <si>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</si>
  <si>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</si>
  <si>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</si>
  <si>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</si>
  <si>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</si>
  <si>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</si>
  <si>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</si>
  <si>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</si>
  <si>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</si>
  <si>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</si>
  <si>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</si>
  <si>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</si>
  <si>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</si>
  <si>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</si>
  <si>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</si>
  <si>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</si>
  <si>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</si>
  <si>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</si>
  <si>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</si>
  <si>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</si>
  <si>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</si>
  <si>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</si>
  <si>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</si>
  <si>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</si>
  <si>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</si>
  <si>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</si>
  <si>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</si>
  <si>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</si>
  <si>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</si>
  <si>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</si>
  <si>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</si>
  <si>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</si>
  <si>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</si>
  <si>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</si>
  <si>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</si>
  <si>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</si>
  <si>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</si>
  <si>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</si>
  <si>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</si>
  <si>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</si>
  <si>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</si>
  <si>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</si>
  <si>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</si>
  <si>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</si>
  <si>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</si>
  <si>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</si>
  <si>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</si>
  <si>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</si>
  <si>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</si>
  <si>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</si>
  <si>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</si>
  <si>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</si>
  <si>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</si>
  <si>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</si>
  <si>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</si>
  <si>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</si>
  <si>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</si>
  <si>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</si>
  <si>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</si>
  <si>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</si>
  <si>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</si>
  <si>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</si>
  <si>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</si>
  <si>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</si>
  <si>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</si>
  <si>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</si>
  <si>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</si>
  <si>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</si>
  <si>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</si>
  <si>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</si>
  <si>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</si>
  <si>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</si>
  <si>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</si>
  <si>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</si>
  <si>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</si>
  <si>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</si>
  <si>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</si>
  <si>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</si>
  <si>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</si>
  <si>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</si>
  <si>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</si>
  <si>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</si>
  <si>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</si>
  <si>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</si>
  <si>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</si>
  <si>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</si>
  <si>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</si>
  <si>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</si>
  <si>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</si>
  <si>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</si>
  <si>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</si>
  <si>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</si>
  <si>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</si>
  <si>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</si>
  <si>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</si>
  <si>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</si>
  <si>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</si>
  <si>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</si>
  <si>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</si>
  <si>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</si>
  <si>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</si>
  <si>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</si>
  <si>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</si>
  <si>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</si>
  <si>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</si>
  <si>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</si>
  <si>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</si>
  <si>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</si>
  <si>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</si>
  <si>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</si>
  <si>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</si>
  <si>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</si>
  <si>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</si>
  <si>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</si>
  <si>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</si>
  <si>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</si>
  <si>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</si>
  <si>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</si>
  <si>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</si>
  <si>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</si>
  <si>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</si>
  <si>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</si>
  <si>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</si>
  <si>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</si>
  <si>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</si>
  <si>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</si>
  <si>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</si>
  <si>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</si>
  <si>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</si>
  <si>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</si>
  <si>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</si>
  <si>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</si>
  <si>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</si>
  <si>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</si>
  <si>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</si>
  <si>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</si>
  <si>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</si>
  <si>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</si>
  <si>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</si>
  <si>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</si>
  <si>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</si>
  <si>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</si>
  <si>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</si>
  <si>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</si>
  <si>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</si>
  <si>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</si>
  <si>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</si>
  <si>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</si>
  <si>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</si>
  <si>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</si>
  <si>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</si>
  <si>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</si>
  <si>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</si>
  <si>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</si>
  <si>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</si>
  <si>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</si>
  <si>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</si>
  <si>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</si>
  <si>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</si>
  <si>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</si>
  <si>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</si>
  <si>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</si>
  <si>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</si>
  <si>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</si>
  <si>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</si>
  <si>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</si>
  <si>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</si>
  <si>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</si>
  <si>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</si>
  <si>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</si>
  <si>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</si>
  <si>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</si>
  <si>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</si>
  <si>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</si>
  <si>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</si>
  <si>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</si>
  <si>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</si>
  <si>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</si>
  <si>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</si>
  <si>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</si>
  <si>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</si>
  <si>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</si>
  <si>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</si>
  <si>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</si>
  <si>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</si>
  <si>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</si>
  <si>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</si>
  <si>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</si>
  <si>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</si>
  <si>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</si>
  <si>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</si>
  <si>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</si>
  <si>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</si>
  <si>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</si>
  <si>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</si>
  <si>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</si>
  <si>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</si>
  <si>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</si>
  <si>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</si>
  <si>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</si>
  <si>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</si>
  <si>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</si>
  <si>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</si>
  <si>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</si>
  <si>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</si>
  <si>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</si>
  <si>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</si>
  <si>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</si>
  <si>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</si>
  <si>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</si>
  <si>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</si>
  <si>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</si>
  <si>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</si>
  <si>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</si>
  <si>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</si>
  <si>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</si>
  <si>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</si>
  <si>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</si>
  <si>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</si>
  <si>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</si>
  <si>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</si>
  <si>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</si>
  <si>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</si>
  <si>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</si>
  <si>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</si>
  <si>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</si>
  <si>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</si>
  <si>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</si>
  <si>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</si>
  <si>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</si>
  <si>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</si>
  <si>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</si>
  <si>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</si>
  <si>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</si>
  <si>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</si>
  <si>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</si>
  <si>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</si>
  <si>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</si>
  <si>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</si>
  <si>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</si>
  <si>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</si>
  <si>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</si>
  <si>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</si>
  <si>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</si>
  <si>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</si>
  <si>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</si>
  <si>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</si>
  <si>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</si>
  <si>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</si>
  <si>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</si>
  <si>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</si>
  <si>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</si>
  <si>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</si>
  <si>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</si>
  <si>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</si>
  <si>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</si>
  <si>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</si>
  <si>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</si>
  <si>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</si>
  <si>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</si>
  <si>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</si>
  <si>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</si>
  <si>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</si>
  <si>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</si>
  <si>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</si>
  <si>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</si>
  <si>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</si>
  <si>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</si>
  <si>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</si>
  <si>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</si>
  <si>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</si>
  <si>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</si>
  <si>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</si>
  <si>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</si>
  <si>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</si>
  <si>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</si>
  <si>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</si>
  <si>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</si>
  <si>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</si>
  <si>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</si>
  <si>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</si>
  <si>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</si>
  <si>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</si>
  <si>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</si>
  <si>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</si>
  <si>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</si>
  <si>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</si>
  <si>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</si>
  <si>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</si>
  <si>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</si>
  <si>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</si>
  <si>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</si>
  <si>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</si>
  <si>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</si>
  <si>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</si>
  <si>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</si>
  <si>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</si>
  <si>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</si>
  <si>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</si>
  <si>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</si>
  <si>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</si>
  <si>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</si>
  <si>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</si>
  <si>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</si>
  <si>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</si>
  <si>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</si>
  <si>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</si>
  <si>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</si>
  <si>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</si>
  <si>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</si>
  <si>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</si>
  <si>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</si>
  <si>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</si>
  <si>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</si>
  <si>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</si>
  <si>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</si>
  <si>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</si>
  <si>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</si>
  <si>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</si>
  <si>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</si>
  <si>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</si>
  <si>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</si>
  <si>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</si>
  <si>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</si>
  <si>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</si>
  <si>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</si>
  <si>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</si>
  <si>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</si>
  <si>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</si>
  <si>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</si>
  <si>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</si>
  <si>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</si>
  <si>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</si>
  <si>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</si>
  <si>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</si>
  <si>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</si>
  <si>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</si>
  <si>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</si>
  <si>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</si>
  <si>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</si>
  <si>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</si>
  <si>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</si>
  <si>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</si>
  <si>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</si>
  <si>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</si>
  <si>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</si>
  <si>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</si>
  <si>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</si>
  <si>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</si>
  <si>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</si>
  <si>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</si>
  <si>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</si>
  <si>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</si>
  <si>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</si>
  <si>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</si>
  <si>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</si>
  <si>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</si>
  <si>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</si>
  <si>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</si>
  <si>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</si>
  <si>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</si>
  <si>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</si>
  <si>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</si>
  <si>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</si>
  <si>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</si>
  <si>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</si>
  <si>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</si>
  <si>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</si>
  <si>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</si>
  <si>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</si>
  <si>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</si>
  <si>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</si>
  <si>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</si>
  <si>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</si>
  <si>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</si>
  <si>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</si>
  <si>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</si>
  <si>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</si>
  <si>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</si>
  <si>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</si>
  <si>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</si>
  <si>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</si>
  <si>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</si>
  <si>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</si>
  <si>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</si>
  <si>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</si>
  <si>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</si>
  <si>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</si>
  <si>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</si>
  <si>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</si>
  <si>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</si>
  <si>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</si>
  <si>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</si>
  <si>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</si>
  <si>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</si>
  <si>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</si>
  <si>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</si>
  <si>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</si>
  <si>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</si>
  <si>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</si>
  <si>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</si>
  <si>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</si>
  <si>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</si>
  <si>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</si>
  <si>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</si>
  <si>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</si>
  <si>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</si>
  <si>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</si>
  <si>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</si>
  <si>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</si>
  <si>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</si>
  <si>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</si>
  <si>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</si>
  <si>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</si>
  <si>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</si>
  <si>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</si>
  <si>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</si>
  <si>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</si>
  <si>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</si>
  <si>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</si>
  <si>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</si>
  <si>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</si>
  <si>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</si>
  <si>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</si>
  <si>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</si>
  <si>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</si>
  <si>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</si>
  <si>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</si>
  <si>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</si>
  <si>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</si>
  <si>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</si>
  <si>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</si>
  <si>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</si>
  <si>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</si>
  <si>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</si>
  <si>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</si>
  <si>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</si>
  <si>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</si>
  <si>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</si>
  <si>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</si>
  <si>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</si>
  <si>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</si>
  <si>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</si>
  <si>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</si>
  <si>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</si>
  <si>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</si>
  <si>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</si>
  <si>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</si>
  <si>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</si>
  <si>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</si>
  <si>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</si>
  <si>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</si>
  <si>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</si>
  <si>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</si>
  <si>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</si>
  <si>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</si>
  <si>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</si>
  <si>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</si>
  <si>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</si>
  <si>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</si>
  <si>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</si>
  <si>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</si>
  <si>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</si>
  <si>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</si>
  <si>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</si>
  <si>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</si>
  <si>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</si>
  <si>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</si>
  <si>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</si>
  <si>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</si>
  <si>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</si>
  <si>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</si>
  <si>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</si>
  <si>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</si>
  <si>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</si>
  <si>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</si>
  <si>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</si>
  <si>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</si>
  <si>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</si>
  <si>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</si>
  <si>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</si>
  <si>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</si>
  <si>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</si>
  <si>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</si>
  <si>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</si>
  <si>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</si>
  <si>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</si>
  <si>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</si>
  <si>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</si>
  <si>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</si>
  <si>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</si>
  <si>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</si>
  <si>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</si>
  <si>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</si>
  <si>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</si>
  <si>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</si>
  <si>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</si>
  <si>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</si>
  <si>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</si>
  <si>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</si>
  <si>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</si>
  <si>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</si>
  <si>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</si>
  <si>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</si>
  <si>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</si>
  <si>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</si>
  <si>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</si>
  <si>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</si>
  <si>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</si>
  <si>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</si>
  <si>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</si>
  <si>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</si>
  <si>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</si>
  <si>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</si>
  <si>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</si>
  <si>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</si>
  <si>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</si>
  <si>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</si>
  <si>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</si>
  <si>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</si>
  <si>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</si>
  <si>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</si>
  <si>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</si>
  <si>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</si>
  <si>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</si>
  <si>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</si>
  <si>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</si>
  <si>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</si>
  <si>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</si>
  <si>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</si>
  <si>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</si>
  <si>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</si>
  <si>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</si>
  <si>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</si>
  <si>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</si>
  <si>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</si>
  <si>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</si>
  <si>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</si>
  <si>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</si>
  <si>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</si>
  <si>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</si>
  <si>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</si>
  <si>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</si>
  <si>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</si>
  <si>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</si>
  <si>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</si>
  <si>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</si>
  <si>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</si>
  <si>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</si>
  <si>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</si>
  <si>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</si>
  <si>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</si>
  <si>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</si>
  <si>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</si>
  <si>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</si>
  <si>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</si>
  <si>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</si>
  <si>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</si>
  <si>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</si>
  <si>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</si>
  <si>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</si>
  <si>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</si>
  <si>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</si>
  <si>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</si>
  <si>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</si>
  <si>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</si>
  <si>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</si>
  <si>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</si>
  <si>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</si>
  <si>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</si>
  <si>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</si>
  <si>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</si>
  <si>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</si>
  <si>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</si>
  <si>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</si>
  <si>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</si>
  <si>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</si>
  <si>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</si>
  <si>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</si>
  <si>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</si>
  <si>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</si>
  <si>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</si>
  <si>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</si>
  <si>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</si>
  <si>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</si>
  <si>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</si>
  <si>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</si>
  <si>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</si>
  <si>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</si>
  <si>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</si>
  <si>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</si>
  <si>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</si>
  <si>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</si>
  <si>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</si>
  <si>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</si>
  <si>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</si>
  <si>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</si>
  <si>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</si>
  <si>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</si>
  <si>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</si>
  <si>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</si>
  <si>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</si>
  <si>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</si>
  <si>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</si>
  <si>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</si>
  <si>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</si>
  <si>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</si>
  <si>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</si>
  <si>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</si>
  <si>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</si>
  <si>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</si>
  <si>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</si>
  <si>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</si>
  <si>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</si>
  <si>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</si>
  <si>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</si>
  <si>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</si>
  <si>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</si>
  <si>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</si>
  <si>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</si>
  <si>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</si>
  <si>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</si>
  <si>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</si>
  <si>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</si>
  <si>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</si>
  <si>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</si>
  <si>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</si>
  <si>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</si>
  <si>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</si>
  <si>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</si>
  <si>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</si>
  <si>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</si>
  <si>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</si>
  <si>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</si>
  <si>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</si>
  <si>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</si>
  <si>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</si>
  <si>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</si>
  <si>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</si>
  <si>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</si>
  <si>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</si>
  <si>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</si>
  <si>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</si>
  <si>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</si>
  <si>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</si>
  <si>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</si>
  <si>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</si>
  <si>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</si>
  <si>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</si>
  <si>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</si>
  <si>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</si>
  <si>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</si>
  <si>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</si>
  <si>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</si>
  <si>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</si>
  <si>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</si>
  <si>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</si>
  <si>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</si>
  <si>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</si>
  <si>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</si>
  <si>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</si>
  <si>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</si>
  <si>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</si>
  <si>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</si>
  <si>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</si>
  <si>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</si>
  <si>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</si>
  <si>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</si>
  <si>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</si>
  <si>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</si>
  <si>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</si>
  <si>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</si>
  <si>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</si>
  <si>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</si>
  <si>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</si>
  <si>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</si>
  <si>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</si>
  <si>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</si>
  <si>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</si>
  <si>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</si>
  <si>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</si>
  <si>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</si>
  <si>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</si>
  <si>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</si>
  <si>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</si>
  <si>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</si>
  <si>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</si>
  <si>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</si>
  <si>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</si>
  <si>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</si>
  <si>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</si>
  <si>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</si>
  <si>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</si>
  <si>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</si>
  <si>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</si>
  <si>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</si>
  <si>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</si>
  <si>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</si>
  <si>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</si>
  <si>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</si>
  <si>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</si>
  <si>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</si>
  <si>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</si>
  <si>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</si>
  <si>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</si>
  <si>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</si>
  <si>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</si>
  <si>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</si>
  <si>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</si>
  <si>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</si>
  <si>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</si>
  <si>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</si>
  <si>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</si>
  <si>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</si>
  <si>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</si>
  <si>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</si>
  <si>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</si>
  <si>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</si>
  <si>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</si>
  <si>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</si>
  <si>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</si>
  <si>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</si>
  <si>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</si>
  <si>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</si>
  <si>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</si>
  <si>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</si>
  <si>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</si>
  <si>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</si>
  <si>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</si>
  <si>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</si>
  <si>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</si>
  <si>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</si>
  <si>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</si>
  <si>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</si>
  <si>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</si>
  <si>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</si>
  <si>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</si>
  <si>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</si>
  <si>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</si>
  <si>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</si>
  <si>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</si>
  <si>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</si>
  <si>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</si>
  <si>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</si>
  <si>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</si>
  <si>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</si>
  <si>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</si>
  <si>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</si>
  <si>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</si>
  <si>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</si>
  <si>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</si>
  <si>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</si>
  <si>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</si>
  <si>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</si>
  <si>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</si>
  <si>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</si>
  <si>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</si>
  <si>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</si>
  <si>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</si>
  <si>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</si>
  <si>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</si>
  <si>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</si>
  <si>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</si>
  <si>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</si>
  <si>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</si>
  <si>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</si>
  <si>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</si>
  <si>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</si>
  <si>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</si>
  <si>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</si>
  <si>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</si>
  <si>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</si>
  <si>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</si>
  <si>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</si>
  <si>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</si>
  <si>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</si>
  <si>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</si>
  <si>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</si>
  <si>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</si>
  <si>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</si>
  <si>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</si>
  <si>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</si>
  <si>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</si>
  <si>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</si>
  <si>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</si>
  <si>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</si>
  <si>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</si>
  <si>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</si>
  <si>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</si>
  <si>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</si>
  <si>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</si>
  <si>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</si>
  <si>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</si>
  <si>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</si>
  <si>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</si>
  <si>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</si>
  <si>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</si>
  <si>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</si>
  <si>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</si>
  <si>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</si>
  <si>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</si>
  <si>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</si>
  <si>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</si>
  <si>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</si>
  <si>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</si>
  <si>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</si>
  <si>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</si>
  <si>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</si>
  <si>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</si>
  <si>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</si>
  <si>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</si>
  <si>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</si>
  <si>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</si>
  <si>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</si>
  <si>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</si>
  <si>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</si>
  <si>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</si>
  <si>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</si>
  <si>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</si>
  <si>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</si>
  <si>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</si>
  <si>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</si>
  <si>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</si>
  <si>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</si>
  <si>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</si>
  <si>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</si>
  <si>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</si>
  <si>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</si>
  <si>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</si>
  <si>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</si>
  <si>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</si>
  <si>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</si>
  <si>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</si>
  <si>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</si>
  <si>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</si>
  <si>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</si>
  <si>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</si>
  <si>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</si>
  <si>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</si>
  <si>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</si>
  <si>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</si>
  <si>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</si>
  <si>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</si>
  <si>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</si>
  <si>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</si>
  <si>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</si>
  <si>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</si>
  <si>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</si>
  <si>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</si>
  <si>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</si>
  <si>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</si>
  <si>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</si>
  <si>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</si>
  <si>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</si>
  <si>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</si>
  <si>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</si>
  <si>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</si>
  <si>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</si>
  <si>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</si>
  <si>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</si>
  <si>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</si>
  <si>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</si>
  <si>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</si>
  <si>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</si>
  <si>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</si>
  <si>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</si>
  <si>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</si>
  <si>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</si>
  <si>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</si>
  <si>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</si>
  <si>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</si>
  <si>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</si>
  <si>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</si>
  <si>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</si>
  <si>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</si>
  <si>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</si>
  <si>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</si>
  <si>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</si>
  <si>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</si>
  <si>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</si>
  <si>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</si>
  <si>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</si>
  <si>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</si>
  <si>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</si>
  <si>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</si>
  <si>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</si>
  <si>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</si>
  <si>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</si>
  <si>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</si>
  <si>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</si>
  <si>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</si>
  <si>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</si>
  <si>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</si>
  <si>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</si>
  <si>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</si>
  <si>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</si>
  <si>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</si>
  <si>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</si>
  <si>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</si>
  <si>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</si>
  <si>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</si>
  <si>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</si>
  <si>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</si>
  <si>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</si>
  <si>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</si>
  <si>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</si>
  <si>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</si>
  <si>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</si>
  <si>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</si>
  <si>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</si>
  <si>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</si>
  <si>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</si>
  <si>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</si>
  <si>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</si>
  <si>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</si>
  <si>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</si>
  <si>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</si>
  <si>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</si>
  <si>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</si>
  <si>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</si>
  <si>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</si>
  <si>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</si>
  <si>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</si>
  <si>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</si>
  <si>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</si>
  <si>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</si>
  <si>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</si>
  <si>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</si>
  <si>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</si>
  <si>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</si>
  <si>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</si>
  <si>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</si>
  <si>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</si>
  <si>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</si>
  <si>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</si>
  <si>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</si>
  <si>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</si>
  <si>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</si>
  <si>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</si>
  <si>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</si>
  <si>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</si>
  <si>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</si>
  <si>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</si>
  <si>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</si>
  <si>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</si>
  <si>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</si>
  <si>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</si>
  <si>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</si>
  <si>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</si>
  <si>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</si>
  <si>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</si>
  <si>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</si>
  <si>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</si>
  <si>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</si>
  <si>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</si>
  <si>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</si>
  <si>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</si>
  <si>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</si>
  <si>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</si>
  <si>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</si>
  <si>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</si>
  <si>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</si>
  <si>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</si>
  <si>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</si>
  <si>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</si>
  <si>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</si>
  <si>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</si>
  <si>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</si>
  <si>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</si>
  <si>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</si>
  <si>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</si>
  <si>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</si>
  <si>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</si>
  <si>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</si>
  <si>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</si>
  <si>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</si>
  <si>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</si>
  <si>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</si>
  <si>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</si>
  <si>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</si>
  <si>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</si>
  <si>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</si>
  <si>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</si>
  <si>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</si>
  <si>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</si>
  <si>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</si>
  <si>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</si>
  <si>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</si>
  <si>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</si>
  <si>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</si>
  <si>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</si>
  <si>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</si>
  <si>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</si>
  <si>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</si>
  <si>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</si>
  <si>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</si>
  <si>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</si>
  <si>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</si>
  <si>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</si>
  <si>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</si>
  <si>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</si>
  <si>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</si>
  <si>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</si>
  <si>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</si>
  <si>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</si>
  <si>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</si>
  <si>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</si>
  <si>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</si>
  <si>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</si>
  <si>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</si>
  <si>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</si>
  <si>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</si>
  <si>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</si>
  <si>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</si>
  <si>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</si>
  <si>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</si>
  <si>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</si>
  <si>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</si>
  <si>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</si>
  <si>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</si>
  <si>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</si>
  <si>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</si>
  <si>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</si>
  <si>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</si>
  <si>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</si>
  <si>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</si>
  <si>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</si>
  <si>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</si>
  <si>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</si>
  <si>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</si>
  <si>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</si>
  <si>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</si>
  <si>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</si>
  <si>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</si>
  <si>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</si>
  <si>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</si>
  <si>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</si>
  <si>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</si>
  <si>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</si>
  <si>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</si>
  <si>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</si>
  <si>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</si>
  <si>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</si>
  <si>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</si>
  <si>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</si>
  <si>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</si>
  <si>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</si>
  <si>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</si>
  <si>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</si>
  <si>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</si>
  <si>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</si>
  <si>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</si>
  <si>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</si>
  <si>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</si>
  <si>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</si>
  <si>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</si>
  <si>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</si>
  <si>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</si>
  <si>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</si>
  <si>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</si>
  <si>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</si>
  <si>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</si>
  <si>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</si>
  <si>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</si>
  <si>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</si>
  <si>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</si>
  <si>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</si>
  <si>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</si>
  <si>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</si>
  <si>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</si>
  <si>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</si>
  <si>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</si>
  <si>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</si>
  <si>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</si>
  <si>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</si>
  <si>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</si>
  <si>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</si>
  <si>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</si>
  <si>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</si>
  <si>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</si>
  <si>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</si>
  <si>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</si>
  <si>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</si>
  <si>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</si>
  <si>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</si>
  <si>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</si>
  <si>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</si>
  <si>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</si>
  <si>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</si>
  <si>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</si>
  <si>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</si>
  <si>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</si>
  <si>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</si>
  <si>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</si>
  <si>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</si>
  <si>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</si>
  <si>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</si>
  <si>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</si>
  <si>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</si>
  <si>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</si>
  <si>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</si>
  <si>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</si>
  <si>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</si>
  <si>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</si>
  <si>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</si>
  <si>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</si>
  <si>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</si>
  <si>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</si>
  <si>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</si>
  <si>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</si>
  <si>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</si>
  <si>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</si>
  <si>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</si>
  <si>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</si>
  <si>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</si>
  <si>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</si>
  <si>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</si>
  <si>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</si>
  <si>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</si>
  <si>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</si>
  <si>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</si>
  <si>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</si>
  <si>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</si>
  <si>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</si>
  <si>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</si>
  <si>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</si>
  <si>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</si>
  <si>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</si>
  <si>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</si>
  <si>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</si>
  <si>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</si>
  <si>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</si>
  <si>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</si>
  <si>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</si>
  <si>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</si>
  <si>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</si>
  <si>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</si>
  <si>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</si>
  <si>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</si>
  <si>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</si>
  <si>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</si>
  <si>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</si>
  <si>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</si>
  <si>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</si>
  <si>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</si>
  <si>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</si>
  <si>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</si>
  <si>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</si>
  <si>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</si>
  <si>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</si>
  <si>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</si>
  <si>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</si>
  <si>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</si>
  <si>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</si>
  <si>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</si>
  <si>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</si>
  <si>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</si>
  <si>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</si>
  <si>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</si>
  <si>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</si>
  <si>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</si>
  <si>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</si>
  <si>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</si>
  <si>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</si>
  <si>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</si>
  <si>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</si>
  <si>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</si>
  <si>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</si>
  <si>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</si>
  <si>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</si>
  <si>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</si>
  <si>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</si>
  <si>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</si>
  <si>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</si>
  <si>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</si>
  <si>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</si>
  <si>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</si>
  <si>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</si>
  <si>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</si>
  <si>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</si>
  <si>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</si>
  <si>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</si>
  <si>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</si>
  <si>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</si>
  <si>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</si>
  <si>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</si>
  <si>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</si>
  <si>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</si>
  <si>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</si>
  <si>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</si>
  <si>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</si>
  <si>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</si>
  <si>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</si>
  <si>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</si>
  <si>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</si>
  <si>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</si>
  <si>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</si>
  <si>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</si>
  <si>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</si>
  <si>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</si>
  <si>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</si>
  <si>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</si>
  <si>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</si>
  <si>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</si>
  <si>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</si>
  <si>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</si>
  <si>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</si>
  <si>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</si>
  <si>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</si>
  <si>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</si>
  <si>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</si>
  <si>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</si>
  <si>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</si>
  <si>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</si>
  <si>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</si>
  <si>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</si>
  <si>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</si>
  <si>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</si>
  <si>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</si>
  <si>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</si>
  <si>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</si>
  <si>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</si>
  <si>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</si>
  <si>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</si>
  <si>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</si>
  <si>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</si>
  <si>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</si>
  <si>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</si>
  <si>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</si>
  <si>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</si>
  <si>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</si>
  <si>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</si>
  <si>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</si>
  <si>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</si>
  <si>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</si>
  <si>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</si>
  <si>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</si>
  <si>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</si>
  <si>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</si>
  <si>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</si>
  <si>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</si>
  <si>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</si>
  <si>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</si>
  <si>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</si>
  <si>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</si>
  <si>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</si>
  <si>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</si>
  <si>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</si>
  <si>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</si>
  <si>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</si>
  <si>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</si>
  <si>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</si>
  <si>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</si>
  <si>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</si>
  <si>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</si>
  <si>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</si>
  <si>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</si>
  <si>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</si>
  <si>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</si>
  <si>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</si>
  <si>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</si>
  <si>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</si>
  <si>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</si>
  <si>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</si>
  <si>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</si>
  <si>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</si>
  <si>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</si>
  <si>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</si>
  <si>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</si>
  <si>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</si>
  <si>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</si>
  <si>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</si>
  <si>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</si>
  <si>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</si>
  <si>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</si>
  <si>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</si>
  <si>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</si>
  <si>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</si>
  <si>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</si>
  <si>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</si>
  <si>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</si>
  <si>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</si>
  <si>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</si>
  <si>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</si>
  <si>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</si>
  <si>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</si>
  <si>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</si>
  <si>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</si>
  <si>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</si>
  <si>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</si>
  <si>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</si>
  <si>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</si>
  <si>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</si>
  <si>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</si>
  <si>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</si>
  <si>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</si>
  <si>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</si>
  <si>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</si>
  <si>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</si>
  <si>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</si>
  <si>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</si>
  <si>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</si>
  <si>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</si>
  <si>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</si>
  <si>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</si>
  <si>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</si>
  <si>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</si>
  <si>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</si>
  <si>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</si>
  <si>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</si>
  <si>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</si>
  <si>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</si>
  <si>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</si>
  <si>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</si>
  <si>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</si>
  <si>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</si>
  <si>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</si>
  <si>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</si>
  <si>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</si>
  <si>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</si>
  <si>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</si>
  <si>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</si>
  <si>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</si>
  <si>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</si>
  <si>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</si>
  <si>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</si>
  <si>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</si>
  <si>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</si>
  <si>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</si>
  <si>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</si>
  <si>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</si>
  <si>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</si>
  <si>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</si>
  <si>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</si>
  <si>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</si>
  <si>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</si>
  <si>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</si>
  <si>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</si>
  <si>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</si>
  <si>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</si>
  <si>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</si>
  <si>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</si>
  <si>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</si>
  <si>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</si>
  <si>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</si>
  <si>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</si>
  <si>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</si>
  <si>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</si>
  <si>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</si>
  <si>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</si>
  <si>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</si>
  <si>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</si>
  <si>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</si>
  <si>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</si>
  <si>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</si>
  <si>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</si>
  <si>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</si>
  <si>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</si>
  <si>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</si>
  <si>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</si>
  <si>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</si>
  <si>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</si>
  <si>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</si>
  <si>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</si>
  <si>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</si>
  <si>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</si>
  <si>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</si>
  <si>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</si>
  <si>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</si>
  <si>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</si>
  <si>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</si>
  <si>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</si>
  <si>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</si>
  <si>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</si>
  <si>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</si>
  <si>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</si>
  <si>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</si>
  <si>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</si>
  <si>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</si>
  <si>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</si>
  <si>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</si>
  <si>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</si>
  <si>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</si>
  <si>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</si>
  <si>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</si>
  <si>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</si>
  <si>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</si>
  <si>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</si>
  <si>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</si>
  <si>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</si>
  <si>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</si>
  <si>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</si>
  <si>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</si>
  <si>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</si>
  <si>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</si>
  <si>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</si>
  <si>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</si>
  <si>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</si>
  <si>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</si>
  <si>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</si>
  <si>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</si>
  <si>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</si>
  <si>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</si>
  <si>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</si>
  <si>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</si>
  <si>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</si>
  <si>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</si>
  <si>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</si>
  <si>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</si>
  <si>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</si>
  <si>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</si>
  <si>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</si>
  <si>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</si>
  <si>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</si>
  <si>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</si>
  <si>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</si>
  <si>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</si>
  <si>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</si>
  <si>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</si>
  <si>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</si>
  <si>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</si>
  <si>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</si>
  <si>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</si>
  <si>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</si>
  <si>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</si>
  <si>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</si>
  <si>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</si>
  <si>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</si>
  <si>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</si>
  <si>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</si>
  <si>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</si>
  <si>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</si>
  <si>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</si>
  <si>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</si>
  <si>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</si>
  <si>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</si>
  <si>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</si>
  <si>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</si>
  <si>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</si>
  <si>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</si>
  <si>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</si>
  <si>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</si>
  <si>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</si>
  <si>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</si>
  <si>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</si>
  <si>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</si>
  <si>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</si>
  <si>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</si>
  <si>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</si>
  <si>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</si>
  <si>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</si>
  <si>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</si>
  <si>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</si>
  <si>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</si>
  <si>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</si>
  <si>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</si>
  <si>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</si>
  <si>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</si>
  <si>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</si>
  <si>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</si>
  <si>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</si>
  <si>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</si>
  <si>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</si>
  <si>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</si>
  <si>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</si>
  <si>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</si>
  <si>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</si>
  <si>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</si>
  <si>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</si>
  <si>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</si>
  <si>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</si>
  <si>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</si>
  <si>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</si>
  <si>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</si>
  <si>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</si>
  <si>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</si>
  <si>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</si>
  <si>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</si>
  <si>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</si>
  <si>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</si>
  <si>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</si>
  <si>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</si>
  <si>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</si>
  <si>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</si>
  <si>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</si>
  <si>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</si>
  <si>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</si>
  <si>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</si>
  <si>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</si>
  <si>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</si>
  <si>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</si>
  <si>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</si>
  <si>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</si>
  <si>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</si>
  <si>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</si>
  <si>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</si>
  <si>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</si>
  <si>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</si>
  <si>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</si>
  <si>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</si>
  <si>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</si>
  <si>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</si>
  <si>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</si>
  <si>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</si>
  <si>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</si>
  <si>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</si>
  <si>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</si>
  <si>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</si>
  <si>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</si>
  <si>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</si>
  <si>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</si>
  <si>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</si>
  <si>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</si>
  <si>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</si>
  <si>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</si>
  <si>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</si>
  <si>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</si>
  <si>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</si>
  <si>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</si>
  <si>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</si>
  <si>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</si>
  <si>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</si>
  <si>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</si>
  <si>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</si>
  <si>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</si>
  <si>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</si>
  <si>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</si>
  <si>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</si>
  <si>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</si>
  <si>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</si>
  <si>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</si>
  <si>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</si>
  <si>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</si>
  <si>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</si>
  <si>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</si>
  <si>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</si>
  <si>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</si>
  <si>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</si>
  <si>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</si>
  <si>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</si>
  <si>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</si>
  <si>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</si>
  <si>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</si>
  <si>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</si>
  <si>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</si>
  <si>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</si>
  <si>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</si>
  <si>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</si>
  <si>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</si>
  <si>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</si>
  <si>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</si>
  <si>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</si>
  <si>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</si>
  <si>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</si>
  <si>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</si>
  <si>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</si>
  <si>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</si>
  <si>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</si>
  <si>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</si>
  <si>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</si>
  <si>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</si>
  <si>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</si>
  <si>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</si>
  <si>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</si>
  <si>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</si>
  <si>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</si>
  <si>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</si>
  <si>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</si>
  <si>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</si>
  <si>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</si>
  <si>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</si>
  <si>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</si>
  <si>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</si>
  <si>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</si>
  <si>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</si>
  <si>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</si>
  <si>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</si>
  <si>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</si>
  <si>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</si>
  <si>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</si>
  <si>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</si>
  <si>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</si>
  <si>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</si>
  <si>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</si>
  <si>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</si>
  <si>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</si>
  <si>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</si>
  <si>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</si>
  <si>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</si>
  <si>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</si>
  <si>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</si>
  <si>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</si>
  <si>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</si>
  <si>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</si>
  <si>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</si>
  <si>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</si>
  <si>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</si>
  <si>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</si>
  <si>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</si>
  <si>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</si>
  <si>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</si>
  <si>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</si>
  <si>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</si>
  <si>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</si>
  <si>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</si>
  <si>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</si>
  <si>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</si>
  <si>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</si>
  <si>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</si>
  <si>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</si>
  <si>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</si>
  <si>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</si>
  <si>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</si>
  <si>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</si>
  <si>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</si>
  <si>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</si>
  <si>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</si>
  <si>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</si>
  <si>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</si>
  <si>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</si>
  <si>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</si>
  <si>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</si>
  <si>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</si>
  <si>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</si>
  <si>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</si>
  <si>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</si>
  <si>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</si>
  <si>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</si>
  <si>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</si>
  <si>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</si>
  <si>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</si>
  <si>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</si>
  <si>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</si>
  <si>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</si>
  <si>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</si>
  <si>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</si>
  <si>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</si>
  <si>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</si>
  <si>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</si>
  <si>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</si>
  <si>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</si>
  <si>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</si>
  <si>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</si>
  <si>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</si>
  <si>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</si>
  <si>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</si>
  <si>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</si>
  <si>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</si>
  <si>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</si>
  <si>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</si>
  <si>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</si>
  <si>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</si>
  <si>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</si>
  <si>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</si>
  <si>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</si>
  <si>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</si>
  <si>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</si>
  <si>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</si>
  <si>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</si>
  <si>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</si>
  <si>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</si>
  <si>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</si>
  <si>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</si>
  <si>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</si>
  <si>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</si>
  <si>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</si>
  <si>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</si>
  <si>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</si>
  <si>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</si>
  <si>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</si>
  <si>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</si>
  <si>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</si>
  <si>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</si>
  <si>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</si>
  <si>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</si>
  <si>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</si>
  <si>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</si>
  <si>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</si>
  <si>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</si>
  <si>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</si>
  <si>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</si>
  <si>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</si>
  <si>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</si>
  <si>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</si>
  <si>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</si>
  <si>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</si>
  <si>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</si>
  <si>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</si>
  <si>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</si>
  <si>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</si>
  <si>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</si>
  <si>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</si>
  <si>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</si>
  <si>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</si>
  <si>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</si>
  <si>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</si>
  <si>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</si>
  <si>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</si>
  <si>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</si>
  <si>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</si>
  <si>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</si>
  <si>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</si>
  <si>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</si>
  <si>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</si>
  <si>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</si>
  <si>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</si>
  <si>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</si>
  <si>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</si>
  <si>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</si>
  <si>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</si>
  <si>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</si>
  <si>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</si>
  <si>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</si>
  <si>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</si>
  <si>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</si>
  <si>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</si>
  <si>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</si>
  <si>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</si>
  <si>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</si>
  <si>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</si>
  <si>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</si>
  <si>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</si>
  <si>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</si>
  <si>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</si>
  <si>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</si>
  <si>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</si>
  <si>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</si>
  <si>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</si>
  <si>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</si>
  <si>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</si>
  <si>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</si>
  <si>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</si>
  <si>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</si>
  <si>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</si>
  <si>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</si>
  <si>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</si>
  <si>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</si>
  <si>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</si>
  <si>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</si>
  <si>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</si>
  <si>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</si>
  <si>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</si>
  <si>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</si>
  <si>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</si>
  <si>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</si>
  <si>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</si>
  <si>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</si>
  <si>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</si>
  <si>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</si>
  <si>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</si>
  <si>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</si>
  <si>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</si>
  <si>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</si>
  <si>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</si>
  <si>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</si>
  <si>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</si>
  <si>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</si>
  <si>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</si>
  <si>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</si>
  <si>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</si>
  <si>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</si>
  <si>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</si>
  <si>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</si>
  <si>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</si>
  <si>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</si>
  <si>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</si>
  <si>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</si>
  <si>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</si>
  <si>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</si>
  <si>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</si>
  <si>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</si>
  <si>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</si>
  <si>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</si>
  <si>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</si>
  <si>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</si>
  <si>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</si>
  <si>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</si>
  <si>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</si>
  <si>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</si>
  <si>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</si>
  <si>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</si>
  <si>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</si>
  <si>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</si>
  <si>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</si>
  <si>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</si>
  <si>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</si>
  <si>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</si>
  <si>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</si>
  <si>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</si>
  <si>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</si>
  <si>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</si>
  <si>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</si>
  <si>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</si>
  <si>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</si>
  <si>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</si>
  <si>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</si>
  <si>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</si>
  <si>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</si>
  <si>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</si>
  <si>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</si>
  <si>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</si>
  <si>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</si>
  <si>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</si>
  <si>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</si>
  <si>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</si>
  <si>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</si>
  <si>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</si>
  <si>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</si>
  <si>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</si>
  <si>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</si>
  <si>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</si>
  <si>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</si>
  <si>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</si>
  <si>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</si>
  <si>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</si>
  <si>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</si>
  <si>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</si>
  <si>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</si>
  <si>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</si>
  <si>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</si>
  <si>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</si>
  <si>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</si>
  <si>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</si>
  <si>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</si>
  <si>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</si>
  <si>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</si>
  <si>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</si>
  <si>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</si>
  <si>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</si>
  <si>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</si>
  <si>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</si>
  <si>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</si>
  <si>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</si>
  <si>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</si>
  <si>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</si>
  <si>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</si>
  <si>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</si>
  <si>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</si>
  <si>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</si>
  <si>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</si>
  <si>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</si>
  <si>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</si>
  <si>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</si>
  <si>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</si>
  <si>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</si>
  <si>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</si>
  <si>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</si>
  <si>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</si>
  <si>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</si>
  <si>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</si>
  <si>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</si>
  <si>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</si>
  <si>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</si>
  <si>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</si>
  <si>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</si>
  <si>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</si>
  <si>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</si>
  <si>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</si>
  <si>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</si>
  <si>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</si>
  <si>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</si>
  <si>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</si>
  <si>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</si>
  <si>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</si>
  <si>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</si>
  <si>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</si>
  <si>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</si>
  <si>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</si>
  <si>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</si>
  <si>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</si>
  <si>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</si>
  <si>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</si>
  <si>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</si>
  <si>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</si>
  <si>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</si>
  <si>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</si>
  <si>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</si>
  <si>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</si>
  <si>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</si>
  <si>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</si>
  <si>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</si>
  <si>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</si>
  <si>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</si>
  <si>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</si>
  <si>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</si>
  <si>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</si>
  <si>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</si>
  <si>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</si>
  <si>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</si>
  <si>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</si>
  <si>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</si>
  <si>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</si>
  <si>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</si>
  <si>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</si>
  <si>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</si>
  <si>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</si>
  <si>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</si>
  <si>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</si>
  <si>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</si>
  <si>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</si>
  <si>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</si>
  <si>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</si>
  <si>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</si>
  <si>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</si>
  <si>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</si>
  <si>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</si>
  <si>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</si>
  <si>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</si>
  <si>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</si>
  <si>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</si>
  <si>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</si>
  <si>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</si>
  <si>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</si>
  <si>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</si>
  <si>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</si>
  <si>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</si>
  <si>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</si>
  <si>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</si>
  <si>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</si>
  <si>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</si>
  <si>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</si>
  <si>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</si>
  <si>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</si>
  <si>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</si>
  <si>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</si>
  <si>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</si>
  <si>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</si>
  <si>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</si>
  <si>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</si>
  <si>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</si>
  <si>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</si>
  <si>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</si>
  <si>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</si>
  <si>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</si>
  <si>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</si>
  <si>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</si>
  <si>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</si>
  <si>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</si>
  <si>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</si>
  <si>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</si>
  <si>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</si>
  <si>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</si>
  <si>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</si>
  <si>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</si>
  <si>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</si>
  <si>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</si>
  <si>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</si>
  <si>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</si>
  <si>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</si>
  <si>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</si>
  <si>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</si>
  <si>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</si>
  <si>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</si>
  <si>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</si>
  <si>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</si>
  <si>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</si>
  <si>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</si>
  <si>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</si>
  <si>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</si>
  <si>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</si>
  <si>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</si>
  <si>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</si>
  <si>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</si>
  <si>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</si>
  <si>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</si>
  <si>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</si>
  <si>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</si>
  <si>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</si>
  <si>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</si>
  <si>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</si>
  <si>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</si>
  <si>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</si>
  <si>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</si>
  <si>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</si>
  <si>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</si>
  <si>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</si>
  <si>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</si>
  <si>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</si>
  <si>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</si>
  <si>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</si>
  <si>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</si>
  <si>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</si>
  <si>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</si>
  <si>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</si>
  <si>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</si>
  <si>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</si>
  <si>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</si>
  <si>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</si>
  <si>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</si>
  <si>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</si>
  <si>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</si>
  <si>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</si>
  <si>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</si>
  <si>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</si>
  <si>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</si>
  <si>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</si>
  <si>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</si>
  <si>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</si>
  <si>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</si>
  <si>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</si>
  <si>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</si>
  <si>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</si>
  <si>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</si>
  <si>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</si>
  <si>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</si>
  <si>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</si>
  <si>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</si>
  <si>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</si>
  <si>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</si>
  <si>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</si>
  <si>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</si>
  <si>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</si>
  <si>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</si>
  <si>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</si>
  <si>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</si>
  <si>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</si>
  <si>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</si>
  <si>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</si>
  <si>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</si>
  <si>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</si>
  <si>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</si>
  <si>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</si>
  <si>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</si>
  <si>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</si>
  <si>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</si>
  <si>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</si>
  <si>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</si>
  <si>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</si>
  <si>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</si>
  <si>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</si>
  <si>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</si>
  <si>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</si>
  <si>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</si>
  <si>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</si>
  <si>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</si>
  <si>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</si>
  <si>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</si>
  <si>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</si>
  <si>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</si>
  <si>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</si>
  <si>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</si>
  <si>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</si>
  <si>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</si>
  <si>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</si>
  <si>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</si>
  <si>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</si>
  <si>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</si>
  <si>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</si>
  <si>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</si>
  <si>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</si>
  <si>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</si>
  <si>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</si>
  <si>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</si>
  <si>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</si>
  <si>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</si>
  <si>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</si>
  <si>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</si>
  <si>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</si>
  <si>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</si>
  <si>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</si>
  <si>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</si>
  <si>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</si>
  <si>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</si>
  <si>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</si>
  <si>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</si>
  <si>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</si>
  <si>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</si>
  <si>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</si>
  <si>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</si>
  <si>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</si>
  <si>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</si>
  <si>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</si>
  <si>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</si>
  <si>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</si>
  <si>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</si>
  <si>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</si>
  <si>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</si>
  <si>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</si>
  <si>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</si>
  <si>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</si>
  <si>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</si>
  <si>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</si>
  <si>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</si>
  <si>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</si>
  <si>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</si>
  <si>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</si>
  <si>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</si>
  <si>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</si>
  <si>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</si>
  <si>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</si>
  <si>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</si>
  <si>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</si>
  <si>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</si>
  <si>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</si>
  <si>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</si>
  <si>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</si>
  <si>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</si>
  <si>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</si>
  <si>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</si>
  <si>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</si>
  <si>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</si>
  <si>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</si>
  <si>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</si>
  <si>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</si>
  <si>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</si>
  <si>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</si>
  <si>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</si>
  <si>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</si>
  <si>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</si>
  <si>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</si>
  <si>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</si>
  <si>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</si>
  <si>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</si>
  <si>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</si>
  <si>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</si>
  <si>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</si>
  <si>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</si>
  <si>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</si>
  <si>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</si>
  <si>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</si>
  <si>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</si>
  <si>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</si>
  <si>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</si>
  <si>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</si>
  <si>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</si>
  <si>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</si>
  <si>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</si>
  <si>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</si>
  <si>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</si>
  <si>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</si>
  <si>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</si>
  <si>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</si>
  <si>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</si>
  <si>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</si>
  <si>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</si>
  <si>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</si>
  <si>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</si>
  <si>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</si>
  <si>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</si>
  <si>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</si>
  <si>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</si>
  <si>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</si>
  <si>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</si>
  <si>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</si>
  <si>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</si>
  <si>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</si>
  <si>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</si>
  <si>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</si>
  <si>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</si>
  <si>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</si>
  <si>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</si>
  <si>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</si>
  <si>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</si>
  <si>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</si>
  <si>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</si>
  <si>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</si>
  <si>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</si>
  <si>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</si>
  <si>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</si>
  <si>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</si>
  <si>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</si>
  <si>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</si>
  <si>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</si>
  <si>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</si>
  <si>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</si>
  <si>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</si>
  <si>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</si>
  <si>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</si>
  <si>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</si>
  <si>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</si>
  <si>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</si>
  <si>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</si>
  <si>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</si>
  <si>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</si>
  <si>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</si>
  <si>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</si>
  <si>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</si>
  <si>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</si>
  <si>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</si>
  <si>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</si>
  <si>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</si>
  <si>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</si>
  <si>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</si>
  <si>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</si>
  <si>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</si>
  <si>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</si>
  <si>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</si>
  <si>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</si>
  <si>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</si>
  <si>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</si>
  <si>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</si>
  <si>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</si>
  <si>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</si>
  <si>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</si>
  <si>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</si>
  <si>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</si>
  <si>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</si>
  <si>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</si>
  <si>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</si>
  <si>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</si>
  <si>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</si>
  <si>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</si>
  <si>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</si>
  <si>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</si>
  <si>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</si>
  <si>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</si>
  <si>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</si>
  <si>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</si>
  <si>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</si>
  <si>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</si>
  <si>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</si>
  <si>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</si>
  <si>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</si>
  <si>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</si>
  <si>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</si>
  <si>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</si>
  <si>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</si>
  <si>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</si>
  <si>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</si>
  <si>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</si>
  <si>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</si>
  <si>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</si>
  <si>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</si>
  <si>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</si>
  <si>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</si>
  <si>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</si>
  <si>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</si>
  <si>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</si>
  <si>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</si>
  <si>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</si>
  <si>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</si>
  <si>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</si>
  <si>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</si>
  <si>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</si>
  <si>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</si>
  <si>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</si>
  <si>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</si>
  <si>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</si>
  <si>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</si>
  <si>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</si>
  <si>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</si>
  <si>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</si>
  <si>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</si>
  <si>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</si>
  <si>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</si>
  <si>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</si>
  <si>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</si>
  <si>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</si>
  <si>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</si>
  <si>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</si>
  <si>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</si>
  <si>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</si>
  <si>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</si>
  <si>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</si>
  <si>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</si>
  <si>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</si>
  <si>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</si>
  <si>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</si>
  <si>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</si>
  <si>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</si>
  <si>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</si>
  <si>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</si>
  <si>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</si>
  <si>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</si>
  <si>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</si>
  <si>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</si>
  <si>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</si>
  <si>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</si>
  <si>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</si>
  <si>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</si>
  <si>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</si>
  <si>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</si>
  <si>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</si>
  <si>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</si>
  <si>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</si>
  <si>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</si>
  <si>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</si>
  <si>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</si>
  <si>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</si>
  <si>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</si>
  <si>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</si>
  <si>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</si>
  <si>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</si>
  <si>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</si>
  <si>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</si>
  <si>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</si>
  <si>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</si>
  <si>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</si>
  <si>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</si>
  <si>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</si>
  <si>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</si>
  <si>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</si>
  <si>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</si>
  <si>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</si>
  <si>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</si>
  <si>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</si>
  <si>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</si>
  <si>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</si>
  <si>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</si>
  <si>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</si>
  <si>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</si>
  <si>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</si>
  <si>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</si>
  <si>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</si>
  <si>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</si>
  <si>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</si>
  <si>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</si>
  <si>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</si>
  <si>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</si>
  <si>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</si>
  <si>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</si>
  <si>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</si>
  <si>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</si>
  <si>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</si>
  <si>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</si>
  <si>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</si>
  <si>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</si>
  <si>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</si>
  <si>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</si>
  <si>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</si>
  <si>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</si>
  <si>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</si>
  <si>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</si>
  <si>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</si>
  <si>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</si>
  <si>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</si>
  <si>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</si>
  <si>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</si>
  <si>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</si>
  <si>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</si>
  <si>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</si>
  <si>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</si>
  <si>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</si>
  <si>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</si>
  <si>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</si>
  <si>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</si>
  <si>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</si>
  <si>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</si>
  <si>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</si>
  <si>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</si>
  <si>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</si>
  <si>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</si>
  <si>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</si>
  <si>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</si>
  <si>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</si>
  <si>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</si>
  <si>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</si>
  <si>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</si>
  <si>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</si>
  <si>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</si>
  <si>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</si>
  <si>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</si>
  <si>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</si>
  <si>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</si>
  <si>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</si>
  <si>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</si>
  <si>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</si>
  <si>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</si>
  <si>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</si>
  <si>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</si>
  <si>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</si>
  <si>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</si>
  <si>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</si>
  <si>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</si>
  <si>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</si>
  <si>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</si>
  <si>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</si>
  <si>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</si>
  <si>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</si>
  <si>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</si>
  <si>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</si>
  <si>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</si>
  <si>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</si>
  <si>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</si>
  <si>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</si>
  <si>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</si>
  <si>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</si>
  <si>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</si>
  <si>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</si>
  <si>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</si>
  <si>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</si>
  <si>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</si>
  <si>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</si>
  <si>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</si>
  <si>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</si>
  <si>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</si>
  <si>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</si>
  <si>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</si>
  <si>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</si>
  <si>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</si>
  <si>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</si>
  <si>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</si>
  <si>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</si>
  <si>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</si>
  <si>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</si>
  <si>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</si>
  <si>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</si>
  <si>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</si>
  <si>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</si>
  <si>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</si>
  <si>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</si>
  <si>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</si>
  <si>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</si>
  <si>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</si>
  <si>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</si>
  <si>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</si>
  <si>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</si>
  <si>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</si>
  <si>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</si>
  <si>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</si>
  <si>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</si>
  <si>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</si>
  <si>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</si>
  <si>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</si>
  <si>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</si>
  <si>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</si>
  <si>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</si>
  <si>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</si>
  <si>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</si>
  <si>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</si>
  <si>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</si>
  <si>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</si>
  <si>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</si>
  <si>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</si>
  <si>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</si>
  <si>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</si>
  <si>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</si>
  <si>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</si>
  <si>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</si>
  <si>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</si>
  <si>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</si>
  <si>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</si>
  <si>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</si>
  <si>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</si>
  <si>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</si>
  <si>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</si>
  <si>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</si>
  <si>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</si>
  <si>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</si>
  <si>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</si>
  <si>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</si>
  <si>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</si>
  <si>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</si>
  <si>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</si>
  <si>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</si>
  <si>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</si>
  <si>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</si>
  <si>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</si>
  <si>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</si>
  <si>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</si>
  <si>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</si>
  <si>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</si>
  <si>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</si>
  <si>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</si>
  <si>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</si>
  <si>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</si>
  <si>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</si>
  <si>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</si>
  <si>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</si>
  <si>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</si>
  <si>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</si>
  <si>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</si>
  <si>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</si>
  <si>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</si>
  <si>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</si>
  <si>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</si>
  <si>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</si>
  <si>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</si>
  <si>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</si>
  <si>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</si>
  <si>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</si>
  <si>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</si>
  <si>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</si>
  <si>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</si>
  <si>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</si>
  <si>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</si>
  <si>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</si>
  <si>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</si>
  <si>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</si>
  <si>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</si>
  <si>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</si>
  <si>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</si>
  <si>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</si>
  <si>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</si>
  <si>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</si>
  <si>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</si>
  <si>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</si>
  <si>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</si>
  <si>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</si>
  <si>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</si>
  <si>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</si>
  <si>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</si>
  <si>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</si>
  <si>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</si>
  <si>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</si>
  <si>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</si>
  <si>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</si>
  <si>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</si>
  <si>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</si>
  <si>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</si>
  <si>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</si>
  <si>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</si>
  <si>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</si>
  <si>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</si>
  <si>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</si>
  <si>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</si>
  <si>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</si>
  <si>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</si>
  <si>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</si>
  <si>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</si>
  <si>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</si>
  <si>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</si>
  <si>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</si>
  <si>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</si>
  <si>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</si>
  <si>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</si>
  <si>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</si>
  <si>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</si>
  <si>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</si>
  <si>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</si>
  <si>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</si>
  <si>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</si>
  <si>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</si>
  <si>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</si>
  <si>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</si>
  <si>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</si>
  <si>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</si>
  <si>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</si>
  <si>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</si>
  <si>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</si>
  <si>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</si>
  <si>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</si>
  <si>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</si>
  <si>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</si>
  <si>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</si>
  <si>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</si>
  <si>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</si>
  <si>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</si>
  <si>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</si>
  <si>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</si>
  <si>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</si>
  <si>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</si>
  <si>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</si>
  <si>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</si>
  <si>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</si>
  <si>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</si>
  <si>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</si>
  <si>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</si>
  <si>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</si>
  <si>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</si>
  <si>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</si>
  <si>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</si>
  <si>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</si>
  <si>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</si>
  <si>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</si>
  <si>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</si>
  <si>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</si>
  <si>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</si>
  <si>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</si>
  <si>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</si>
  <si>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</si>
  <si>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</si>
  <si>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</si>
  <si>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</si>
  <si>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</si>
  <si>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</si>
  <si>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</si>
  <si>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</si>
  <si>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</si>
  <si>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</si>
  <si>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</si>
  <si>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</si>
  <si>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</si>
  <si>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</si>
  <si>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</si>
  <si>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</si>
  <si>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</si>
  <si>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</si>
  <si>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</si>
  <si>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</si>
  <si>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</si>
  <si>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</si>
  <si>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</si>
  <si>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</si>
  <si>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</si>
  <si>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</si>
  <si>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</si>
  <si>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</si>
  <si>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</si>
  <si>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</si>
  <si>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</si>
  <si>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</si>
  <si>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</si>
  <si>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</si>
  <si>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</si>
  <si>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</si>
  <si>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</si>
  <si>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</si>
  <si>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</si>
  <si>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</si>
  <si>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</si>
  <si>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</si>
  <si>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</si>
  <si>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</si>
  <si>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</si>
  <si>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</si>
  <si>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</si>
  <si>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</si>
  <si>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</si>
  <si>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</si>
  <si>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</si>
  <si>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</si>
  <si>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</si>
  <si>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</si>
  <si>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</si>
  <si>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</si>
  <si>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</si>
  <si>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</si>
  <si>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</si>
  <si>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</si>
  <si>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</si>
  <si>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</si>
  <si>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</si>
  <si>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</si>
  <si>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</si>
  <si>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</si>
  <si>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</si>
  <si>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</si>
  <si>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</si>
  <si>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</si>
  <si>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</si>
  <si>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</si>
  <si>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</si>
  <si>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</si>
  <si>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</si>
  <si>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</si>
  <si>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</si>
  <si>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</si>
  <si>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</si>
  <si>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</si>
  <si>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</si>
  <si>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</si>
  <si>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</si>
  <si>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</si>
  <si>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</si>
  <si>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</si>
  <si>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</si>
  <si>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</si>
  <si>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</si>
  <si>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</si>
  <si>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</si>
  <si>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</si>
  <si>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</si>
  <si>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</si>
  <si>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</si>
  <si>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</si>
  <si>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</si>
  <si>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</si>
  <si>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</si>
  <si>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</si>
  <si>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</si>
  <si>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</si>
  <si>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</si>
  <si>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</si>
  <si>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</si>
  <si>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</si>
  <si>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</si>
  <si>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</si>
  <si>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</si>
  <si>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</si>
  <si>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</si>
  <si>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</si>
  <si>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</si>
  <si>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</si>
  <si>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</si>
  <si>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</si>
  <si>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</si>
  <si>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</si>
  <si>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</si>
  <si>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</si>
  <si>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</si>
  <si>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</si>
  <si>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</si>
  <si>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</si>
  <si>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</si>
  <si>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</si>
  <si>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</si>
  <si>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</si>
  <si>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</si>
  <si>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</si>
  <si>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</si>
  <si>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</si>
  <si>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</si>
  <si>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</si>
  <si>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</si>
  <si>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</si>
  <si>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</si>
  <si>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</si>
  <si>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</si>
  <si>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</si>
  <si>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</si>
  <si>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</si>
  <si>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</si>
  <si>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</si>
  <si>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</si>
  <si>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</si>
  <si>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</si>
  <si>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</si>
  <si>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</si>
  <si>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</si>
  <si>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</si>
  <si>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</si>
  <si>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</si>
  <si>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</si>
  <si>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</si>
  <si>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</si>
  <si>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</si>
  <si>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</si>
  <si>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</si>
  <si>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</si>
  <si>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</si>
  <si>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</si>
  <si>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</si>
  <si>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</si>
  <si>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</si>
  <si>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</si>
  <si>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</si>
  <si>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</si>
  <si>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</si>
  <si>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</si>
  <si>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</si>
  <si>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</si>
  <si>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</si>
  <si>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</si>
  <si>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</si>
  <si>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</si>
  <si>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</si>
  <si>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</si>
  <si>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</si>
  <si>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</si>
  <si>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</si>
  <si>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</si>
  <si>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</si>
  <si>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</si>
  <si>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</si>
  <si>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</si>
  <si>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</si>
  <si>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</si>
  <si>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</si>
  <si>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</si>
  <si>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</si>
  <si>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</si>
  <si>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</si>
  <si>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</si>
  <si>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</si>
  <si>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</si>
  <si>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</si>
  <si>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</si>
  <si>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</si>
  <si>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</si>
  <si>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</si>
  <si>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</si>
  <si>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</si>
  <si>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</si>
  <si>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</si>
  <si>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</si>
  <si>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</si>
  <si>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</si>
  <si>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</si>
  <si>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</si>
  <si>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</si>
  <si>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</si>
  <si>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</si>
  <si>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</si>
  <si>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</si>
  <si>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</si>
  <si>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</si>
  <si>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</si>
  <si>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</si>
  <si>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</si>
  <si>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</si>
  <si>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</si>
  <si>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</si>
  <si>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</si>
  <si>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</si>
  <si>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</si>
  <si>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</si>
  <si>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</si>
  <si>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</si>
  <si>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</si>
  <si>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</si>
  <si>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</si>
  <si>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</si>
  <si>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</si>
  <si>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</si>
  <si>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</si>
  <si>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</si>
  <si>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</si>
  <si>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</si>
  <si>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</si>
  <si>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</si>
  <si>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</si>
  <si>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</si>
  <si>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</si>
  <si>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</si>
  <si>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</si>
  <si>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</si>
  <si>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</si>
  <si>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</si>
  <si>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</si>
  <si>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</si>
  <si>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</si>
  <si>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</si>
  <si>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</si>
  <si>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</si>
  <si>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</si>
  <si>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</si>
  <si>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</si>
  <si>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</si>
  <si>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</si>
  <si>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</si>
  <si>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</si>
  <si>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</si>
  <si>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</si>
  <si>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</si>
  <si>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</si>
  <si>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</si>
  <si>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</si>
  <si>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</si>
  <si>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</si>
  <si>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</si>
  <si>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</si>
  <si>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</si>
  <si>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</si>
  <si>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</si>
  <si>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</si>
  <si>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</si>
  <si>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</si>
  <si>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</si>
  <si>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</si>
  <si>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</si>
  <si>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</si>
  <si>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</si>
  <si>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</si>
  <si>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</si>
  <si>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</si>
  <si>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</si>
  <si>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</si>
  <si>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</si>
  <si>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</si>
  <si>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</si>
  <si>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</si>
  <si>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</si>
  <si>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</si>
  <si>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</si>
  <si>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</si>
  <si>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</si>
  <si>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</si>
  <si>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</si>
  <si>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</si>
  <si>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</si>
  <si>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</si>
  <si>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</si>
  <si>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</si>
  <si>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</si>
  <si>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</si>
  <si>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</si>
  <si>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</si>
  <si>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</si>
  <si>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</si>
  <si>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</si>
  <si>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</si>
  <si>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</si>
  <si>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</si>
  <si>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</si>
  <si>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</si>
  <si>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</si>
  <si>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</si>
  <si>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</si>
  <si>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</si>
  <si>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</si>
  <si>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</si>
  <si>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</si>
  <si>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</si>
  <si>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</si>
  <si>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</si>
  <si>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</si>
  <si>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</si>
  <si>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</si>
  <si>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</si>
  <si>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</si>
  <si>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</si>
  <si>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</si>
  <si>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</si>
  <si>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</si>
  <si>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</si>
  <si>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</si>
  <si>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</si>
  <si>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</si>
  <si>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</si>
  <si>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</si>
  <si>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</si>
  <si>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</si>
  <si>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</si>
  <si>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</si>
  <si>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</si>
  <si>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</si>
  <si>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</si>
  <si>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</si>
  <si>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</si>
  <si>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</si>
  <si>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</si>
  <si>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</si>
  <si>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</si>
  <si>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</si>
  <si>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</si>
  <si>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</si>
  <si>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</si>
  <si>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</si>
  <si>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</si>
  <si>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</si>
  <si>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</si>
  <si>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</si>
  <si>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</si>
  <si>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</si>
  <si>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</si>
  <si>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</si>
  <si>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</si>
  <si>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</si>
  <si>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</si>
  <si>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</si>
  <si>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</si>
  <si>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</si>
  <si>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</si>
  <si>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</si>
  <si>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</si>
  <si>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</si>
  <si>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</si>
  <si>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</si>
  <si>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</si>
  <si>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</si>
  <si>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</si>
  <si>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</si>
  <si>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</si>
  <si>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</si>
  <si>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</si>
  <si>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</si>
  <si>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</si>
  <si>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</si>
  <si>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</si>
  <si>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</si>
  <si>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</si>
  <si>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</si>
  <si>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</si>
  <si>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</si>
  <si>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</si>
  <si>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</si>
  <si>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</si>
  <si>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</si>
  <si>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</si>
  <si>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</si>
  <si>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</si>
  <si>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</si>
  <si>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</si>
  <si>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</si>
  <si>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</si>
  <si>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</si>
  <si>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</si>
  <si>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</si>
  <si>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</si>
  <si>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</si>
  <si>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</si>
  <si>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</si>
  <si>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</si>
  <si>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</si>
  <si>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</si>
  <si>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</si>
  <si>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</si>
  <si>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</si>
  <si>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</si>
  <si>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</si>
  <si>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</si>
  <si>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</si>
  <si>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</si>
  <si>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</si>
  <si>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</si>
  <si>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</si>
  <si>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</si>
  <si>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</si>
  <si>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</si>
  <si>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</si>
  <si>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</si>
  <si>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</si>
  <si>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</si>
  <si>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</si>
  <si>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</si>
  <si>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</si>
  <si>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</si>
  <si>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</si>
  <si>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</si>
  <si>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</si>
  <si>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</si>
  <si>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</si>
  <si>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</si>
  <si>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</si>
  <si>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</si>
  <si>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</si>
  <si>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</si>
  <si>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</si>
  <si>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</si>
  <si>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</si>
  <si>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</si>
  <si>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</si>
  <si>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</si>
  <si>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</si>
  <si>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</si>
  <si>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</si>
  <si>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</si>
  <si>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</si>
  <si>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</si>
  <si>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</si>
  <si>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</si>
  <si>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</si>
  <si>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</si>
  <si>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</si>
  <si>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</si>
  <si>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</si>
  <si>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</si>
  <si>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</si>
  <si>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</si>
  <si>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</si>
  <si>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</si>
  <si>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</si>
  <si>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</si>
  <si>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</si>
  <si>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</si>
  <si>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</si>
  <si>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</si>
  <si>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</si>
  <si>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</si>
  <si>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</si>
  <si>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</si>
  <si>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</si>
  <si>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</si>
  <si>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</si>
  <si>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</si>
  <si>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</si>
  <si>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</si>
  <si>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</si>
  <si>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</si>
  <si>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</si>
  <si>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</si>
  <si>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</si>
  <si>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</si>
  <si>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</si>
  <si>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</si>
  <si>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</si>
  <si>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</si>
  <si>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</si>
  <si>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</si>
  <si>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</si>
  <si>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</si>
  <si>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</si>
  <si>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</si>
  <si>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</si>
  <si>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</si>
  <si>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</si>
  <si>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</si>
  <si>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</si>
  <si>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</si>
  <si>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</si>
  <si>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</si>
  <si>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</si>
  <si>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</si>
  <si>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</si>
  <si>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</si>
  <si>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</si>
  <si>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</si>
  <si>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</si>
  <si>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</si>
  <si>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</si>
  <si>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</si>
  <si>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</si>
  <si>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</si>
  <si>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</si>
  <si>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</si>
  <si>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</si>
  <si>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</si>
  <si>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</si>
  <si>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</si>
  <si>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</si>
  <si>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</si>
  <si>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</si>
  <si>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</si>
  <si>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</si>
  <si>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</si>
  <si>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</si>
  <si>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</si>
  <si>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</si>
  <si>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</si>
  <si>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</si>
  <si>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</si>
  <si>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</si>
  <si>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</si>
  <si>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</si>
  <si>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</si>
  <si>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</si>
  <si>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</si>
  <si>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</si>
  <si>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</si>
  <si>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</si>
  <si>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</si>
  <si>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</si>
  <si>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</si>
  <si>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</si>
  <si>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</si>
  <si>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</si>
  <si>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</si>
  <si>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</si>
  <si>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</si>
  <si>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</si>
  <si>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</si>
  <si>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</si>
  <si>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</si>
  <si>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</si>
  <si>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</si>
  <si>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</si>
  <si>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</si>
  <si>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</si>
  <si>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</si>
  <si>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</si>
  <si>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</si>
  <si>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</si>
  <si>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</si>
  <si>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</si>
  <si>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</si>
  <si>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</si>
  <si>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</si>
  <si>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</si>
  <si>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</si>
  <si>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</si>
  <si>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</si>
  <si>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</si>
  <si>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</si>
  <si>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</si>
  <si>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</si>
  <si>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</si>
  <si>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</si>
  <si>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</si>
  <si>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</si>
  <si>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</si>
  <si>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</si>
  <si>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</si>
  <si>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</si>
  <si>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</si>
  <si>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</si>
  <si>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</si>
  <si>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</si>
  <si>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</si>
  <si>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</si>
  <si>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</si>
  <si>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</si>
  <si>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</si>
  <si>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</si>
  <si>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</si>
  <si>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</si>
  <si>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</si>
  <si>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</si>
  <si>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</si>
  <si>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</si>
  <si>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</si>
  <si>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</si>
  <si>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</si>
  <si>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</si>
  <si>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</si>
  <si>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</si>
  <si>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</si>
  <si>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</si>
  <si>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</si>
  <si>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</si>
  <si>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</si>
  <si>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</si>
  <si>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</si>
  <si>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</si>
  <si>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</si>
  <si>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</si>
  <si>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</si>
  <si>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</si>
  <si>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</si>
  <si>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</si>
  <si>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</si>
  <si>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</si>
  <si>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</si>
  <si>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</si>
  <si>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</si>
  <si>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</si>
  <si>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</si>
  <si>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</si>
  <si>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</si>
  <si>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</si>
  <si>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</si>
  <si>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</si>
  <si>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</si>
  <si>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</si>
  <si>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</si>
  <si>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</si>
  <si>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</si>
  <si>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</si>
  <si>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</si>
  <si>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</si>
  <si>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</si>
  <si>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</si>
  <si>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</si>
  <si>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</si>
  <si>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</si>
  <si>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</si>
  <si>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</si>
  <si>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</si>
  <si>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</si>
  <si>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</si>
  <si>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</si>
  <si>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</si>
  <si>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</si>
  <si>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</si>
  <si>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</si>
  <si>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</si>
  <si>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</si>
  <si>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</si>
  <si>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</si>
  <si>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</si>
  <si>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</si>
  <si>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</si>
  <si>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</si>
  <si>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</si>
  <si>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</si>
  <si>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</si>
  <si>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</si>
  <si>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</si>
  <si>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</si>
  <si>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</si>
  <si>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</si>
  <si>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</si>
  <si>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</si>
  <si>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</si>
  <si>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</si>
  <si>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</si>
  <si>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</si>
  <si>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</si>
  <si>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</si>
  <si>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</si>
  <si>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</si>
  <si>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</si>
  <si>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</si>
  <si>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</si>
  <si>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</si>
  <si>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</si>
  <si>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</si>
  <si>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</si>
  <si>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</si>
  <si>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</si>
  <si>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</si>
  <si>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</si>
  <si>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</si>
  <si>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</si>
  <si>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</si>
  <si>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</si>
  <si>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</si>
  <si>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</si>
  <si>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</si>
  <si>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</si>
  <si>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</si>
  <si>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</si>
  <si>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</si>
  <si>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</si>
  <si>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</si>
  <si>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</si>
  <si>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</si>
  <si>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</si>
  <si>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</si>
  <si>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</si>
  <si>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</si>
  <si>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</si>
  <si>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</si>
  <si>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</si>
  <si>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</si>
  <si>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</si>
  <si>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</si>
  <si>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</si>
  <si>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</si>
  <si>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</si>
  <si>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</si>
  <si>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</si>
  <si>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</si>
  <si>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</si>
  <si>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</si>
  <si>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</si>
  <si>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</si>
  <si>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</si>
  <si>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</si>
  <si>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</si>
  <si>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</si>
  <si>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</si>
  <si>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</si>
  <si>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</si>
  <si>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</si>
  <si>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</si>
  <si>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</si>
  <si>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</si>
  <si>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</si>
  <si>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</si>
  <si>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</si>
  <si>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</si>
  <si>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</si>
  <si>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</si>
  <si>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</si>
  <si>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</si>
  <si>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</si>
  <si>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</si>
  <si>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</si>
  <si>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</si>
  <si>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</si>
  <si>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</si>
  <si>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</si>
  <si>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</si>
  <si>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</si>
  <si>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</si>
  <si>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</si>
  <si>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</si>
  <si>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</si>
  <si>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</si>
  <si>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</si>
  <si>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</si>
  <si>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</si>
  <si>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</si>
  <si>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</si>
  <si>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</si>
  <si>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</si>
  <si>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</si>
  <si>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</si>
  <si>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</si>
  <si>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</si>
  <si>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</si>
  <si>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</si>
  <si>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</si>
  <si>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</si>
  <si>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</si>
  <si>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</si>
  <si>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</si>
  <si>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</si>
  <si>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</si>
  <si>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</si>
  <si>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</si>
  <si>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</si>
  <si>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</si>
  <si>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</si>
  <si>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</si>
  <si>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</si>
  <si>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</si>
  <si>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</si>
  <si>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</si>
  <si>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</si>
  <si>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</si>
  <si>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</si>
  <si>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</si>
  <si>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</si>
  <si>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</si>
  <si>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</si>
  <si>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</si>
  <si>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</si>
  <si>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</si>
  <si>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</si>
  <si>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</si>
  <si>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</si>
  <si>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</si>
  <si>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</si>
  <si>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</si>
  <si>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</si>
  <si>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</si>
  <si>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</si>
  <si>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</si>
  <si>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</si>
  <si>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</si>
  <si>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</si>
  <si>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</si>
  <si>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</si>
  <si>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</si>
  <si>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</si>
  <si>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</si>
  <si>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</si>
  <si>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</si>
  <si>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</si>
  <si>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</si>
  <si>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</si>
  <si>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</si>
  <si>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</si>
  <si>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</si>
  <si>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</si>
  <si>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</si>
  <si>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</si>
  <si>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</si>
  <si>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</si>
  <si>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</si>
  <si>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</si>
  <si>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</si>
  <si>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</si>
  <si>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</si>
  <si>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</si>
  <si>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</si>
  <si>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</si>
  <si>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</si>
  <si>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</si>
  <si>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</si>
  <si>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</si>
  <si>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</si>
  <si>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</si>
  <si>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</si>
  <si>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</si>
  <si>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</si>
  <si>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</si>
  <si>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</si>
  <si>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</si>
  <si>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</si>
  <si>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</si>
  <si>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</si>
  <si>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</si>
  <si>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</si>
  <si>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</si>
  <si>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</si>
  <si>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</si>
  <si>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</si>
  <si>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</si>
  <si>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</si>
  <si>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</si>
  <si>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</si>
  <si>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</si>
  <si>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</si>
  <si>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</si>
  <si>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</si>
  <si>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</si>
  <si>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</si>
  <si>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</si>
  <si>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</si>
  <si>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</si>
  <si>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</si>
  <si>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</si>
  <si>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</si>
  <si>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</si>
  <si>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</si>
  <si>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</si>
  <si>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</si>
  <si>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</si>
  <si>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</si>
  <si>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</si>
  <si>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</si>
  <si>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</si>
  <si>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</si>
  <si>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</si>
  <si>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</si>
  <si>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</si>
  <si>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</si>
  <si>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</si>
  <si>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</si>
  <si>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</si>
  <si>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</si>
  <si>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</si>
  <si>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</si>
  <si>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</si>
  <si>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</si>
  <si>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</si>
  <si>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</si>
  <si>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</si>
  <si>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</si>
  <si>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</si>
  <si>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</si>
  <si>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</si>
  <si>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</si>
  <si>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</si>
  <si>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</si>
  <si>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</si>
  <si>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</si>
  <si>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</si>
  <si>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</si>
  <si>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</si>
  <si>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</si>
  <si>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</si>
  <si>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</si>
  <si>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</si>
  <si>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</si>
  <si>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</si>
  <si>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</si>
  <si>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</si>
  <si>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</si>
  <si>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</si>
  <si>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</si>
  <si>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</si>
  <si>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</si>
  <si>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</si>
  <si>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</si>
  <si>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</si>
  <si>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</si>
  <si>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</si>
  <si>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</si>
  <si>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</si>
  <si>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</si>
  <si>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</si>
  <si>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</si>
  <si>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</si>
  <si>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</si>
  <si>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</si>
  <si>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</si>
  <si>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</si>
  <si>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</si>
  <si>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</si>
  <si>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</si>
  <si>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</si>
  <si>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</si>
  <si>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</si>
  <si>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</si>
  <si>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</si>
  <si>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</si>
  <si>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</si>
  <si>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</si>
  <si>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</si>
  <si>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</si>
  <si>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</si>
  <si>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</si>
  <si>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</si>
  <si>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</si>
  <si>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</si>
  <si>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</si>
  <si>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</si>
  <si>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</si>
  <si>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</si>
  <si>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</si>
  <si>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</si>
  <si>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</si>
  <si>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</si>
  <si>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</si>
  <si>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</si>
  <si>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</si>
  <si>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</si>
  <si>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</si>
  <si>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</si>
  <si>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</si>
  <si>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</si>
  <si>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</si>
  <si>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</si>
  <si>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</si>
  <si>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</si>
  <si>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</si>
  <si>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</si>
  <si>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</si>
  <si>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</si>
  <si>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</si>
  <si>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</si>
  <si>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</si>
  <si>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</si>
  <si>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</si>
  <si>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</si>
  <si>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</si>
  <si>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</si>
  <si>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</si>
  <si>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</si>
  <si>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</si>
  <si>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</si>
  <si>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</si>
  <si>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</si>
  <si>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</si>
  <si>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</si>
  <si>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</si>
  <si>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</si>
  <si>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</si>
  <si>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</si>
  <si>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</si>
  <si>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</si>
  <si>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</si>
  <si>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</si>
  <si>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</si>
  <si>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</si>
  <si>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</si>
  <si>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</si>
  <si>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</si>
  <si>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</si>
  <si>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</si>
  <si>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</si>
  <si>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</si>
  <si>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</si>
  <si>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</si>
  <si>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</si>
  <si>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</si>
  <si>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</si>
  <si>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</si>
  <si>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</si>
  <si>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</si>
  <si>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</si>
  <si>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</si>
  <si>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</si>
  <si>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</si>
  <si>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</si>
  <si>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</si>
  <si>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</si>
  <si>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</si>
  <si>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</si>
  <si>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</si>
  <si>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</si>
  <si>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</si>
  <si>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</si>
  <si>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</si>
  <si>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</si>
  <si>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</si>
  <si>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</si>
  <si>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</si>
  <si>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</si>
  <si>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</si>
  <si>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</si>
  <si>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</si>
  <si>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</si>
  <si>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</si>
  <si>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</si>
  <si>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</si>
  <si>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</si>
  <si>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</si>
  <si>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</si>
  <si>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</si>
  <si>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</si>
  <si>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</si>
  <si>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</si>
  <si>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</si>
  <si>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</si>
  <si>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</si>
  <si>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</si>
  <si>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</si>
  <si>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</si>
  <si>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</si>
  <si>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</si>
  <si>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</si>
  <si>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</si>
  <si>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</si>
  <si>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</si>
  <si>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</si>
  <si>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</si>
  <si>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</si>
  <si>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</si>
  <si>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</si>
  <si>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</si>
  <si>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</si>
  <si>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</si>
  <si>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</si>
  <si>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</si>
  <si>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</si>
  <si>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</si>
  <si>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</si>
  <si>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</si>
  <si>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</si>
  <si>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</si>
  <si>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</si>
  <si>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</si>
  <si>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</si>
  <si>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</si>
  <si>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</si>
  <si>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</si>
  <si>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</si>
  <si>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</si>
  <si>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</si>
  <si>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</si>
  <si>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</si>
  <si>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</si>
  <si>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</si>
  <si>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</si>
  <si>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</si>
  <si>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</si>
  <si>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</si>
  <si>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</si>
  <si>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</si>
  <si>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</si>
  <si>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</si>
  <si>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</si>
  <si>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</si>
  <si>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</si>
  <si>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</si>
  <si>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</si>
  <si>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</si>
  <si>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</si>
  <si>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</si>
  <si>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</si>
  <si>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</si>
  <si>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</si>
  <si>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</si>
  <si>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</si>
  <si>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</si>
  <si>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</si>
  <si>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</si>
  <si>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</si>
  <si>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</si>
  <si>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</si>
  <si>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</si>
  <si>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</si>
  <si>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</si>
  <si>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</si>
  <si>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</si>
  <si>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</si>
  <si>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</si>
  <si>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</si>
  <si>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</si>
  <si>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</si>
  <si>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</si>
  <si>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</si>
  <si>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</si>
  <si>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</si>
  <si>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</si>
  <si>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</si>
  <si>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</si>
  <si>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</si>
  <si>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</si>
  <si>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</si>
  <si>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</si>
  <si>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</si>
  <si>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</si>
  <si>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</si>
  <si>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</si>
  <si>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</si>
  <si>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</si>
  <si>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</si>
  <si>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</si>
  <si>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</si>
  <si>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</si>
  <si>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</si>
  <si>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</si>
  <si>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</si>
  <si>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</si>
  <si>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</si>
  <si>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</si>
  <si>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</si>
  <si>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</si>
  <si>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</si>
  <si>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</si>
  <si>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</si>
  <si>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</si>
  <si>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</si>
  <si>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</si>
  <si>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</si>
  <si>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</si>
  <si>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</si>
  <si>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</si>
  <si>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</si>
  <si>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</si>
  <si>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</si>
  <si>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</si>
  <si>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</si>
  <si>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</si>
  <si>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</si>
  <si>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</si>
  <si>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</si>
  <si>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</si>
  <si>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</si>
  <si>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</si>
  <si>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</si>
  <si>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</si>
  <si>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</si>
  <si>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</si>
  <si>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</si>
  <si>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</si>
  <si>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</si>
  <si>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</si>
  <si>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</si>
  <si>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</si>
  <si>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</si>
  <si>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</si>
  <si>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</si>
  <si>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</si>
  <si>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</si>
  <si>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</si>
  <si>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</si>
  <si>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</si>
  <si>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</si>
  <si>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</si>
  <si>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</si>
  <si>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</si>
  <si>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</si>
  <si>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</si>
  <si>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</si>
  <si>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</si>
  <si>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</si>
  <si>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</si>
  <si>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</si>
  <si>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</si>
  <si>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</si>
  <si>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</si>
  <si>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</si>
  <si>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</si>
  <si>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</si>
  <si>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</si>
  <si>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</si>
  <si>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</si>
  <si>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</si>
  <si>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</si>
  <si>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</si>
  <si>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</si>
  <si>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</si>
  <si>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</si>
  <si>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</si>
  <si>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</si>
  <si>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</si>
  <si>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</si>
  <si>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</si>
  <si>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</si>
  <si>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</si>
  <si>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</si>
  <si>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</si>
  <si>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</si>
  <si>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</si>
  <si>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</si>
  <si>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</si>
  <si>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</si>
  <si>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</si>
  <si>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</si>
  <si>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</si>
  <si>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</si>
  <si>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</si>
  <si>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</si>
  <si>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</si>
  <si>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</si>
  <si>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</si>
  <si>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</si>
  <si>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</si>
  <si>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</si>
  <si>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</si>
  <si>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</si>
  <si>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</si>
  <si>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</si>
  <si>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</si>
  <si>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</si>
  <si>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</si>
  <si>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</si>
  <si>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</si>
  <si>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</si>
  <si>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</si>
  <si>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</si>
  <si>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</si>
  <si>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</si>
  <si>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</si>
  <si>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</si>
  <si>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</si>
  <si>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</si>
  <si>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</si>
  <si>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</si>
  <si>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</si>
  <si>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</si>
  <si>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</si>
  <si>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</si>
  <si>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</si>
  <si>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</si>
  <si>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</si>
  <si>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</si>
  <si>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</si>
  <si>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</si>
  <si>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</si>
  <si>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</si>
  <si>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</si>
  <si>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</si>
  <si>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</si>
  <si>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</si>
  <si>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</si>
  <si>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</si>
  <si>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</si>
  <si>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</si>
  <si>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</si>
  <si>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</si>
  <si>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</si>
  <si>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</si>
  <si>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</si>
  <si>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</si>
  <si>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</si>
  <si>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</si>
  <si>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</si>
  <si>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</si>
  <si>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</si>
  <si>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</si>
  <si>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</si>
  <si>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</si>
  <si>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</si>
  <si>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</si>
  <si>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</si>
  <si>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</si>
  <si>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</si>
  <si>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</si>
  <si>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</si>
  <si>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</si>
  <si>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</si>
  <si>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</si>
  <si>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</si>
  <si>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</si>
  <si>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</si>
  <si>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</si>
  <si>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</si>
  <si>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</si>
  <si>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</si>
  <si>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</si>
  <si>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</si>
  <si>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</si>
  <si>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</si>
  <si>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</si>
  <si>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</si>
  <si>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</si>
  <si>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</si>
  <si>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</si>
  <si>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</si>
  <si>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</si>
  <si>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</si>
  <si>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</si>
  <si>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</si>
  <si>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</si>
  <si>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</si>
  <si>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</si>
  <si>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</si>
  <si>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</si>
  <si>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</si>
  <si>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</si>
  <si>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</si>
  <si>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</si>
  <si>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</si>
  <si>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</si>
  <si>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</si>
  <si>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</si>
  <si>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</si>
  <si>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</si>
  <si>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</si>
  <si>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</si>
  <si>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</si>
  <si>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</si>
  <si>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</si>
  <si>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</si>
  <si>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</si>
  <si>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</si>
  <si>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</si>
  <si>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</si>
  <si>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</si>
  <si>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</si>
  <si>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</si>
  <si>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</si>
  <si>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</si>
  <si>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</si>
  <si>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</si>
  <si>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</si>
  <si>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</si>
  <si>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</si>
  <si>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</si>
  <si>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</si>
  <si>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</si>
  <si>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</si>
  <si>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</si>
  <si>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</si>
  <si>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</si>
  <si>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</si>
  <si>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</si>
  <si>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</si>
  <si>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</si>
  <si>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</si>
  <si>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</si>
  <si>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</si>
  <si>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</si>
  <si>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</si>
  <si>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</si>
  <si>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</si>
  <si>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</si>
  <si>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</si>
  <si>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</si>
  <si>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</si>
  <si>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</si>
  <si>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</si>
  <si>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</si>
  <si>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</si>
  <si>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</si>
  <si>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</si>
  <si>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</si>
  <si>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</si>
  <si>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</si>
  <si>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</si>
  <si>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</si>
  <si>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</si>
  <si>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</si>
  <si>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</si>
  <si>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</si>
  <si>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</si>
  <si>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</si>
  <si>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</si>
  <si>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</si>
  <si>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</si>
  <si>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</si>
  <si>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</si>
  <si>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</si>
  <si>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</si>
  <si>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</si>
  <si>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</si>
  <si>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</si>
  <si>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</si>
  <si>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</si>
  <si>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</si>
  <si>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</si>
  <si>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</si>
  <si>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</si>
  <si>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</si>
  <si>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</si>
  <si>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</si>
  <si>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</si>
  <si>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</si>
  <si>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</si>
  <si>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</si>
  <si>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</si>
  <si>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</si>
  <si>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</si>
  <si>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</si>
  <si>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</si>
  <si>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</si>
  <si>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</si>
  <si>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</si>
  <si>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</si>
  <si>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</si>
  <si>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</si>
  <si>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</si>
  <si>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</si>
  <si>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</si>
  <si>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</si>
  <si>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</si>
  <si>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</si>
  <si>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</si>
  <si>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</si>
  <si>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</si>
  <si>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</si>
  <si>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</si>
  <si>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</si>
  <si>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</si>
  <si>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</si>
  <si>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</si>
  <si>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</si>
  <si>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</si>
  <si>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</si>
  <si>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</si>
  <si>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</si>
  <si>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</si>
  <si>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</si>
  <si>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</si>
  <si>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</si>
  <si>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</si>
  <si>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</si>
  <si>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</si>
  <si>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</si>
  <si>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</si>
  <si>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</si>
  <si>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</si>
  <si>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</si>
  <si>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</si>
  <si>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</si>
  <si>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</si>
  <si>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</si>
  <si>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</si>
  <si>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</si>
  <si>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</si>
  <si>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</si>
  <si>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</si>
  <si>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</si>
  <si>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</si>
  <si>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</si>
  <si>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</si>
  <si>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</si>
  <si>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</si>
  <si>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</si>
  <si>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</si>
  <si>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</si>
  <si>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</si>
  <si>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</si>
  <si>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</si>
  <si>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</si>
  <si>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</si>
  <si>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</si>
  <si>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</si>
  <si>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</si>
  <si>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</si>
  <si>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</si>
  <si>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</si>
  <si>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</si>
  <si>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</si>
  <si>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</si>
  <si>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</si>
  <si>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</si>
  <si>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</si>
  <si>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</si>
  <si>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</si>
  <si>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</si>
  <si>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</si>
  <si>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</si>
  <si>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</si>
  <si>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</si>
  <si>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</si>
  <si>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</si>
  <si>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</si>
  <si>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</si>
  <si>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</si>
  <si>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</si>
  <si>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</si>
  <si>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</si>
  <si>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</si>
  <si>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</si>
  <si>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</si>
  <si>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</si>
  <si>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</si>
  <si>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</si>
  <si>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</si>
  <si>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</si>
  <si>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</si>
  <si>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</si>
  <si>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</si>
  <si>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</si>
  <si>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</si>
  <si>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</si>
  <si>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</si>
  <si>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</si>
  <si>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</si>
  <si>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</si>
  <si>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</si>
  <si>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</si>
  <si>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</si>
  <si>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</si>
  <si>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</si>
  <si>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</si>
  <si>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</si>
  <si>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</si>
  <si>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</si>
  <si>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</si>
  <si>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</si>
  <si>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</si>
  <si>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</si>
  <si>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</si>
  <si>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</si>
  <si>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</si>
  <si>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</si>
  <si>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</si>
  <si>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</si>
  <si>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</si>
  <si>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</si>
  <si>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</si>
  <si>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</si>
  <si>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</si>
  <si>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</si>
  <si>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</si>
  <si>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</si>
  <si>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</si>
  <si>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</si>
  <si>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</si>
  <si>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</si>
  <si>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</si>
  <si>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</si>
  <si>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</si>
  <si>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</si>
  <si>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</si>
  <si>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</si>
  <si>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</si>
  <si>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</si>
  <si>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</si>
  <si>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</si>
  <si>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</si>
  <si>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</si>
  <si>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</si>
  <si>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</si>
  <si>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</si>
  <si>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</si>
  <si>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</si>
  <si>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</si>
  <si>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</si>
  <si>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</si>
  <si>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</si>
  <si>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</si>
  <si>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</si>
  <si>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</si>
  <si>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</si>
  <si>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</si>
  <si>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</si>
  <si>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</si>
  <si>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</si>
  <si>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</si>
  <si>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</si>
  <si>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</si>
  <si>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</si>
  <si>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</si>
  <si>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</si>
  <si>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</si>
  <si>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</si>
  <si>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</si>
  <si>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</si>
  <si>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</si>
  <si>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</si>
  <si>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</si>
  <si>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</si>
  <si>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</si>
  <si>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</si>
  <si>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</si>
  <si>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</si>
  <si>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</si>
  <si>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</si>
  <si>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</si>
  <si>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</si>
  <si>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</si>
  <si>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</si>
  <si>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</si>
  <si>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</si>
  <si>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</si>
  <si>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</si>
  <si>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</si>
  <si>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</si>
  <si>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</si>
  <si>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</si>
  <si>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</si>
  <si>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</si>
  <si>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</si>
  <si>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</si>
  <si>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</si>
  <si>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</si>
  <si>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</si>
  <si>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</si>
  <si>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</si>
  <si>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</si>
  <si>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</si>
  <si>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</si>
  <si>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</si>
  <si>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</si>
  <si>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</si>
  <si>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</si>
  <si>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</si>
  <si>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</si>
  <si>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</si>
  <si>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</si>
  <si>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</si>
  <si>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</si>
  <si>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</si>
  <si>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</si>
  <si>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</si>
  <si>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</si>
  <si>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</si>
  <si>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</si>
  <si>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</si>
  <si>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</si>
  <si>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</si>
  <si>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</si>
  <si>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</si>
  <si>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</si>
  <si>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</si>
  <si>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</si>
  <si>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</si>
  <si>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</si>
  <si>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</si>
  <si>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</si>
  <si>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</si>
  <si>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</si>
  <si>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</si>
  <si>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</si>
  <si>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</si>
  <si>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</si>
  <si>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</si>
  <si>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</si>
  <si>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</si>
  <si>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</si>
  <si>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</si>
  <si>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</si>
  <si>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</si>
  <si>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</si>
  <si>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</si>
  <si>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</si>
  <si>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</si>
  <si>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</si>
  <si>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</si>
  <si>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</si>
  <si>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</si>
  <si>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</si>
  <si>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</si>
  <si>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</si>
  <si>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</si>
  <si>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</si>
  <si>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</si>
  <si>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</si>
  <si>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</si>
  <si>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</si>
  <si>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</si>
  <si>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</si>
  <si>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</si>
  <si>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</si>
  <si>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</si>
  <si>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</si>
  <si>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</si>
  <si>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</si>
  <si>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</si>
  <si>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</si>
  <si>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</si>
  <si>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</si>
  <si>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</si>
  <si>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</si>
  <si>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</si>
  <si>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</si>
  <si>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</si>
  <si>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</si>
  <si>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</si>
  <si>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</si>
  <si>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</si>
  <si>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</si>
  <si>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</si>
  <si>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</si>
  <si>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</si>
  <si>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</si>
  <si>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</si>
  <si>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</si>
  <si>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</si>
  <si>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</si>
  <si>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</si>
  <si>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</si>
  <si>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</si>
  <si>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</si>
  <si>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</si>
  <si>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</si>
  <si>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</si>
  <si>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</si>
  <si>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</si>
  <si>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</si>
  <si>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</si>
  <si>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</si>
  <si>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</si>
  <si>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</si>
  <si>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</si>
  <si>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</si>
  <si>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</si>
  <si>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</si>
  <si>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</si>
  <si>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</si>
  <si>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</si>
  <si>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</si>
  <si>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</si>
  <si>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</si>
  <si>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</si>
  <si>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</si>
  <si>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</si>
  <si>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</si>
  <si>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</si>
  <si>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</si>
  <si>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</si>
  <si>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</si>
  <si>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</si>
  <si>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</si>
  <si>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</si>
  <si>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</si>
  <si>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</si>
  <si>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</si>
  <si>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</si>
  <si>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</si>
  <si>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</si>
  <si>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</si>
  <si>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</si>
  <si>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</si>
  <si>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</si>
  <si>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</si>
  <si>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</si>
  <si>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</si>
  <si>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</si>
  <si>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</si>
  <si>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</si>
  <si>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</si>
  <si>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</si>
  <si>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</si>
  <si>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</si>
  <si>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</si>
  <si>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</si>
  <si>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</si>
  <si>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</si>
  <si>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</si>
  <si>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</si>
  <si>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</si>
  <si>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</si>
  <si>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</si>
  <si>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</si>
  <si>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</si>
  <si>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</si>
  <si>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</si>
  <si>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</si>
  <si>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</si>
  <si>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</si>
  <si>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</si>
  <si>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</si>
  <si>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</si>
  <si>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</si>
  <si>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</si>
  <si>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</si>
  <si>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</si>
  <si>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</si>
  <si>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</si>
  <si>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</si>
  <si>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</si>
  <si>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</si>
  <si>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</si>
  <si>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</si>
  <si>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</si>
  <si>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</si>
  <si>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</si>
  <si>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</si>
  <si>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</si>
  <si>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</si>
  <si>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</si>
  <si>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</si>
  <si>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</si>
  <si>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</si>
  <si>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</si>
  <si>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</si>
  <si>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</si>
  <si>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</si>
  <si>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</si>
  <si>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</si>
  <si>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</si>
  <si>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</si>
  <si>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</si>
  <si>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</si>
  <si>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</si>
  <si>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</si>
  <si>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</si>
  <si>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</si>
  <si>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</si>
  <si>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</si>
  <si>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</si>
  <si>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</si>
  <si>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</si>
  <si>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</si>
  <si>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</si>
  <si>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</si>
  <si>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</si>
  <si>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</si>
  <si>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</si>
  <si>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</si>
  <si>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</si>
  <si>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</si>
  <si>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</si>
  <si>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</si>
  <si>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</si>
  <si>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</si>
  <si>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</si>
  <si>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</si>
  <si>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</si>
  <si>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</si>
  <si>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</si>
  <si>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</si>
  <si>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</si>
  <si>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</si>
  <si>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</si>
  <si>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</si>
  <si>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</si>
  <si>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</si>
  <si>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</si>
  <si>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</si>
  <si>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</si>
  <si>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</si>
  <si>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</si>
  <si>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</si>
  <si>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</si>
  <si>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</si>
  <si>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</si>
  <si>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</si>
  <si>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</si>
  <si>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</si>
  <si>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</si>
  <si>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</si>
  <si>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</si>
  <si>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</si>
  <si>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</si>
  <si>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</si>
  <si>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</si>
  <si>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</si>
  <si>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</si>
  <si>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</si>
  <si>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</si>
  <si>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</si>
  <si>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</si>
  <si>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</si>
  <si>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</si>
  <si>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</si>
  <si>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</si>
  <si>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</si>
  <si>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</si>
  <si>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</si>
  <si>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</si>
  <si>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</si>
  <si>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</si>
  <si>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</si>
  <si>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</si>
  <si>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</si>
  <si>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</si>
  <si>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</si>
  <si>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</si>
  <si>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</si>
  <si>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</si>
  <si>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</si>
  <si>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</si>
  <si>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</si>
  <si>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</si>
  <si>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</si>
  <si>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</si>
  <si>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</si>
  <si>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</si>
  <si>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</si>
  <si>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</si>
  <si>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</si>
  <si>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</si>
  <si>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</si>
  <si>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</si>
  <si>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</si>
  <si>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</si>
  <si>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</si>
  <si>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</si>
  <si>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</si>
  <si>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</si>
  <si>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</si>
  <si>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</si>
  <si>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</si>
  <si>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</si>
  <si>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</si>
  <si>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</si>
  <si>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</si>
  <si>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</si>
  <si>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</si>
  <si>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</si>
  <si>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</si>
  <si>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</si>
  <si>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</si>
  <si>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</si>
  <si>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</si>
  <si>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</si>
  <si>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</si>
  <si>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</si>
  <si>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</si>
  <si>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</si>
  <si>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</si>
  <si>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</si>
  <si>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</si>
  <si>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</si>
  <si>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</si>
  <si>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</si>
  <si>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</si>
  <si>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</si>
  <si>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</si>
  <si>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</si>
  <si>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</si>
  <si>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</si>
  <si>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</si>
  <si>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</si>
  <si>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</si>
  <si>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</si>
  <si>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</si>
  <si>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</si>
  <si>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</si>
  <si>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</si>
  <si>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</si>
  <si>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</si>
  <si>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</si>
  <si>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</si>
  <si>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</si>
  <si>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</si>
  <si>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</si>
  <si>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</si>
  <si>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</si>
  <si>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</si>
  <si>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</si>
  <si>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</si>
  <si>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</si>
  <si>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</si>
  <si>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</si>
  <si>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</si>
  <si>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</si>
  <si>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</si>
  <si>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</si>
  <si>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</si>
  <si>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</si>
  <si>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</si>
  <si>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</si>
  <si>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</si>
  <si>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</si>
  <si>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</si>
  <si>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</si>
  <si>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</si>
  <si>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</si>
  <si>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</si>
  <si>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</si>
  <si>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</si>
  <si>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</si>
  <si>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</si>
  <si>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</si>
  <si>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</si>
  <si>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</si>
  <si>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</si>
  <si>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</si>
  <si>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</si>
  <si>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</si>
  <si>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</si>
  <si>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</si>
  <si>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</si>
  <si>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</si>
  <si>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</si>
  <si>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</si>
  <si>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</si>
  <si>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</si>
  <si>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</si>
  <si>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</si>
  <si>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</si>
  <si>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</si>
  <si>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</si>
  <si>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</si>
  <si>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</si>
  <si>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</si>
  <si>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</si>
  <si>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</si>
  <si>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</si>
  <si>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</si>
  <si>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</si>
  <si>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</si>
  <si>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</si>
  <si>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</si>
  <si>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</si>
  <si>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</si>
  <si>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</si>
  <si>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</si>
  <si>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</si>
  <si>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</si>
  <si>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</si>
  <si>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</si>
  <si>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</si>
  <si>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</si>
  <si>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</si>
  <si>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</si>
  <si>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</si>
  <si>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</si>
  <si>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</si>
  <si>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</si>
  <si>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</si>
  <si>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</si>
  <si>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</si>
  <si>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</si>
  <si>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</si>
  <si>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</si>
  <si>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</si>
  <si>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</si>
  <si>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</si>
  <si>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</si>
  <si>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</si>
  <si>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</si>
  <si>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</si>
  <si>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</si>
  <si>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</si>
  <si>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</si>
  <si>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</si>
  <si>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</si>
  <si>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</si>
  <si>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</si>
  <si>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</si>
  <si>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</si>
  <si>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</si>
  <si>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</si>
  <si>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</si>
  <si>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</si>
  <si>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</si>
  <si>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</si>
  <si>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</si>
  <si>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</si>
  <si>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</si>
  <si>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</si>
  <si>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</si>
  <si>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</si>
  <si>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</si>
  <si>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</si>
  <si>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</si>
  <si>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</si>
  <si>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</si>
  <si>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</si>
  <si>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</si>
  <si>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</si>
  <si>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</si>
  <si>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</si>
  <si>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</si>
  <si>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</si>
  <si>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</si>
  <si>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</si>
  <si>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</si>
  <si>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</si>
  <si>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</si>
  <si>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</si>
  <si>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</si>
  <si>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</si>
  <si>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</si>
  <si>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</si>
  <si>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</si>
  <si>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</si>
  <si>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</si>
  <si>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</si>
  <si>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</si>
  <si>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</si>
  <si>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</si>
  <si>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</si>
  <si>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</si>
  <si>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</si>
  <si>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</si>
  <si>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</si>
  <si>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</si>
  <si>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</si>
  <si>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</si>
  <si>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</si>
  <si>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</si>
  <si>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</si>
  <si>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</si>
  <si>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</si>
  <si>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</si>
  <si>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</si>
  <si>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</si>
  <si>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</si>
  <si>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</si>
  <si>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</si>
  <si>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</si>
  <si>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</si>
  <si>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</si>
  <si>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</si>
  <si>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</si>
  <si>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</si>
  <si>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</si>
  <si>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</si>
  <si>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</si>
  <si>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</si>
  <si>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</si>
  <si>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</si>
  <si>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</si>
  <si>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</si>
  <si>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</si>
  <si>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</si>
  <si>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</si>
  <si>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</si>
  <si>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</si>
  <si>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</si>
  <si>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</si>
  <si>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</si>
  <si>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</si>
  <si>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</si>
  <si>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</si>
  <si>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</si>
  <si>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</si>
  <si>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</si>
  <si>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</si>
  <si>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</si>
  <si>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</si>
  <si>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</si>
  <si>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</si>
  <si>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</si>
  <si>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</si>
  <si>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</si>
  <si>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</si>
  <si>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</si>
  <si>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</si>
  <si>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</si>
  <si>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</si>
  <si>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</si>
  <si>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</si>
  <si>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</si>
  <si>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</si>
  <si>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</si>
  <si>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</si>
  <si>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</si>
  <si>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</si>
  <si>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</si>
  <si>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</si>
  <si>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</si>
  <si>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</si>
  <si>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</si>
  <si>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</si>
  <si>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</si>
  <si>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</si>
  <si>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</si>
  <si>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</si>
  <si>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</si>
  <si>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</si>
  <si>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</si>
  <si>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</si>
  <si>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</si>
  <si>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</si>
  <si>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</si>
  <si>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</si>
  <si>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</si>
  <si>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</si>
  <si>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</si>
  <si>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</si>
  <si>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</si>
  <si>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</si>
  <si>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</si>
  <si>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</si>
  <si>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</si>
  <si>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</si>
  <si>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</si>
  <si>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</si>
  <si>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</si>
  <si>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</si>
  <si>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</si>
  <si>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</si>
  <si>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</si>
  <si>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</si>
  <si>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</si>
  <si>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</si>
  <si>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</si>
  <si>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</si>
  <si>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</si>
  <si>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</si>
  <si>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</si>
  <si>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</si>
  <si>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</si>
  <si>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</si>
  <si>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</si>
  <si>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</si>
  <si>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</si>
  <si>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</si>
  <si>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</si>
  <si>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</si>
  <si>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</si>
  <si>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</si>
  <si>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</si>
  <si>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</si>
  <si>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</si>
  <si>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</si>
  <si>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</si>
  <si>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</si>
  <si>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</si>
  <si>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</si>
  <si>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</si>
  <si>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</si>
  <si>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</si>
  <si>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</si>
  <si>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</si>
  <si>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</si>
  <si>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</si>
  <si>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</si>
  <si>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</si>
  <si>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</si>
  <si>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</si>
  <si>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</si>
  <si>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</si>
  <si>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</si>
  <si>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</si>
  <si>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</si>
  <si>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</si>
  <si>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</si>
  <si>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</si>
  <si>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</si>
  <si>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</si>
  <si>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</si>
  <si>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</si>
  <si>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</si>
  <si>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</si>
  <si>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</si>
  <si>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</si>
  <si>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</si>
  <si>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</si>
  <si>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</si>
  <si>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</si>
  <si>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</si>
  <si>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</si>
  <si>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</si>
  <si>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</si>
  <si>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</si>
  <si>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</si>
  <si>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</si>
  <si>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</si>
  <si>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</si>
  <si>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</si>
  <si>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</si>
  <si>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</si>
  <si>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</si>
  <si>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</si>
  <si>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</si>
  <si>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</si>
  <si>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</si>
  <si>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</si>
  <si>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</si>
  <si>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</si>
  <si>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</si>
  <si>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</si>
  <si>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</si>
  <si>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</si>
  <si>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</si>
  <si>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</si>
  <si>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</si>
  <si>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</si>
  <si>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</si>
  <si>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</si>
  <si>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</si>
  <si>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</si>
  <si>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</si>
  <si>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</si>
  <si>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</si>
  <si>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</si>
  <si>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</si>
  <si>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</si>
  <si>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</si>
  <si>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</si>
  <si>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</si>
  <si>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</si>
  <si>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</si>
  <si>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</si>
  <si>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</si>
  <si>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</si>
  <si>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</si>
  <si>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</si>
  <si>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</si>
  <si>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</si>
  <si>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</si>
  <si>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</si>
  <si>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</si>
  <si>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</si>
  <si>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</si>
  <si>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</si>
  <si>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</si>
  <si>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</si>
  <si>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</si>
  <si>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</si>
  <si>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</si>
  <si>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</si>
  <si>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</si>
  <si>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</si>
  <si>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</si>
  <si>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</si>
  <si>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</si>
  <si>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</si>
  <si>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</si>
  <si>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</si>
  <si>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</si>
  <si>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</si>
  <si>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</si>
  <si>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</si>
  <si>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</si>
  <si>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</si>
  <si>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</si>
  <si>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</si>
  <si>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</si>
  <si>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</si>
  <si>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</si>
  <si>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</si>
  <si>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</si>
  <si>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</si>
  <si>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</si>
  <si>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</si>
  <si>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</si>
  <si>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</si>
  <si>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</si>
  <si>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</si>
  <si>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</si>
  <si>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</si>
  <si>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</si>
  <si>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</si>
  <si>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</si>
  <si>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</si>
  <si>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</si>
  <si>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</si>
  <si>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</si>
  <si>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</si>
  <si>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</si>
  <si>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</si>
  <si>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</si>
  <si>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</si>
  <si>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</si>
  <si>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</si>
  <si>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</si>
  <si>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</si>
  <si>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</si>
  <si>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</si>
  <si>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</si>
  <si>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</si>
  <si>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</si>
  <si>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</si>
  <si>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</si>
  <si>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</si>
  <si>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</si>
  <si>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</si>
  <si>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</si>
  <si>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</si>
  <si>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</si>
  <si>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</si>
  <si>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</si>
  <si>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</si>
  <si>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</si>
  <si>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</si>
  <si>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</si>
  <si>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</si>
  <si>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</si>
  <si>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</si>
  <si>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</si>
  <si>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</si>
  <si>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</si>
  <si>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</si>
  <si>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</si>
  <si>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</si>
  <si>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</si>
  <si>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</si>
  <si>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</si>
  <si>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</si>
  <si>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</si>
  <si>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</si>
  <si>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</si>
  <si>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</si>
  <si>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</si>
  <si>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</si>
  <si>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</si>
  <si>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</si>
  <si>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</si>
  <si>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</si>
  <si>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</si>
  <si>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</si>
  <si>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</si>
  <si>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</si>
  <si>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</si>
  <si>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</si>
  <si>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</si>
  <si>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</si>
  <si>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</si>
  <si>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</si>
  <si>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</si>
  <si>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</si>
  <si>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</si>
  <si>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</si>
  <si>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</si>
  <si>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</si>
  <si>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</si>
  <si>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</si>
  <si>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</si>
  <si>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</si>
  <si>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</si>
  <si>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</si>
  <si>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</si>
  <si>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</si>
  <si>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</si>
  <si>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</si>
  <si>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</si>
  <si>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</si>
  <si>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</si>
  <si>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</si>
  <si>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</si>
  <si>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</si>
  <si>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</si>
  <si>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</si>
  <si>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</si>
  <si>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</si>
  <si>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</si>
  <si>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</si>
  <si>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</si>
  <si>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</si>
  <si>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</si>
  <si>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</si>
  <si>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</si>
  <si>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</si>
  <si>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</si>
  <si>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</si>
  <si>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</si>
  <si>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</si>
  <si>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</si>
  <si>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</si>
  <si>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</si>
  <si>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</si>
  <si>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</si>
  <si>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</si>
  <si>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</si>
  <si>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</si>
  <si>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</si>
  <si>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</si>
  <si>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</si>
  <si>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</si>
  <si>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</si>
  <si>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</si>
  <si>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</si>
  <si>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</si>
  <si>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</si>
  <si>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</si>
  <si>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</si>
  <si>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</si>
  <si>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</si>
  <si>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</si>
  <si>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</si>
  <si>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</si>
  <si>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</si>
  <si>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</si>
  <si>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</si>
  <si>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</si>
  <si>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</si>
  <si>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</si>
  <si>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</si>
  <si>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</si>
  <si>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</si>
  <si>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</si>
  <si>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</si>
  <si>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</si>
  <si>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</si>
  <si>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</si>
  <si>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</si>
  <si>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</si>
  <si>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</si>
  <si>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</si>
  <si>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</si>
  <si>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</si>
  <si>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</si>
  <si>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</si>
  <si>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</si>
  <si>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</si>
  <si>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</si>
  <si>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</si>
  <si>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</si>
  <si>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</si>
  <si>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</si>
  <si>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</si>
  <si>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</si>
  <si>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</si>
  <si>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</si>
  <si>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</si>
  <si>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</si>
  <si>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</si>
  <si>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</si>
  <si>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</si>
  <si>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</si>
  <si>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</si>
  <si>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</si>
  <si>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</si>
  <si>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</si>
  <si>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</si>
  <si>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</si>
  <si>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</si>
  <si>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</si>
  <si>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</si>
  <si>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</si>
  <si>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</si>
  <si>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</si>
  <si>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</si>
  <si>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</si>
  <si>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</si>
  <si>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</si>
  <si>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</si>
  <si>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</si>
  <si>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</si>
  <si>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</si>
  <si>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</si>
  <si>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</si>
  <si>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</si>
  <si>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</si>
  <si>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</si>
  <si>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</si>
  <si>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</si>
  <si>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</si>
  <si>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</si>
  <si>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</si>
  <si>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</si>
  <si>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</si>
  <si>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</si>
  <si>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</si>
  <si>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</si>
  <si>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</si>
  <si>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</si>
  <si>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</si>
  <si>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</si>
  <si>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</si>
  <si>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</si>
  <si>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</si>
  <si>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</si>
  <si>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</si>
  <si>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</si>
  <si>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</si>
  <si>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</si>
  <si>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</si>
  <si>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</si>
  <si>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</si>
  <si>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</si>
  <si>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</si>
  <si>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</si>
  <si>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</si>
  <si>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</si>
  <si>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</si>
  <si>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</si>
  <si>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</si>
  <si>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</si>
  <si>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</si>
  <si>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</si>
  <si>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</si>
  <si>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</si>
  <si>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</si>
  <si>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</si>
  <si>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</si>
  <si>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</si>
  <si>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</si>
  <si>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</si>
  <si>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</si>
  <si>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</si>
  <si>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</si>
  <si>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</si>
  <si>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</si>
  <si>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</si>
  <si>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</si>
  <si>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</si>
  <si>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</si>
  <si>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</si>
  <si>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</si>
  <si>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</si>
  <si>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</si>
  <si>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</si>
  <si>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</si>
  <si>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</si>
  <si>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</si>
  <si>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</si>
  <si>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</si>
  <si>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</si>
  <si>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</si>
  <si>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</si>
  <si>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</si>
  <si>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</si>
  <si>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</si>
  <si>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</si>
  <si>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</si>
  <si>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</si>
  <si>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</si>
  <si>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</si>
  <si>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</si>
  <si>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</si>
  <si>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</si>
  <si>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</si>
  <si>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</si>
  <si>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</si>
  <si>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</si>
  <si>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</si>
  <si>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</si>
  <si>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</si>
  <si>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</si>
  <si>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</si>
  <si>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</si>
  <si>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</si>
  <si>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</si>
  <si>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</si>
  <si>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</si>
  <si>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</si>
  <si>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</si>
  <si>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</si>
  <si>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</si>
  <si>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</si>
  <si>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</si>
  <si>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</si>
  <si>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</si>
  <si>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</si>
  <si>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</si>
  <si>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</si>
  <si>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</si>
  <si>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</si>
  <si>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</si>
  <si>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</si>
  <si>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</si>
  <si>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</si>
  <si>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</si>
  <si>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</si>
  <si>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</si>
  <si>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</si>
  <si>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</si>
  <si>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</si>
  <si>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</si>
  <si>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</si>
  <si>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</si>
  <si>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</si>
  <si>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</si>
  <si>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</si>
  <si>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</si>
  <si>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</si>
  <si>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</si>
  <si>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</si>
  <si>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</si>
  <si>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</si>
  <si>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</si>
  <si>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</si>
  <si>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</si>
  <si>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</si>
  <si>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</si>
  <si>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</si>
  <si>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</si>
  <si>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</si>
  <si>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</si>
  <si>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</si>
  <si>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</si>
  <si>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</si>
  <si>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</si>
  <si>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</si>
  <si>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</si>
  <si>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</si>
  <si>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</si>
  <si>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</si>
  <si>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</si>
  <si>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</si>
  <si>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</si>
  <si>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</si>
  <si>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</si>
  <si>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</si>
  <si>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</si>
  <si>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</si>
  <si>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</si>
  <si>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</si>
  <si>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</si>
  <si>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</si>
  <si>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</si>
  <si>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</si>
  <si>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</si>
  <si>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</si>
  <si>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</si>
  <si>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</si>
  <si>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</si>
  <si>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</si>
  <si>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</si>
  <si>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</si>
  <si>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</si>
  <si>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</si>
  <si>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</si>
  <si>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</si>
  <si>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</si>
  <si>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</si>
  <si>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</si>
  <si>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</si>
  <si>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</si>
  <si>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</si>
  <si>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</si>
  <si>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</si>
  <si>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</si>
  <si>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</si>
  <si>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</si>
  <si>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</si>
  <si>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</si>
  <si>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</si>
  <si>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</si>
  <si>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</si>
  <si>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</si>
  <si>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</si>
  <si>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</si>
  <si>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</si>
  <si>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</si>
  <si>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</si>
  <si>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</si>
  <si>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</si>
  <si>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</si>
  <si>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</si>
  <si>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</si>
  <si>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</si>
  <si>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</si>
  <si>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</si>
  <si>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</si>
  <si>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</si>
  <si>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</si>
  <si>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</si>
  <si>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</si>
  <si>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</si>
  <si>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</si>
  <si>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</si>
  <si>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</si>
  <si>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</si>
  <si>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</si>
  <si>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</si>
  <si>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</si>
  <si>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</si>
  <si>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</si>
  <si>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</si>
  <si>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</si>
  <si>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</si>
  <si>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</si>
  <si>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</si>
  <si>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</si>
  <si>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</si>
  <si>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</si>
  <si>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</si>
  <si>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</si>
  <si>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</si>
  <si>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</si>
  <si>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</si>
  <si>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</si>
  <si>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</si>
  <si>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</si>
  <si>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</si>
  <si>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</si>
  <si>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</si>
  <si>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</si>
  <si>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</si>
  <si>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</si>
  <si>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</si>
  <si>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</si>
  <si>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</si>
  <si>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</si>
  <si>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</si>
  <si>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</si>
  <si>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</si>
  <si>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</si>
  <si>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</si>
  <si>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</si>
  <si>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</si>
  <si>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</si>
  <si>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</si>
  <si>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</si>
  <si>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</si>
  <si>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</si>
  <si>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</si>
  <si>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</si>
  <si>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</si>
  <si>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</si>
  <si>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</si>
  <si>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</si>
  <si>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</si>
  <si>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</si>
  <si>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</si>
  <si>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</si>
  <si>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</si>
  <si>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</si>
  <si>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</si>
  <si>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</si>
  <si>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</si>
  <si>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</si>
  <si>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</si>
  <si>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</si>
  <si>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</si>
  <si>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</si>
  <si>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</si>
  <si>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</si>
  <si>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</si>
  <si>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</si>
  <si>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</si>
  <si>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</si>
  <si>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</si>
  <si>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</si>
  <si>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</si>
  <si>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</si>
  <si>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</si>
  <si>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</si>
  <si>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</si>
  <si>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</si>
  <si>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</si>
  <si>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</si>
  <si>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</si>
  <si>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</si>
  <si>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</si>
  <si>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</si>
  <si>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</si>
  <si>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</si>
  <si>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</si>
  <si>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</si>
  <si>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</si>
  <si>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</si>
  <si>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</si>
  <si>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</si>
  <si>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</si>
  <si>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</si>
  <si>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</si>
  <si>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</si>
  <si>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</si>
  <si>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</si>
  <si>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</si>
  <si>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</si>
  <si>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</si>
  <si>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</si>
  <si>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</si>
  <si>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</si>
  <si>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</si>
  <si>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</si>
  <si>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</si>
  <si>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</si>
  <si>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</si>
  <si>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</si>
  <si>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</si>
  <si>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</si>
  <si>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</si>
  <si>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</si>
  <si>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</si>
  <si>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</si>
  <si>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</si>
  <si>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</si>
  <si>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</si>
  <si>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</si>
  <si>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</si>
  <si>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</si>
  <si>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</si>
  <si>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</si>
  <si>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</si>
  <si>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</si>
  <si>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</si>
  <si>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</si>
  <si>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</si>
  <si>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</si>
  <si>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</si>
  <si>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</si>
  <si>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</si>
  <si>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</si>
  <si>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</si>
  <si>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</si>
  <si>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</si>
  <si>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</si>
  <si>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</si>
  <si>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</si>
  <si>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</si>
  <si>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</si>
  <si>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</si>
  <si>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</si>
  <si>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</si>
  <si>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</si>
  <si>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</si>
  <si>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</si>
  <si>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</si>
  <si>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</si>
  <si>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</si>
  <si>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</si>
  <si>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</si>
  <si>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</si>
  <si>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</si>
  <si>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</si>
  <si>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</si>
  <si>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</si>
  <si>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</si>
  <si>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</si>
  <si>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</si>
  <si>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</si>
  <si>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</si>
  <si>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</si>
  <si>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</si>
  <si>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</si>
  <si>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</si>
  <si>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</si>
  <si>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</si>
  <si>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</si>
  <si>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</si>
  <si>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</si>
  <si>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</si>
  <si>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</si>
  <si>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</si>
  <si>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</si>
  <si>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</si>
  <si>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</si>
  <si>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</si>
  <si>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</si>
  <si>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</si>
  <si>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</si>
  <si>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</si>
  <si>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</si>
  <si>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</si>
  <si>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</si>
  <si>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</si>
  <si>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</si>
  <si>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</si>
  <si>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</si>
  <si>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</si>
  <si>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</si>
  <si>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</si>
  <si>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</si>
  <si>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</si>
  <si>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</si>
  <si>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</si>
  <si>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</si>
  <si>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</si>
  <si>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</si>
  <si>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</si>
  <si>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</si>
  <si>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</si>
  <si>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</si>
  <si>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</si>
  <si>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</si>
  <si>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</si>
  <si>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</si>
  <si>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</si>
  <si>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</si>
  <si>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</si>
  <si>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</si>
  <si>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</si>
  <si>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</si>
  <si>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</si>
  <si>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</si>
  <si>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</si>
  <si>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</si>
  <si>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</si>
  <si>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</si>
  <si>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</si>
  <si>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</si>
  <si>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</si>
  <si>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</si>
  <si>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</si>
  <si>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</si>
  <si>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</si>
  <si>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</si>
  <si>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</si>
  <si>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</si>
  <si>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</si>
  <si>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</si>
  <si>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</si>
  <si>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</si>
  <si>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</si>
  <si>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</si>
  <si>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</si>
  <si>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</si>
  <si>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</si>
  <si>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</si>
  <si>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</si>
  <si>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</si>
  <si>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</si>
  <si>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</si>
  <si>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</si>
  <si>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</si>
  <si>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</si>
  <si>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</si>
  <si>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</si>
  <si>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</si>
  <si>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</si>
  <si>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</si>
  <si>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</si>
  <si>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</si>
  <si>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</si>
  <si>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</si>
  <si>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</si>
  <si>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</si>
  <si>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</si>
  <si>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</si>
  <si>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</si>
  <si>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</si>
  <si>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</si>
  <si>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</si>
  <si>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</si>
  <si>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</si>
  <si>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</si>
  <si>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</si>
  <si>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</si>
  <si>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</si>
  <si>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</si>
  <si>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</si>
  <si>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</si>
  <si>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</si>
  <si>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</si>
  <si>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</si>
  <si>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</si>
  <si>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</si>
  <si>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</si>
  <si>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</si>
  <si>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</si>
  <si>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</si>
  <si>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</si>
  <si>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</si>
  <si>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</si>
  <si>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</si>
  <si>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</si>
  <si>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</si>
  <si>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</si>
  <si>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</si>
  <si>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</si>
  <si>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</si>
  <si>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</si>
  <si>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</si>
  <si>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</si>
  <si>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</si>
  <si>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</si>
  <si>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</si>
  <si>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</si>
  <si>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</si>
  <si>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</si>
  <si>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</si>
  <si>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</si>
  <si>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</si>
  <si>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</si>
  <si>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</si>
  <si>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</si>
  <si>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</si>
  <si>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</si>
  <si>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</si>
  <si>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</si>
  <si>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</si>
  <si>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</si>
  <si>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</si>
  <si>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</si>
  <si>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</si>
  <si>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</si>
  <si>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</si>
  <si>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</si>
  <si>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</si>
  <si>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</si>
  <si>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</si>
  <si>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</si>
  <si>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</si>
  <si>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</si>
  <si>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</si>
  <si>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</si>
  <si>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</si>
  <si>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</si>
  <si>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</si>
  <si>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</si>
  <si>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</si>
  <si>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</si>
  <si>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</si>
  <si>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</si>
  <si>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</si>
  <si>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</si>
  <si>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</si>
  <si>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</si>
  <si>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</si>
  <si>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</si>
  <si>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</si>
  <si>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</si>
  <si>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</si>
  <si>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</si>
  <si>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</si>
  <si>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</si>
  <si>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</si>
  <si>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</si>
  <si>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</si>
  <si>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</si>
  <si>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</si>
  <si>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</si>
  <si>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</si>
  <si>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</si>
  <si>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</si>
  <si>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</si>
  <si>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</si>
  <si>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</si>
  <si>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</si>
  <si>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</si>
  <si>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</si>
  <si>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</si>
  <si>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</si>
  <si>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</si>
  <si>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</si>
  <si>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</si>
  <si>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</si>
  <si>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</si>
  <si>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</si>
  <si>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</si>
  <si>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</si>
  <si>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</si>
  <si>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</si>
  <si>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</si>
  <si>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</si>
  <si>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</si>
  <si>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</si>
  <si>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</si>
  <si>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</si>
  <si>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</si>
  <si>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</si>
  <si>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</si>
  <si>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</si>
  <si>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</si>
  <si>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</si>
  <si>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</si>
  <si>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</si>
  <si>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</si>
  <si>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</si>
  <si>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</si>
  <si>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</si>
  <si>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</si>
  <si>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</si>
  <si>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</si>
  <si>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</si>
  <si>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</si>
  <si>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</si>
  <si>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</si>
  <si>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</si>
  <si>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</si>
  <si>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</si>
  <si>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</si>
  <si>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</si>
  <si>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</si>
  <si>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</si>
  <si>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</si>
  <si>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</si>
  <si>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</si>
  <si>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</si>
  <si>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</si>
  <si>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</si>
  <si>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</si>
  <si>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</si>
  <si>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</si>
  <si>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</si>
  <si>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</si>
  <si>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</si>
  <si>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</si>
  <si>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</si>
  <si>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</si>
  <si>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</si>
  <si>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</si>
  <si>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</si>
  <si>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</si>
  <si>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</si>
  <si>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</si>
  <si>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</si>
  <si>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</si>
  <si>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</si>
  <si>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</si>
  <si>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</si>
  <si>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</si>
  <si>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</si>
  <si>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</si>
  <si>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</si>
  <si>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</si>
  <si>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</si>
  <si>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</si>
  <si>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</si>
  <si>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</si>
  <si>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</si>
  <si>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</si>
  <si>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</si>
  <si>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</si>
  <si>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</si>
  <si>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</si>
  <si>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</si>
  <si>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</si>
  <si>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</si>
  <si>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</si>
  <si>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</si>
  <si>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</si>
  <si>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</si>
  <si>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</si>
  <si>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</si>
  <si>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</si>
  <si>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</si>
  <si>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</si>
  <si>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</si>
  <si>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</si>
  <si>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</si>
  <si>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</si>
  <si>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</si>
  <si>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</si>
  <si>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</si>
  <si>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</si>
  <si>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</si>
  <si>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</si>
  <si>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</si>
  <si>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</si>
  <si>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</si>
  <si>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</si>
  <si>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</si>
  <si>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</si>
  <si>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</si>
  <si>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</si>
  <si>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</si>
  <si>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</si>
  <si>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</si>
  <si>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</si>
  <si>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</si>
  <si>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</si>
  <si>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</si>
  <si>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</si>
  <si>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</si>
  <si>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</si>
  <si>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</si>
  <si>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</si>
  <si>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</si>
  <si>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</si>
  <si>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</si>
  <si>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</si>
  <si>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</si>
  <si>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</si>
  <si>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</si>
  <si>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</si>
  <si>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</si>
  <si>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</si>
  <si>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</si>
  <si>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</si>
  <si>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</si>
  <si>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</si>
  <si>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</si>
  <si>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</si>
  <si>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</si>
  <si>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</si>
  <si>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</si>
  <si>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</si>
  <si>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</si>
  <si>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</si>
  <si>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</si>
  <si>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</si>
  <si>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</si>
  <si>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</si>
  <si>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</si>
  <si>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</si>
  <si>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</si>
  <si>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</si>
  <si>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</si>
  <si>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</si>
  <si>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</si>
  <si>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</si>
  <si>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</si>
  <si>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</si>
  <si>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</si>
  <si>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</si>
  <si>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</si>
  <si>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</si>
  <si>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</si>
  <si>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</si>
  <si>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</si>
  <si>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</si>
  <si>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</si>
  <si>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</si>
  <si>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</si>
  <si>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</si>
  <si>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</si>
  <si>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</si>
  <si>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</si>
  <si>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</si>
  <si>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</si>
  <si>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</si>
  <si>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</si>
  <si>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</si>
  <si>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</si>
  <si>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</si>
  <si>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</si>
  <si>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</si>
  <si>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</si>
  <si>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</si>
  <si>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</si>
  <si>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</si>
  <si>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</si>
  <si>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</si>
  <si>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</si>
  <si>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</si>
  <si>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</si>
  <si>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</si>
  <si>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</si>
  <si>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</si>
  <si>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</si>
  <si>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</si>
  <si>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</si>
  <si>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</si>
  <si>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</si>
  <si>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</si>
  <si>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</si>
  <si>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</si>
  <si>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</si>
  <si>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</si>
  <si>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</si>
  <si>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</si>
  <si>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</si>
  <si>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</si>
  <si>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</si>
  <si>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</si>
  <si>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</si>
  <si>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</si>
  <si>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</si>
  <si>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</si>
  <si>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</si>
  <si>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</si>
  <si>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</si>
  <si>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</si>
  <si>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</si>
  <si>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</si>
  <si>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</si>
  <si>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</si>
  <si>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</si>
  <si>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</si>
  <si>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</si>
  <si>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</si>
  <si>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</si>
  <si>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</si>
  <si>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</si>
  <si>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</si>
  <si>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</si>
  <si>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</si>
  <si>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</si>
  <si>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</si>
  <si>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</si>
  <si>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</si>
  <si>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</si>
  <si>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</si>
  <si>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</si>
  <si>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</si>
  <si>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</si>
  <si>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</si>
  <si>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</si>
  <si>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</si>
  <si>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</si>
  <si>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</si>
  <si>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</si>
  <si>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</si>
  <si>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</si>
  <si>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</si>
  <si>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</si>
  <si>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</si>
  <si>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</si>
  <si>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</si>
  <si>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</si>
  <si>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</si>
  <si>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</si>
  <si>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</si>
  <si>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</si>
  <si>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</si>
  <si>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</si>
  <si>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</si>
  <si>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</si>
  <si>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</si>
  <si>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</si>
  <si>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</si>
  <si>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</si>
  <si>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</si>
  <si>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</si>
  <si>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</si>
  <si>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</si>
  <si>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</si>
  <si>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</si>
  <si>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</si>
  <si>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</si>
  <si>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</si>
  <si>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</si>
  <si>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</si>
  <si>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</si>
  <si>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</si>
  <si>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</si>
  <si>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</si>
  <si>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</si>
  <si>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</si>
  <si>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</si>
  <si>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</si>
  <si>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</si>
  <si>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</si>
  <si>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</si>
  <si>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</si>
  <si>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</si>
  <si>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</si>
  <si>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</si>
  <si>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</si>
  <si>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</si>
  <si>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</si>
  <si>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</si>
  <si>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</si>
  <si>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</si>
  <si>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</si>
  <si>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</si>
  <si>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</si>
  <si>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</si>
  <si>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</si>
  <si>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</si>
  <si>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</si>
  <si>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</si>
  <si>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</si>
  <si>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</si>
  <si>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</si>
  <si>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</si>
  <si>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</si>
  <si>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</si>
  <si>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</si>
  <si>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</si>
  <si>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</si>
  <si>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</si>
  <si>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</si>
  <si>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</si>
  <si>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</si>
  <si>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</si>
  <si>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</si>
  <si>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</si>
  <si>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</si>
  <si>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</si>
  <si>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</si>
  <si>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</si>
  <si>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</si>
  <si>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</si>
  <si>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</si>
  <si>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</si>
  <si>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</si>
  <si>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</si>
  <si>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</si>
  <si>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</si>
  <si>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</si>
  <si>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</si>
  <si>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</si>
  <si>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</si>
  <si>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</si>
  <si>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</si>
  <si>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</si>
  <si>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</si>
  <si>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</si>
  <si>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</si>
  <si>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</si>
  <si>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</si>
  <si>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</si>
  <si>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</si>
  <si>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</si>
  <si>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</si>
  <si>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</si>
  <si>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</si>
  <si>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</si>
  <si>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</si>
  <si>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</si>
  <si>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</si>
  <si>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</si>
  <si>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</si>
  <si>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</si>
  <si>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</si>
  <si>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</si>
  <si>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</si>
  <si>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</si>
  <si>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</si>
  <si>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</si>
  <si>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</si>
  <si>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</si>
  <si>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</si>
  <si>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</si>
  <si>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</si>
  <si>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</si>
  <si>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</si>
  <si>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</si>
  <si>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</si>
  <si>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</si>
  <si>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</si>
  <si>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</si>
  <si>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</si>
  <si>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</si>
  <si>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</si>
  <si>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</si>
  <si>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</si>
  <si>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</si>
  <si>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</si>
  <si>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</si>
  <si>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</si>
  <si>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</si>
  <si>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</si>
  <si>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</si>
  <si>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</si>
  <si>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</si>
  <si>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</si>
  <si>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</si>
  <si>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</si>
  <si>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</si>
  <si>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</si>
  <si>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</si>
  <si>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</si>
  <si>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</si>
  <si>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</si>
  <si>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</si>
  <si>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</si>
  <si>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</si>
  <si>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</si>
  <si>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</si>
  <si>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</si>
  <si>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</si>
  <si>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</si>
  <si>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</si>
  <si>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</si>
  <si>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</si>
  <si>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</si>
  <si>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</si>
  <si>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</si>
  <si>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</si>
  <si>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</si>
  <si>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</si>
  <si>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</si>
  <si>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</si>
  <si>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</si>
  <si>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</si>
  <si>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</si>
  <si>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</si>
  <si>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</si>
  <si>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</si>
  <si>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</si>
  <si>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</si>
  <si>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</si>
  <si>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</si>
  <si>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</si>
  <si>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</si>
  <si>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</si>
  <si>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</si>
  <si>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</si>
  <si>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</si>
  <si>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</si>
  <si>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</si>
  <si>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</si>
  <si>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</si>
  <si>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</si>
  <si>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</si>
  <si>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</si>
  <si>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</si>
  <si>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</si>
  <si>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</si>
  <si>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</si>
  <si>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</si>
  <si>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</si>
  <si>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</si>
  <si>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</si>
  <si>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</si>
  <si>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</si>
  <si>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</si>
  <si>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</si>
  <si>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</si>
  <si>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</si>
  <si>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</si>
  <si>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</si>
  <si>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</si>
  <si>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</si>
  <si>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</si>
  <si>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</si>
  <si>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</si>
  <si>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</si>
  <si>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</si>
  <si>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</si>
  <si>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</si>
  <si>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</si>
  <si>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</si>
  <si>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</si>
  <si>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</si>
  <si>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</si>
  <si>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</si>
  <si>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</si>
  <si>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</si>
  <si>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</si>
  <si>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</si>
  <si>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</si>
  <si>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</si>
  <si>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</si>
  <si>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</si>
  <si>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</si>
  <si>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</si>
  <si>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</si>
  <si>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</si>
  <si>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</si>
  <si>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</si>
  <si>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</si>
  <si>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</si>
  <si>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</si>
  <si>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</si>
  <si>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</si>
  <si>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</si>
  <si>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</si>
  <si>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</si>
  <si>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</si>
  <si>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</si>
  <si>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</si>
  <si>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</si>
  <si>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</si>
  <si>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</si>
  <si>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</si>
  <si>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</si>
  <si>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</si>
  <si>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</si>
  <si>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</si>
  <si>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</si>
  <si>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</si>
  <si>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</si>
  <si>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</si>
  <si>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</si>
  <si>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</si>
  <si>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</si>
  <si>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</si>
  <si>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</si>
  <si>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</si>
  <si>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</si>
  <si>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</si>
  <si>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</si>
  <si>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</si>
  <si>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</si>
  <si>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</si>
  <si>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</si>
  <si>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</si>
  <si>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</si>
  <si>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</si>
  <si>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</si>
  <si>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</si>
  <si>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</si>
  <si>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</si>
  <si>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</si>
  <si>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</si>
  <si>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</si>
  <si>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</si>
  <si>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</si>
  <si>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</si>
  <si>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</si>
  <si>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</si>
  <si>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</si>
  <si>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</si>
  <si>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</si>
  <si>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</si>
  <si>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</si>
  <si>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</si>
  <si>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</si>
  <si>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</si>
  <si>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</si>
  <si>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</si>
  <si>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</si>
  <si>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</si>
  <si>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</si>
  <si>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</si>
  <si>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</si>
  <si>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</si>
  <si>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</si>
  <si>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</si>
  <si>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</si>
  <si>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</si>
  <si>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</si>
  <si>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</si>
  <si>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</si>
  <si>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</si>
  <si>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</si>
  <si>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</si>
  <si>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</si>
  <si>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</si>
  <si>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</si>
  <si>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</si>
  <si>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</si>
  <si>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</si>
  <si>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</si>
  <si>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</si>
  <si>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</si>
  <si>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</si>
  <si>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</si>
  <si>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</si>
  <si>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</si>
  <si>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</si>
  <si>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</si>
  <si>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</si>
  <si>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</si>
  <si>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</si>
  <si>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</si>
  <si>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</si>
  <si>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</si>
  <si>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</si>
  <si>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</si>
  <si>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</si>
  <si>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</si>
  <si>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</si>
  <si>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</si>
  <si>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</si>
  <si>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</si>
  <si>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</si>
  <si>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</si>
  <si>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</si>
  <si>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</si>
  <si>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</si>
  <si>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</si>
  <si>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</si>
  <si>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</si>
  <si>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</si>
  <si>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</si>
  <si>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</si>
  <si>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</si>
  <si>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</si>
  <si>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</si>
  <si>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</si>
  <si>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</si>
  <si>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</si>
  <si>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</si>
  <si>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</si>
  <si>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</si>
  <si>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</si>
  <si>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</si>
  <si>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</si>
  <si>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</si>
  <si>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</si>
  <si>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</si>
  <si>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</si>
  <si>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</si>
  <si>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</si>
  <si>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</si>
  <si>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</si>
  <si>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</si>
  <si>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</si>
  <si>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</si>
  <si>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</si>
  <si>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</si>
  <si>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</si>
  <si>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</si>
  <si>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</si>
  <si>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</si>
  <si>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</si>
  <si>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</si>
  <si>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</si>
  <si>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</si>
  <si>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</si>
  <si>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</si>
  <si>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</si>
  <si>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</si>
  <si>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</si>
  <si>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</si>
  <si>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</si>
  <si>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</si>
  <si>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</si>
  <si>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</si>
  <si>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</si>
  <si>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</si>
  <si>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</si>
  <si>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</si>
  <si>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</si>
  <si>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</si>
  <si>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</si>
  <si>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</si>
  <si>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</si>
  <si>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</si>
  <si>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</si>
  <si>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</si>
  <si>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</si>
  <si>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</si>
  <si>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</si>
  <si>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</si>
  <si>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</si>
  <si>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</si>
  <si>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</si>
  <si>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</si>
  <si>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</si>
  <si>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</si>
  <si>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</si>
  <si>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</si>
  <si>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</si>
  <si>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</si>
  <si>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</si>
  <si>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</si>
  <si>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</si>
  <si>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</si>
  <si>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</si>
  <si>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</si>
  <si>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</si>
  <si>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</si>
  <si>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</si>
  <si>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</si>
  <si>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</si>
  <si>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</si>
  <si>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</si>
  <si>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</si>
  <si>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</si>
  <si>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</si>
  <si>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</si>
  <si>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</si>
  <si>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</si>
  <si>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</si>
  <si>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</si>
  <si>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</si>
  <si>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</si>
  <si>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</si>
  <si>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</si>
  <si>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</si>
  <si>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</si>
  <si>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</si>
  <si>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</si>
  <si>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</si>
  <si>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</si>
  <si>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</si>
  <si>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</si>
  <si>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</si>
  <si>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</si>
  <si>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</si>
  <si>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</si>
  <si>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</si>
  <si>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</si>
  <si>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</si>
  <si>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</si>
  <si>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</si>
  <si>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</si>
  <si>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</si>
  <si>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</si>
  <si>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</si>
  <si>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</si>
  <si>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</si>
  <si>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</si>
  <si>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</si>
  <si>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</si>
  <si>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</si>
  <si>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</si>
  <si>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</si>
  <si>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</si>
  <si>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</si>
  <si>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</si>
  <si>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</si>
  <si>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</si>
  <si>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</si>
  <si>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</si>
  <si>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</si>
  <si>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</si>
  <si>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</si>
  <si>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</si>
  <si>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</si>
  <si>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</si>
  <si>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</si>
  <si>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</si>
  <si>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</si>
  <si>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</si>
  <si>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</si>
  <si>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</si>
  <si>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</si>
  <si>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</si>
  <si>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</si>
  <si>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</si>
  <si>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</si>
  <si>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</si>
  <si>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</si>
  <si>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</si>
  <si>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</si>
  <si>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</si>
  <si>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</si>
  <si>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</si>
  <si>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</si>
  <si>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</si>
  <si>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</si>
  <si>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</si>
  <si>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</si>
  <si>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</si>
  <si>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</si>
  <si>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</si>
  <si>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</si>
  <si>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</si>
  <si>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</si>
  <si>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</si>
  <si>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</si>
  <si>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</si>
  <si>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</si>
  <si>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</si>
  <si>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</si>
  <si>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</si>
  <si>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</si>
  <si>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</si>
  <si>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</si>
  <si>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</si>
  <si>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</si>
  <si>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</si>
  <si>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</si>
  <si>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</si>
  <si>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</si>
  <si>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</si>
  <si>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</si>
  <si>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</si>
  <si>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</si>
  <si>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</si>
  <si>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</si>
  <si>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</si>
  <si>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</si>
  <si>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</si>
  <si>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</si>
  <si>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</si>
  <si>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</si>
  <si>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</si>
  <si>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</si>
  <si>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</si>
  <si>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</si>
  <si>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</si>
  <si>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</si>
  <si>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</si>
  <si>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</si>
  <si>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</si>
  <si>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</si>
  <si>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</si>
  <si>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</si>
  <si>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</si>
  <si>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</si>
  <si>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</si>
  <si>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</si>
  <si>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</si>
  <si>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</si>
  <si>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</si>
  <si>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</si>
  <si>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</si>
  <si>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</si>
  <si>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</si>
  <si>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</si>
  <si>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</si>
  <si>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</si>
  <si>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</si>
  <si>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</si>
  <si>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</si>
  <si>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</si>
  <si>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</si>
  <si>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</si>
  <si>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</si>
  <si>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</si>
  <si>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</si>
  <si>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</si>
  <si>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</si>
  <si>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</si>
  <si>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</si>
  <si>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</si>
  <si>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</si>
  <si>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</si>
  <si>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</si>
  <si>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</si>
  <si>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</si>
  <si>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</si>
  <si>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</si>
  <si>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</si>
  <si>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</si>
  <si>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</si>
  <si>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</si>
  <si>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</si>
  <si>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</si>
  <si>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</si>
  <si>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</si>
  <si>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</si>
  <si>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</si>
  <si>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</si>
  <si>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</si>
  <si>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</si>
  <si>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</si>
  <si>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</si>
  <si>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</si>
  <si>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</si>
  <si>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</si>
  <si>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</si>
  <si>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</si>
  <si>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</si>
  <si>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</si>
  <si>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</si>
  <si>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</si>
  <si>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</si>
  <si>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</si>
  <si>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</si>
  <si>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</si>
  <si>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</si>
  <si>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</si>
  <si>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</si>
  <si>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</si>
  <si>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</si>
  <si>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</si>
  <si>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</si>
  <si>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</si>
  <si>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</si>
  <si>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</si>
  <si>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</si>
  <si>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</si>
  <si>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</si>
  <si>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</si>
  <si>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</si>
  <si>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</si>
  <si>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</si>
  <si>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</si>
  <si>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</si>
  <si>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</si>
  <si>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</si>
  <si>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</si>
  <si>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</si>
  <si>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</si>
  <si>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</si>
  <si>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</si>
  <si>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</si>
  <si>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</si>
  <si>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</si>
  <si>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</si>
  <si>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</si>
  <si>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</si>
  <si>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</si>
  <si>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</si>
  <si>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</si>
  <si>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</si>
  <si>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</si>
  <si>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</si>
  <si>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</si>
  <si>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</si>
  <si>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</si>
  <si>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</si>
  <si>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</si>
  <si>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</si>
  <si>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</si>
  <si>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</si>
  <si>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</si>
  <si>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</si>
  <si>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</si>
  <si>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</si>
  <si>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</si>
  <si>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</si>
  <si>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</si>
  <si>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</si>
  <si>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</si>
  <si>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</si>
  <si>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</si>
  <si>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</si>
  <si>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</si>
  <si>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</si>
  <si>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</si>
  <si>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</si>
  <si>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</si>
  <si>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</si>
  <si>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</si>
  <si>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</si>
  <si>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</si>
  <si>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</si>
  <si>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</si>
  <si>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</si>
  <si>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</si>
  <si>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</si>
  <si>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</si>
  <si>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</si>
  <si>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</si>
  <si>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</si>
  <si>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</si>
  <si>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</si>
  <si>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</si>
  <si>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</si>
  <si>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</si>
  <si>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</si>
  <si>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</si>
  <si>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</si>
  <si>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</si>
  <si>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</si>
  <si>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</si>
  <si>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</si>
  <si>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</si>
  <si>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</si>
  <si>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</si>
  <si>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</si>
  <si>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</si>
  <si>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</si>
  <si>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</si>
  <si>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</si>
  <si>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</si>
  <si>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</si>
  <si>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</si>
  <si>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</si>
  <si>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</si>
  <si>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</si>
  <si>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</si>
  <si>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</si>
  <si>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</si>
  <si>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</si>
  <si>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</si>
  <si>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</si>
  <si>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</si>
  <si>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</si>
  <si>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</si>
  <si>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</si>
  <si>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</si>
  <si>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</si>
  <si>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</si>
  <si>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</si>
  <si>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</si>
  <si>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</si>
  <si>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</si>
  <si>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</si>
  <si>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</si>
  <si>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</si>
  <si>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</si>
  <si>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</si>
  <si>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</si>
  <si>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</si>
  <si>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</si>
  <si>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</si>
  <si>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</si>
  <si>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</si>
  <si>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</si>
  <si>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</si>
  <si>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</si>
  <si>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</si>
  <si>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</si>
  <si>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</si>
  <si>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</si>
  <si>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</si>
  <si>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</si>
  <si>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</si>
  <si>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</si>
  <si>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</si>
  <si>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</si>
  <si>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</si>
  <si>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</si>
  <si>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</si>
  <si>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</si>
  <si>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</si>
  <si>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</si>
  <si>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</si>
  <si>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</si>
  <si>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</si>
  <si>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</si>
  <si>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</si>
  <si>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</si>
  <si>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</si>
  <si>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</si>
  <si>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</si>
  <si>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</si>
  <si>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</si>
  <si>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</si>
  <si>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</si>
  <si>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</si>
  <si>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</si>
  <si>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</si>
  <si>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</si>
  <si>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</si>
  <si>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</si>
  <si>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</si>
  <si>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</si>
  <si>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</si>
  <si>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</si>
  <si>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</si>
  <si>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</si>
  <si>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</si>
  <si>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</si>
  <si>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</si>
  <si>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</si>
  <si>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</si>
  <si>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</si>
  <si>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</si>
  <si>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</si>
  <si>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</si>
  <si>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</si>
  <si>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</si>
  <si>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</si>
  <si>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</si>
  <si>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</si>
  <si>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</si>
  <si>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</si>
  <si>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</si>
  <si>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</si>
  <si>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</si>
  <si>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</si>
  <si>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</si>
  <si>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</si>
  <si>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</si>
  <si>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</si>
  <si>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</si>
  <si>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</si>
  <si>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</si>
  <si>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</si>
  <si>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</si>
  <si>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</si>
  <si>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</si>
  <si>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</si>
  <si>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</si>
  <si>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</si>
  <si>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</si>
  <si>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</si>
  <si>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</si>
  <si>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</si>
  <si>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</si>
  <si>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</si>
  <si>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</si>
  <si>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</si>
  <si>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</si>
  <si>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</si>
  <si>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</si>
  <si>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</si>
  <si>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</si>
  <si>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</si>
  <si>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</si>
  <si>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</si>
  <si>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</si>
  <si>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</si>
  <si>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</si>
  <si>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</si>
  <si>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</si>
  <si>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</si>
  <si>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</si>
  <si>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</si>
  <si>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</si>
  <si>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</si>
  <si>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</si>
  <si>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</si>
  <si>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</si>
  <si>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</si>
  <si>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</si>
  <si>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</si>
  <si>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</si>
  <si>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</si>
  <si>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</si>
  <si>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</si>
  <si>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</si>
  <si>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</si>
  <si>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</si>
  <si>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</si>
  <si>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</si>
  <si>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</si>
  <si>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</si>
  <si>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</si>
  <si>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</si>
  <si>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</si>
  <si>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</si>
  <si>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</si>
  <si>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</si>
  <si>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</si>
  <si>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</si>
  <si>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</si>
  <si>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</si>
  <si>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</si>
  <si>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</si>
  <si>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</si>
  <si>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</si>
  <si>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</si>
  <si>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</si>
  <si>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</si>
  <si>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</si>
  <si>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</si>
  <si>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</si>
  <si>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</si>
  <si>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</si>
  <si>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</si>
  <si>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</si>
  <si>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</si>
  <si>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</si>
  <si>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</si>
  <si>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</si>
  <si>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</si>
  <si>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</si>
  <si>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</si>
  <si>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</si>
  <si>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</si>
  <si>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</si>
  <si>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</si>
  <si>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</si>
  <si>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</si>
  <si>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</si>
  <si>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</si>
  <si>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</si>
  <si>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</si>
  <si>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</si>
  <si>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</si>
  <si>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</si>
  <si>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</si>
  <si>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</si>
  <si>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</si>
  <si>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</si>
  <si>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</si>
  <si>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</si>
  <si>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</si>
  <si>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</si>
  <si>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</si>
  <si>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</si>
  <si>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</si>
  <si>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</si>
  <si>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</si>
  <si>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</si>
  <si>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</si>
  <si>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</si>
  <si>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</si>
  <si>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</si>
  <si>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</si>
  <si>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</si>
  <si>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</si>
  <si>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</si>
  <si>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</si>
  <si>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</si>
  <si>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</si>
  <si>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</si>
  <si>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</si>
  <si>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</si>
  <si>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</si>
  <si>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</si>
  <si>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</si>
  <si>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</si>
  <si>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</si>
  <si>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</si>
  <si>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</si>
  <si>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</si>
  <si>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</si>
  <si>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</si>
  <si>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</si>
  <si>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</si>
  <si>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</si>
  <si>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</si>
  <si>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</si>
  <si>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</si>
  <si>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</si>
  <si>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</si>
  <si>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</si>
  <si>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</si>
  <si>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</si>
  <si>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</si>
  <si>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</si>
  <si>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</si>
  <si>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</si>
  <si>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</si>
  <si>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</si>
  <si>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</si>
  <si>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</si>
  <si>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</si>
  <si>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</si>
  <si>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</si>
  <si>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</si>
  <si>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</si>
  <si>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</si>
  <si>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</si>
  <si>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</si>
  <si>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</si>
  <si>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</si>
  <si>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</si>
  <si>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</si>
  <si>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</si>
  <si>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</si>
  <si>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</si>
  <si>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</si>
  <si>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</si>
  <si>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</si>
  <si>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</si>
  <si>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</si>
  <si>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</si>
  <si>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</si>
  <si>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</si>
  <si>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</si>
  <si>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</si>
  <si>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</si>
  <si>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</si>
  <si>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</si>
  <si>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</si>
  <si>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</si>
  <si>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</si>
  <si>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</si>
  <si>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</si>
  <si>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</si>
  <si>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</si>
  <si>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</si>
  <si>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</si>
  <si>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</si>
  <si>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</si>
  <si>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</si>
  <si>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</si>
  <si>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</si>
  <si>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</si>
  <si>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</si>
  <si>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</si>
  <si>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</si>
  <si>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</si>
  <si>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</si>
  <si>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</si>
  <si>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</si>
  <si>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</si>
  <si>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</si>
  <si>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</si>
  <si>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</si>
  <si>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</si>
  <si>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</si>
  <si>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</si>
  <si>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</si>
  <si>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</si>
  <si>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</si>
  <si>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</si>
  <si>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</si>
  <si>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</si>
  <si>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</si>
  <si>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</si>
  <si>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</si>
  <si>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</si>
  <si>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</si>
  <si>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</si>
  <si>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</si>
  <si>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</si>
  <si>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</si>
  <si>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</si>
  <si>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</si>
  <si>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</si>
  <si>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</si>
  <si>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</si>
  <si>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</si>
  <si>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</si>
  <si>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</si>
  <si>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</si>
  <si>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</si>
  <si>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</si>
  <si>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</si>
  <si>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</si>
  <si>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</si>
  <si>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</si>
  <si>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</si>
  <si>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</si>
  <si>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</si>
  <si>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</si>
  <si>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</si>
  <si>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</si>
  <si>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</si>
  <si>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</si>
  <si>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</si>
  <si>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</si>
  <si>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</si>
  <si>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</si>
  <si>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</si>
  <si>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</si>
  <si>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</si>
  <si>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</si>
  <si>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</si>
  <si>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</si>
  <si>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</si>
  <si>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</si>
  <si>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</si>
  <si>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</si>
  <si>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</si>
  <si>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</si>
  <si>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</si>
  <si>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</si>
  <si>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</si>
  <si>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</si>
  <si>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</si>
  <si>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</si>
  <si>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</si>
  <si>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</si>
  <si>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</si>
  <si>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</si>
  <si>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</si>
  <si>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</si>
  <si>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</si>
  <si>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</si>
  <si>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</si>
  <si>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</si>
  <si>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</si>
  <si>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</si>
  <si>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</si>
  <si>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</si>
  <si>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</si>
  <si>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</si>
  <si>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</si>
  <si>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</si>
  <si>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</si>
  <si>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</si>
  <si>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</si>
  <si>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</si>
  <si>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</si>
  <si>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</si>
  <si>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</si>
  <si>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</si>
  <si>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</si>
  <si>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</si>
  <si>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</si>
  <si>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</si>
  <si>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</si>
  <si>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</si>
  <si>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</si>
  <si>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</si>
  <si>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</si>
  <si>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</si>
  <si>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</si>
  <si>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</si>
  <si>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</si>
  <si>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</si>
  <si>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</si>
  <si>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</si>
  <si>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</si>
  <si>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</si>
  <si>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</si>
  <si>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</si>
  <si>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</si>
  <si>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</si>
  <si>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</si>
  <si>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</si>
  <si>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</si>
  <si>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</si>
  <si>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</si>
  <si>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</si>
  <si>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</si>
  <si>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</si>
  <si>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</si>
  <si>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</si>
  <si>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</si>
  <si>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</si>
  <si>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</si>
  <si>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</si>
  <si>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</si>
  <si>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</si>
  <si>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</si>
  <si>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</si>
  <si>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</si>
  <si>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</si>
  <si>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</si>
  <si>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</si>
  <si>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</si>
  <si>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</si>
  <si>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</si>
  <si>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</si>
  <si>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</si>
  <si>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</si>
  <si>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</si>
  <si>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</si>
  <si>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</si>
  <si>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</si>
  <si>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</si>
  <si>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</si>
  <si>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</si>
  <si>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</si>
  <si>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</si>
  <si>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</si>
  <si>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</si>
  <si>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</si>
  <si>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</si>
  <si>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</si>
  <si>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</si>
  <si>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</si>
  <si>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</si>
  <si>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</si>
  <si>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</si>
  <si>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</si>
  <si>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</si>
  <si>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</si>
  <si>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</si>
  <si>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</si>
  <si>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</si>
  <si>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</si>
  <si>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</si>
  <si>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</si>
  <si>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</si>
  <si>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</si>
  <si>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</si>
  <si>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</si>
  <si>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</si>
  <si>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</si>
  <si>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</si>
  <si>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</si>
  <si>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</si>
  <si>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</si>
  <si>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</si>
  <si>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</si>
  <si>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</si>
  <si>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</si>
  <si>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</si>
  <si>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</si>
  <si>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</si>
  <si>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</si>
  <si>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</si>
  <si>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</si>
  <si>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</si>
  <si>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</si>
  <si>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</si>
  <si>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</si>
  <si>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</si>
  <si>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</si>
  <si>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</si>
  <si>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</si>
  <si>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</si>
  <si>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</si>
  <si>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</si>
  <si>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</si>
  <si>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</si>
  <si>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</si>
  <si>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</si>
  <si>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</si>
  <si>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</si>
  <si>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</si>
  <si>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</si>
  <si>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</si>
  <si>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</si>
  <si>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</si>
  <si>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</si>
  <si>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</si>
  <si>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</si>
  <si>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</si>
  <si>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</si>
  <si>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</si>
  <si>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</si>
  <si>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</si>
  <si>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</si>
  <si>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</si>
  <si>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</si>
  <si>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</si>
  <si>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</si>
  <si>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</si>
  <si>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</si>
  <si>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</si>
  <si>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</si>
  <si>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</si>
  <si>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</si>
  <si>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</si>
  <si>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</si>
  <si>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</si>
  <si>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</si>
  <si>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</si>
  <si>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</si>
  <si>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</si>
  <si>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</si>
  <si>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</si>
  <si>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</si>
  <si>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</si>
  <si>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</si>
  <si>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</si>
  <si>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</si>
  <si>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</si>
  <si>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</si>
  <si>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</si>
  <si>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</si>
  <si>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</si>
  <si>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</si>
  <si>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</si>
  <si>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</si>
  <si>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</si>
  <si>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</si>
  <si>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</si>
  <si>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</si>
  <si>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</si>
  <si>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</si>
  <si>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</si>
  <si>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</si>
  <si>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</si>
  <si>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</si>
  <si>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</si>
  <si>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</si>
  <si>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</si>
  <si>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</si>
  <si>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</si>
  <si>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</si>
  <si>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</si>
  <si>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</si>
  <si>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</si>
  <si>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</si>
  <si>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</si>
  <si>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</si>
  <si>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</si>
  <si>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</si>
  <si>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</si>
  <si>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</si>
  <si>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</si>
  <si>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</si>
  <si>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</si>
  <si>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</si>
  <si>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</si>
  <si>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</si>
  <si>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</si>
  <si>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</si>
  <si>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</si>
  <si>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</si>
  <si>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</si>
  <si>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</si>
  <si>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</si>
  <si>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</si>
  <si>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</si>
  <si>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</si>
  <si>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</si>
  <si>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</si>
  <si>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</si>
  <si>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</si>
  <si>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</si>
  <si>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</si>
  <si>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</si>
  <si>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</si>
  <si>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</si>
  <si>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</si>
  <si>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</si>
  <si>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</si>
  <si>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</si>
  <si>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</si>
  <si>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</si>
  <si>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</si>
  <si>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</si>
  <si>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</si>
  <si>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</si>
  <si>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</si>
  <si>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</si>
  <si>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</si>
  <si>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</si>
  <si>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</si>
  <si>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</si>
  <si>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</si>
  <si>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</si>
  <si>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</si>
  <si>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</si>
  <si>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</si>
  <si>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</si>
  <si>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</si>
  <si>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</si>
  <si>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</si>
  <si>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</si>
  <si>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</si>
  <si>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</si>
  <si>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</si>
  <si>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</si>
  <si>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</si>
  <si>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</si>
  <si>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</si>
  <si>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</si>
  <si>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</si>
  <si>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</si>
  <si>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</si>
  <si>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</si>
  <si>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</si>
  <si>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</si>
  <si>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</si>
  <si>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</si>
  <si>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</si>
  <si>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</si>
  <si>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</si>
  <si>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</si>
  <si>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</si>
  <si>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</si>
  <si>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</si>
  <si>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</si>
  <si>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</si>
  <si>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</si>
  <si>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</si>
  <si>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</si>
  <si>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</si>
  <si>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</si>
  <si>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</si>
  <si>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</si>
  <si>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</si>
  <si>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</si>
  <si>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</si>
  <si>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</si>
  <si>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</si>
  <si>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</si>
  <si>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</si>
  <si>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</si>
  <si>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</si>
  <si>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</si>
  <si>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</si>
  <si>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</si>
  <si>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</si>
  <si>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</si>
  <si>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</si>
  <si>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</si>
  <si>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</si>
  <si>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</si>
  <si>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</si>
  <si>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</si>
  <si>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</si>
  <si>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</si>
  <si>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</si>
  <si>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</si>
  <si>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</si>
  <si>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</si>
  <si>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</si>
  <si>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</si>
  <si>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</si>
  <si>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</si>
  <si>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</si>
  <si>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</si>
  <si>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</si>
  <si>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</si>
  <si>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</si>
  <si>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</si>
  <si>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</si>
  <si>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</si>
  <si>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</si>
  <si>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</si>
  <si>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</si>
  <si>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</si>
  <si>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</si>
  <si>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</si>
  <si>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</si>
  <si>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</si>
  <si>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</si>
  <si>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</si>
  <si>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</si>
  <si>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</si>
  <si>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</si>
  <si>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</si>
  <si>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</si>
  <si>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</si>
  <si>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</si>
  <si>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</si>
  <si>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</si>
  <si>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</si>
  <si>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</si>
  <si>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</si>
  <si>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</si>
  <si>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</si>
  <si>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</si>
  <si>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</si>
  <si>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</si>
  <si>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</si>
  <si>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</si>
  <si>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</si>
  <si>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</si>
  <si>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</si>
  <si>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</si>
  <si>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</si>
  <si>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</si>
  <si>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</si>
  <si>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</si>
  <si>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</si>
  <si>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</si>
  <si>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</si>
  <si>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</si>
  <si>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</si>
  <si>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</si>
  <si>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</si>
  <si>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</si>
  <si>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</si>
  <si>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</si>
  <si>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</si>
  <si>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</si>
  <si>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</si>
  <si>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</si>
  <si>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</si>
  <si>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</si>
  <si>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</si>
  <si>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</si>
  <si>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</si>
  <si>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</si>
  <si>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</si>
  <si>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</si>
  <si>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</si>
  <si>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</si>
  <si>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</si>
  <si>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</si>
  <si>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</si>
  <si>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</si>
  <si>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</si>
  <si>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</si>
  <si>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</si>
  <si>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</si>
  <si>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</si>
  <si>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</si>
  <si>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</si>
  <si>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</si>
  <si>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</si>
  <si>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</si>
  <si>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</si>
  <si>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</si>
  <si>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</si>
  <si>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</si>
  <si>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</si>
  <si>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</si>
  <si>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</si>
  <si>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</si>
  <si>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</si>
  <si>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</si>
  <si>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</si>
  <si>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</si>
  <si>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</si>
  <si>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</si>
  <si>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</si>
  <si>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</si>
  <si>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</si>
  <si>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</si>
  <si>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</si>
  <si>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</si>
  <si>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</si>
  <si>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</si>
  <si>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</si>
  <si>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</si>
  <si>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</si>
  <si>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</si>
  <si>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</si>
  <si>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</si>
  <si>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</si>
  <si>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</si>
  <si>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</si>
  <si>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</si>
  <si>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</si>
  <si>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</si>
  <si>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</si>
  <si>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</si>
  <si>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</si>
  <si>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</si>
  <si>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</si>
  <si>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</si>
  <si>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</si>
  <si>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</si>
  <si>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</si>
  <si>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</si>
  <si>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</si>
  <si>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</si>
  <si>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</si>
  <si>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</si>
  <si>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</si>
  <si>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</si>
  <si>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</si>
  <si>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</si>
  <si>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</si>
  <si>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</si>
  <si>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</si>
  <si>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</si>
  <si>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</si>
  <si>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</si>
  <si>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</si>
  <si>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</si>
  <si>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</si>
  <si>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</si>
  <si>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</si>
  <si>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</si>
  <si>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</si>
  <si>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</si>
  <si>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</si>
  <si>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</si>
  <si>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</si>
  <si>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</si>
  <si>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</si>
  <si>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</si>
  <si>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</si>
  <si>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</si>
  <si>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</si>
  <si>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</si>
  <si>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</si>
  <si>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</si>
  <si>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</si>
  <si>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</si>
  <si>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</si>
  <si>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</si>
  <si>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</si>
  <si>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</si>
  <si>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</si>
  <si>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</si>
  <si>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</si>
  <si>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</si>
  <si>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</si>
  <si>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</si>
  <si>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</si>
  <si>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</si>
  <si>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</si>
  <si>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</si>
  <si>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</si>
  <si>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</si>
  <si>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</si>
  <si>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</si>
  <si>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</si>
  <si>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</si>
  <si>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</si>
  <si>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</si>
  <si>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</si>
  <si>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</si>
  <si>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</si>
  <si>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</si>
  <si>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</si>
  <si>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</si>
  <si>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</si>
  <si>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</si>
  <si>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</si>
  <si>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</si>
  <si>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</si>
  <si>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</si>
  <si>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</si>
  <si>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</si>
  <si>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</si>
  <si>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</si>
  <si>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</si>
  <si>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</si>
  <si>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</si>
  <si>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</si>
  <si>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</si>
  <si>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</si>
  <si>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</si>
  <si>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</si>
  <si>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</si>
  <si>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</si>
  <si>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</si>
  <si>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</si>
  <si>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</si>
  <si>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</si>
  <si>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</si>
  <si>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</si>
  <si>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</si>
  <si>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</si>
  <si>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</si>
  <si>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</si>
  <si>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</si>
  <si>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</si>
  <si>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</si>
  <si>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</si>
  <si>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</si>
  <si>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</si>
  <si>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</si>
  <si>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</si>
  <si>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</si>
  <si>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</si>
  <si>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</si>
  <si>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</si>
  <si>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</si>
  <si>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</si>
  <si>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</si>
  <si>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</si>
  <si>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</si>
  <si>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</si>
  <si>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</si>
  <si>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</si>
  <si>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</si>
  <si>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</si>
  <si>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</si>
  <si>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</si>
  <si>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</si>
  <si>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</si>
  <si>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</si>
  <si>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</si>
  <si>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</si>
  <si>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</si>
  <si>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</si>
  <si>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</si>
  <si>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</si>
  <si>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</si>
  <si>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</si>
  <si>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</si>
  <si>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</si>
  <si>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</si>
  <si>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</si>
  <si>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</si>
  <si>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</si>
  <si>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</si>
  <si>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</si>
  <si>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</si>
  <si>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</si>
  <si>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</si>
  <si>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</si>
  <si>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</si>
  <si>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</si>
  <si>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</si>
  <si>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</si>
  <si>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</si>
  <si>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</si>
  <si>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</si>
  <si>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</si>
  <si>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</si>
  <si>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</si>
  <si>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</si>
  <si>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</si>
  <si>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</si>
  <si>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</si>
  <si>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</si>
  <si>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</si>
  <si>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</si>
  <si>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</si>
  <si>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</si>
  <si>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</si>
  <si>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</si>
  <si>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</si>
  <si>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</si>
  <si>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</si>
  <si>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</si>
  <si>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</si>
  <si>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</si>
  <si>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</si>
  <si>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</si>
  <si>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</si>
  <si>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</si>
  <si>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</si>
  <si>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</si>
  <si>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</si>
  <si>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</si>
  <si>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</si>
  <si>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</si>
  <si>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</si>
  <si>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</si>
  <si>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</si>
  <si>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</si>
  <si>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</si>
  <si>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</si>
  <si>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</si>
  <si>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</si>
  <si>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</si>
  <si>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</si>
  <si>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</si>
  <si>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</si>
  <si>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</si>
  <si>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</si>
  <si>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</si>
  <si>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</si>
  <si>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</si>
  <si>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</si>
  <si>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</si>
  <si>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</si>
  <si>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</si>
  <si>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</si>
  <si>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</si>
  <si>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</si>
  <si>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</si>
  <si>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</si>
  <si>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</si>
  <si>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</si>
  <si>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</si>
  <si>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</si>
  <si>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</si>
  <si>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</si>
  <si>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</si>
  <si>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</si>
  <si>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</si>
  <si>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</si>
  <si>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</si>
  <si>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</si>
  <si>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</si>
  <si>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</si>
  <si>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</si>
  <si>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</si>
  <si>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</si>
  <si>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</si>
  <si>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</si>
  <si>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</si>
  <si>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</si>
  <si>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</si>
  <si>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</si>
  <si>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</si>
  <si>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</si>
  <si>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</si>
  <si>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</si>
  <si>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</si>
  <si>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</si>
  <si>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</si>
  <si>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</si>
  <si>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</si>
  <si>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</si>
  <si>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</si>
  <si>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</si>
  <si>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</si>
  <si>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</si>
  <si>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</si>
  <si>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</si>
  <si>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</si>
  <si>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</si>
  <si>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</si>
  <si>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</si>
  <si>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</si>
  <si>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</si>
  <si>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</si>
  <si>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</si>
  <si>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</si>
  <si>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</si>
  <si>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</si>
  <si>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</si>
  <si>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</si>
  <si>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</si>
  <si>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</si>
  <si>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</si>
  <si>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</si>
  <si>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</si>
  <si>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</si>
  <si>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</si>
  <si>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</si>
  <si>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</si>
  <si>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</si>
  <si>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</si>
  <si>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</si>
  <si>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</si>
  <si>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</si>
  <si>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</si>
  <si>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</si>
  <si>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</si>
  <si>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</si>
  <si>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</si>
  <si>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</si>
  <si>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</si>
  <si>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</si>
  <si>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</si>
  <si>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</si>
  <si>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</si>
  <si>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</si>
  <si>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</si>
  <si>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</si>
  <si>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</si>
  <si>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</si>
  <si>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</si>
  <si>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</si>
  <si>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</si>
  <si>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</si>
  <si>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</si>
  <si>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</si>
  <si>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</si>
  <si>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</si>
  <si>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</si>
  <si>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</si>
  <si>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</si>
  <si>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</si>
  <si>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</si>
  <si>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</si>
  <si>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</si>
  <si>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</si>
  <si>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</si>
  <si>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</si>
  <si>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</si>
  <si>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</si>
  <si>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</si>
  <si>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</si>
  <si>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</si>
  <si>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</si>
  <si>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</si>
  <si>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</si>
  <si>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</si>
  <si>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</si>
  <si>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</si>
  <si>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</si>
  <si>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</si>
  <si>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</si>
  <si>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</si>
  <si>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</si>
  <si>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</si>
  <si>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</si>
  <si>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</si>
  <si>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</si>
  <si>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</si>
  <si>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</si>
  <si>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</si>
  <si>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</si>
  <si>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</si>
  <si>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</si>
  <si>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</si>
  <si>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</si>
  <si>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</si>
  <si>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</si>
  <si>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</si>
  <si>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</si>
  <si>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</si>
  <si>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</si>
  <si>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</si>
  <si>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</si>
  <si>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</si>
  <si>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</si>
  <si>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</si>
  <si>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</si>
  <si>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</si>
  <si>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</si>
  <si>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</si>
  <si>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</si>
  <si>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</si>
  <si>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</si>
  <si>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</si>
  <si>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</si>
  <si>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</si>
  <si>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</si>
  <si>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</si>
  <si>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</si>
  <si>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</si>
  <si>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</si>
  <si>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</si>
  <si>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</si>
  <si>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</si>
  <si>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</si>
  <si>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</si>
  <si>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</si>
  <si>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</si>
  <si>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</si>
  <si>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</si>
  <si>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</si>
  <si>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</si>
  <si>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</si>
  <si>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</si>
  <si>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</si>
  <si>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</si>
  <si>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</si>
  <si>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</si>
  <si>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</si>
  <si>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</si>
  <si>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</si>
  <si>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</si>
  <si>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</si>
  <si>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</si>
  <si>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</si>
  <si>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</si>
  <si>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</si>
  <si>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</si>
  <si>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</si>
  <si>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</si>
  <si>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</si>
  <si>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</si>
  <si>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</si>
  <si>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</si>
  <si>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</si>
  <si>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</si>
  <si>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</si>
  <si>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</si>
  <si>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</si>
  <si>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</si>
  <si>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</si>
  <si>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</si>
  <si>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</si>
  <si>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</si>
  <si>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</si>
  <si>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</si>
  <si>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</si>
  <si>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</si>
  <si>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</si>
  <si>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</si>
  <si>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</si>
  <si>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</si>
  <si>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</si>
  <si>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</si>
  <si>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</si>
  <si>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</si>
  <si>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</si>
  <si>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</si>
  <si>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</si>
  <si>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</si>
  <si>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</si>
  <si>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</si>
  <si>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</si>
  <si>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</si>
  <si>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</si>
  <si>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</si>
  <si>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</si>
  <si>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</si>
  <si>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</si>
  <si>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</si>
  <si>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</si>
  <si>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</si>
  <si>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</si>
  <si>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</si>
  <si>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</si>
  <si>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</si>
  <si>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</si>
  <si>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</si>
  <si>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</si>
  <si>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</si>
  <si>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</si>
  <si>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</si>
  <si>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</si>
  <si>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</si>
  <si>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</si>
  <si>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</si>
  <si>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</si>
  <si>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</si>
  <si>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</si>
  <si>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</si>
  <si>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</si>
  <si>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</si>
  <si>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</si>
  <si>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</si>
  <si>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</si>
  <si>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</si>
  <si>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</si>
  <si>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</si>
  <si>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</si>
  <si>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</si>
  <si>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</si>
  <si>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</si>
  <si>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</si>
  <si>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</si>
  <si>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</si>
  <si>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</si>
  <si>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</si>
  <si>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</si>
  <si>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</si>
  <si>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</si>
  <si>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</si>
  <si>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</si>
  <si>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</si>
  <si>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</si>
  <si>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</si>
  <si>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</si>
  <si>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</si>
  <si>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</si>
  <si>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</si>
  <si>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</si>
  <si>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</si>
  <si>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</si>
  <si>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</si>
  <si>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</si>
  <si>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</si>
  <si>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</si>
  <si>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</si>
  <si>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</si>
  <si>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</si>
  <si>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</si>
  <si>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</si>
  <si>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</si>
  <si>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</si>
  <si>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</si>
  <si>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</si>
  <si>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</si>
  <si>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</si>
  <si>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</si>
  <si>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</si>
  <si>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</si>
  <si>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</si>
  <si>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</si>
  <si>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</si>
  <si>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</si>
  <si>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</si>
  <si>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</si>
  <si>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</si>
  <si>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</si>
  <si>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</si>
  <si>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</si>
  <si>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</si>
  <si>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</si>
  <si>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</si>
  <si>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</si>
  <si>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</si>
  <si>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</si>
  <si>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</si>
  <si>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</si>
  <si>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</si>
  <si>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</si>
  <si>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</si>
  <si>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</si>
  <si>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</si>
  <si>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</si>
  <si>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</si>
  <si>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</si>
  <si>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</si>
  <si>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</si>
  <si>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</si>
  <si>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</si>
  <si>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</si>
  <si>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</si>
  <si>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</si>
  <si>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</si>
  <si>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</si>
  <si>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</si>
  <si>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</si>
  <si>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</si>
  <si>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</si>
  <si>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</si>
  <si>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</si>
  <si>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</si>
  <si>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</si>
  <si>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</si>
  <si>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</si>
  <si>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</si>
  <si>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</si>
  <si>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</si>
  <si>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</si>
  <si>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</si>
  <si>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</si>
  <si>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</si>
  <si>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</si>
  <si>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</si>
  <si>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</si>
  <si>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</si>
  <si>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</si>
  <si>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</si>
  <si>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</si>
  <si>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</si>
  <si>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</si>
  <si>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</si>
  <si>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</si>
  <si>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</si>
  <si>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</si>
  <si>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</si>
  <si>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</si>
  <si>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</si>
  <si>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</si>
  <si>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</si>
  <si>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</si>
  <si>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</si>
  <si>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</si>
  <si>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</si>
  <si>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</si>
  <si>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</si>
  <si>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</si>
  <si>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</si>
  <si>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</si>
  <si>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</si>
  <si>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</si>
  <si>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</si>
  <si>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</si>
  <si>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</si>
  <si>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</si>
  <si>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</si>
  <si>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</si>
  <si>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</si>
  <si>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</si>
  <si>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</si>
  <si>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</si>
  <si>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</si>
  <si>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</si>
  <si>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</si>
  <si>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</si>
  <si>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</si>
  <si>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</si>
  <si>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</si>
  <si>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</si>
  <si>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</si>
  <si>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</si>
  <si>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</si>
  <si>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</si>
  <si>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</si>
  <si>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</si>
  <si>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</si>
  <si>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</si>
  <si>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</si>
  <si>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</si>
  <si>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</si>
  <si>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</si>
  <si>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</si>
  <si>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</si>
  <si>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</si>
  <si>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</si>
  <si>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</si>
  <si>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</si>
  <si>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</si>
  <si>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</si>
  <si>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</si>
  <si>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</si>
  <si>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</si>
  <si>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</si>
  <si>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</si>
  <si>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</si>
  <si>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</si>
  <si>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</si>
  <si>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</si>
  <si>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</si>
  <si>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</si>
  <si>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</si>
  <si>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</si>
  <si>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</si>
  <si>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</si>
  <si>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</si>
  <si>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</si>
  <si>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</si>
  <si>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</si>
  <si>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</si>
  <si>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</si>
  <si>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</si>
  <si>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</si>
  <si>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</si>
  <si>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</si>
  <si>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</si>
  <si>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</si>
  <si>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</si>
  <si>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</si>
  <si>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</si>
  <si>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</si>
  <si>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</si>
  <si>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</si>
  <si>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</si>
  <si>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</si>
  <si>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</si>
  <si>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</si>
  <si>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</si>
  <si>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</si>
  <si>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</si>
  <si>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</si>
  <si>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</si>
  <si>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</si>
  <si>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</si>
  <si>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</si>
  <si>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</si>
  <si>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</si>
  <si>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</si>
  <si>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</si>
  <si>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</si>
  <si>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</si>
  <si>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</si>
  <si>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</si>
  <si>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</si>
  <si>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</si>
  <si>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</si>
  <si>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</si>
  <si>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</si>
  <si>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</si>
  <si>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</si>
  <si>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</si>
  <si>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</si>
  <si>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</si>
  <si>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</si>
  <si>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</si>
  <si>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</si>
  <si>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</si>
  <si>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</si>
  <si>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</si>
  <si>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</si>
  <si>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</si>
  <si>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</si>
  <si>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</si>
  <si>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</si>
  <si>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</si>
  <si>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</si>
  <si>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</si>
  <si>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</si>
  <si>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</si>
  <si>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</si>
  <si>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</si>
  <si>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</si>
  <si>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</si>
  <si>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</si>
  <si>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</si>
  <si>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</si>
  <si>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</si>
  <si>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</si>
  <si>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</si>
  <si>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</si>
  <si>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</si>
  <si>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</si>
  <si>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</si>
  <si>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</si>
  <si>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</si>
  <si>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</si>
  <si>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</si>
  <si>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</si>
  <si>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</si>
  <si>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</si>
  <si>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</si>
  <si>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</si>
  <si>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</si>
  <si>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</si>
  <si>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</si>
  <si>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</si>
  <si>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</si>
  <si>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</si>
  <si>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</si>
  <si>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</si>
  <si>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</si>
  <si>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</si>
  <si>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</si>
  <si>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</si>
  <si>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</si>
  <si>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</si>
  <si>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</si>
  <si>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</si>
  <si>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</si>
  <si>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</si>
  <si>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</si>
  <si>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</si>
  <si>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</si>
  <si>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</si>
  <si>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</si>
  <si>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</si>
  <si>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</si>
  <si>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</si>
  <si>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</si>
  <si>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</si>
  <si>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</si>
  <si>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</si>
  <si>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</si>
  <si>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</si>
  <si>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</si>
  <si>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</si>
  <si>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</si>
  <si>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</si>
  <si>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</si>
  <si>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</si>
  <si>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</si>
  <si>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</si>
  <si>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</si>
  <si>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</si>
  <si>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</si>
  <si>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</si>
  <si>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</si>
  <si>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</si>
  <si>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</si>
  <si>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</si>
  <si>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</si>
  <si>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</si>
  <si>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</si>
  <si>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</si>
  <si>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</si>
  <si>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</si>
  <si>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</si>
  <si>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</si>
  <si>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</si>
  <si>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</si>
  <si>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</si>
  <si>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</si>
  <si>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</si>
  <si>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</si>
  <si>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</si>
  <si>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</si>
  <si>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</si>
  <si>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</si>
  <si>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</si>
  <si>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</si>
  <si>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</si>
  <si>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</si>
  <si>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</si>
  <si>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</si>
  <si>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</si>
  <si>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</si>
  <si>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</si>
  <si>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</si>
  <si>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</si>
  <si>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</si>
  <si>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</si>
  <si>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</si>
  <si>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</si>
  <si>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</si>
  <si>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</si>
  <si>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</si>
  <si>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</si>
  <si>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</si>
  <si>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</si>
  <si>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</si>
  <si>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</si>
  <si>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</si>
  <si>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</si>
  <si>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</si>
  <si>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</si>
  <si>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</si>
  <si>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</si>
  <si>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</si>
  <si>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</si>
  <si>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</si>
  <si>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</si>
  <si>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</si>
  <si>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</si>
  <si>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Column Labels</t>
  </si>
  <si>
    <t>(All)</t>
  </si>
  <si>
    <t>Count of blurb</t>
  </si>
  <si>
    <t>Parent-category</t>
  </si>
  <si>
    <t>Date Created Conversion</t>
  </si>
  <si>
    <t>Date Ended Conversion</t>
  </si>
  <si>
    <t>Year</t>
  </si>
  <si>
    <t>Month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</si>
  <si>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</si>
  <si>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</si>
  <si>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</si>
  <si>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</si>
  <si>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</si>
  <si>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</si>
  <si>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</si>
  <si>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</si>
  <si>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</si>
  <si>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</si>
  <si>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</si>
  <si>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</si>
  <si>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parent category</t>
  </si>
  <si>
    <t>Goal</t>
  </si>
  <si>
    <t xml:space="preserve"> Number Successful</t>
  </si>
  <si>
    <t xml:space="preserve"> Number Failed</t>
  </si>
  <si>
    <t xml:space="preserve"> Number Canceled</t>
  </si>
  <si>
    <t xml:space="preserve"> Total Projects</t>
  </si>
  <si>
    <t xml:space="preserve"> Percentage Successful</t>
  </si>
  <si>
    <t xml:space="preserve"> 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</si>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</sst>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0" fillId="0" borderId="0" xfId="0" applyFont="1"/>
    <xf numFmtId="0" fontId="1" fillId="0" borderId="0" xfId="0" applyFont="1"/>
    <xf numFmtId="9" fontId="1" fillId="0" borderId="0" xfId="1" applyFont="1"/>
    <xf numFmtId="9" fontId="0" fillId="0" borderId="0" xfId="1" applyFon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/>
  </cellXfs>
  <cellStyles count="2">
    <cellStyle name="Normal" xfId="0" builtinId="0"/>
    <cellStyle name="Percent" xfId="1" builtinId="5"/>
  </cellStyles>
  <dxfs count="4">
    <dxf>
      <font>
        <color theme="1"/>
      </font>
      <fill>
        <patternFill>
          <bgColor rgb="FF00B050"/>
        </patternFill>
      </fill>
    </dxf>
    <dxf>
      <fill>
        <patternFill>
          <bgColor rgb="FFC00000"/>
        </patternFill>
      </fill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rgb="FF92D05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[StarterBook_solved.xlsx]Pivot Table!PivotTable8</c:name>
    <c:fmtId val="0"/>
  </c:pivotSource>
  <c:chart>
    <c:autoTitleDeleted val="0"/>
    <c:pivotFmts>
      <c:pivotFmt>
        <c:idx val="0"/>
        <c:spPr>
          <a:solidFill>
            <a:srgbClr val="7030A0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Table'!$B$4:$B$5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7030A0"/>
            </a:solidFill>
            <a:ln>
              <a:noFill/>
            </a:ln>
            <a:effectLst/>
          </c:spPr>
          <c:invertIfNegative val="0"/>
          <c:cat>
            <c:strRef>
              <c:f>'Pivot Table'!$A$6:$A$15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Table'!$B$6:$B$15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143-B045-BF80-467B3FB8437C}"/>
            </c:ext>
          </c:extLst>
        </c:ser>
        <c:ser>
          <c:idx val="1"/>
          <c:order val="1"/>
          <c:tx>
            <c:strRef>
              <c:f>'Pivot Table'!$C$4:$C$5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Table'!$A$6:$A$15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Table'!$C$6:$C$15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2143-B045-BF80-467B3FB8437C}"/>
            </c:ext>
          </c:extLst>
        </c:ser>
        <c:ser>
          <c:idx val="2"/>
          <c:order val="2"/>
          <c:tx>
            <c:strRef>
              <c:f>'Pivot Table'!$D$4:$D$5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Table'!$A$6:$A$15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Table'!$D$6:$D$15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2143-B045-BF80-467B3FB8437C}"/>
            </c:ext>
          </c:extLst>
        </c:ser>
        <c:ser>
          <c:idx val="3"/>
          <c:order val="3"/>
          <c:tx>
            <c:strRef>
              <c:f>'Pivot Table'!$E$4:$E$5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Table'!$A$6:$A$15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Table'!$E$6:$E$15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2143-B045-BF80-467B3FB843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59435792"/>
        <c:axId val="869396240"/>
      </c:barChart>
      <c:catAx>
        <c:axId val="8594357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9396240"/>
        <c:crosses val="autoZero"/>
        <c:auto val="1"/>
        <c:lblAlgn val="ctr"/>
        <c:lblOffset val="100"/>
        <c:noMultiLvlLbl val="0"/>
      </c:catAx>
      <c:valAx>
        <c:axId val="8693962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94357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[StarterBook_solved.xlsx]Pivot Table 2!PivotTable4</c:name>
    <c:fmtId val="5"/>
  </c:pivotSource>
  <c:chart>
    <c:autoTitleDeleted val="0"/>
    <c:pivotFmts>
      <c:pivotFmt>
        <c:idx val="0"/>
        <c:spPr>
          <a:solidFill>
            <a:srgbClr val="7030A0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Table 2'!$B$4:$B$5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7030A0"/>
            </a:solidFill>
            <a:ln>
              <a:noFill/>
            </a:ln>
            <a:effectLst/>
          </c:spPr>
          <c:invertIfNegative val="0"/>
          <c:cat>
            <c:strRef>
              <c:f>'Pivot Table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2'!$B$6:$B$47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232-FC4E-8FAC-16BAC778762D}"/>
            </c:ext>
          </c:extLst>
        </c:ser>
        <c:ser>
          <c:idx val="1"/>
          <c:order val="1"/>
          <c:tx>
            <c:strRef>
              <c:f>'Pivot Table 2'!$C$4:$C$5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Table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2'!$C$6:$C$47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232-FC4E-8FAC-16BAC778762D}"/>
            </c:ext>
          </c:extLst>
        </c:ser>
        <c:ser>
          <c:idx val="2"/>
          <c:order val="2"/>
          <c:tx>
            <c:strRef>
              <c:f>'Pivot Table 2'!$D$4:$D$5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Table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2'!$D$6:$D$47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232-FC4E-8FAC-16BAC778762D}"/>
            </c:ext>
          </c:extLst>
        </c:ser>
        <c:ser>
          <c:idx val="3"/>
          <c:order val="3"/>
          <c:tx>
            <c:strRef>
              <c:f>'Pivot Table 2'!$E$4:$E$5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Table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2'!$E$6:$E$47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232-FC4E-8FAC-16BAC77876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77341936"/>
        <c:axId val="871034528"/>
      </c:barChart>
      <c:catAx>
        <c:axId val="8773419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1034528"/>
        <c:crosses val="autoZero"/>
        <c:auto val="1"/>
        <c:lblAlgn val="ctr"/>
        <c:lblOffset val="100"/>
        <c:noMultiLvlLbl val="0"/>
      </c:catAx>
      <c:valAx>
        <c:axId val="8710345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73419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[StarterBook_solved.xlsx]Pivot Table 3!PivotTable7</c:name>
    <c:fmtId val="0"/>
  </c:pivotSource>
  <c:chart>
    <c:autoTitleDeleted val="0"/>
    <c:pivotFmts>
      <c:pivotFmt>
        <c:idx val="0"/>
        <c:spPr>
          <a:ln w="28575" cap="rnd">
            <a:solidFill>
              <a:srgbClr val="00B050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rgbClr val="FF0000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rgbClr val="7030A0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Table 3'!$B$4:$B$5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cat>
            <c:strRef>
              <c:f>'Pivot Table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3'!$B$6:$B$18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81F-DE47-ABBE-FEC9978AD6DC}"/>
            </c:ext>
          </c:extLst>
        </c:ser>
        <c:ser>
          <c:idx val="1"/>
          <c:order val="1"/>
          <c:tx>
            <c:strRef>
              <c:f>'Pivot Table 3'!$C$4:$C$5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'Pivot Table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3'!$C$6:$C$18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81F-DE47-ABBE-FEC9978AD6DC}"/>
            </c:ext>
          </c:extLst>
        </c:ser>
        <c:ser>
          <c:idx val="2"/>
          <c:order val="2"/>
          <c:tx>
            <c:strRef>
              <c:f>'Pivot Table 3'!$D$4:$D$5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'Pivot Table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3'!$D$6:$D$18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81F-DE47-ABBE-FEC9978AD6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4509056"/>
        <c:axId val="880653232"/>
      </c:lineChart>
      <c:catAx>
        <c:axId val="1145090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0653232"/>
        <c:crosses val="autoZero"/>
        <c:auto val="1"/>
        <c:lblAlgn val="ctr"/>
        <c:lblOffset val="100"/>
        <c:noMultiLvlLbl val="0"/>
      </c:catAx>
      <c:valAx>
        <c:axId val="8806532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45090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 Percentage Successful</c:v>
                </c:pt>
              </c:strCache>
            </c:strRef>
          </c:tx>
          <c:spPr>
            <a:ln w="28575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0.65981573352232459</c:v>
                </c:pt>
                <c:pt idx="2">
                  <c:v>0.53295932678821878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74A-DE4F-96DC-2D04067D2896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 Percentage 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0.297661233167966</c:v>
                </c:pt>
                <c:pt idx="2">
                  <c:v>0.39551192145862551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74A-DE4F-96DC-2D04067D2896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4.2523033309709427E-2</c:v>
                </c:pt>
                <c:pt idx="2">
                  <c:v>7.1528751753155678E-2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74A-DE4F-96DC-2D04067D28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39130863"/>
        <c:axId val="1839096431"/>
      </c:lineChart>
      <c:catAx>
        <c:axId val="183913086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9096431"/>
        <c:crosses val="autoZero"/>
        <c:auto val="1"/>
        <c:lblAlgn val="ctr"/>
        <c:lblOffset val="100"/>
        <c:noMultiLvlLbl val="0"/>
      </c:catAx>
      <c:valAx>
        <c:axId val="18390964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91308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/>
    </cs:fontRef>
    <cs:defRPr sz="1000" kern="1200"/>
  </cs:axisTitle>
  <cs:categoryAxis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/>
    </cs:fontRef>
    <cs:defRPr sz="900" kern="1200"/>
  </cs:dataLabel>
  <cs:dataLabelCallout>
    <cs:lnRef idx="0"/>
    <cs:fillRef idx="0"/>
    <cs:effectRef idx="0"/>
    <cs:fontRef idx="minor">
      <a:schemeClr val="dk1"/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/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/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/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/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/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/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635000</xdr:colOff>
      <xdr:row>8</xdr:row>
      <xdr:rowOff>0</xdr:rowOff>
    </xdr:from>
    <xdr:to>
      <xdr:col>17</xdr:col>
      <xdr:colOff>127000</xdr:colOff>
      <xdr:row>34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80DFF2C-883A-144B-846F-865514C922C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381000</xdr:colOff>
      <xdr:row>5</xdr:row>
      <xdr:rowOff>152400</xdr:rowOff>
    </xdr:from>
    <xdr:to>
      <xdr:col>16</xdr:col>
      <xdr:colOff>292100</xdr:colOff>
      <xdr:row>37</xdr:row>
      <xdr:rowOff>50800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28E274CE-A58C-5F45-93E1-EABDC60C5B7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127000</xdr:colOff>
      <xdr:row>6</xdr:row>
      <xdr:rowOff>152400</xdr:rowOff>
    </xdr:from>
    <xdr:to>
      <xdr:col>15</xdr:col>
      <xdr:colOff>774700</xdr:colOff>
      <xdr:row>25</xdr:row>
      <xdr:rowOff>50800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C4896C7-A836-C54D-AAC3-51AF7ECA68B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762000</xdr:colOff>
      <xdr:row>15</xdr:row>
      <xdr:rowOff>0</xdr:rowOff>
    </xdr:from>
    <xdr:to>
      <xdr:col>11</xdr:col>
      <xdr:colOff>330200</xdr:colOff>
      <xdr:row>38</xdr:row>
      <xdr:rowOff>152400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208E709-2046-9F4B-B45C-4C6E8E05582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atia Khutunishvili" refreshedDate="43357.915003125003" createdVersion="6" refreshedVersion="6" minRefreshableVersion="3" recordCount="4115" xr:uid="{396D7C1F-755A-4E41-AEB2-497DA830D0A7}">
  <cacheSource type="worksheet">
    <worksheetSource ref="A1:R1048576" sheet="Sheet1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 count="4106">
        <s v="In this new TV show &quot;All Politics is Vocal&quot; as high school girls campaign, sing and cheer to be elected Governor of their summer camp."/>
        <s v="A Hannibal TV Show Fan Convention and Art Collective"/>
        <s v="Completion fund for post-production for teaser of British crime/drama tv series about a girl who sells morals for money"/>
        <s v="We already produced the *very* beginning of this story. Help us to see it through?"/>
        <s v="19th centuryâ€™s most notorious literary characters, out of step with the times, find comradery as roommates in modern day Los Angeles."/>
        <s v="The BBQ Daddy will be Filming the 1st episode of the Next Hit series to come to Network Television &quot;Bailout My Cookout&quot;"/>
        <s v="The story of &quot;Point Hope&quot; will honor, respect, and share the beauty and traditions of the Alaska Natives in Point Hope, AK: the Inupiat"/>
        <s v="Secrets bond three unfortunate teens who are facing issues that are common among youth today. And for one, it becomes too much to bear."/>
        <s v="Help us raise the funds to film our pilot episode!"/>
        <s v="Capturing everyday life at Falkirk Academy, a fictitious elite private high school where &quot;everyday life&quot; is anything but normal."/>
        <s v="Making a reality show casting the real elites of China. They are fun, young, wild, and ambitious. Filmed in Beijing with real risks."/>
        <s v="HamRadioNow will produce YouTube video of the complete 2016 ARRL &amp; TAPR Amateur Radio (Ham Radio) Digital Communications Conference"/>
        <s v="Spinward Traveller is based on the award winning role-playing game. Launch your imagination into the Traveller universe at Jump 6."/>
        <s v="A travel series hosted by touring musicians that profiles a different American city in each episode."/>
        <s v="A highly charged post apocalyptic sci fi series that pulls no punches!"/>
        <s v="Cien&amp;Cia es un proyecto transmedia para televisiÃ³n; la finalidad de la venta de camisetas es financiar el reality (Factual)."/>
        <s v="We want to create a Sizzle Reel to pitch a Reality TV Series to TV Executive starring artists Art Moose will use new artists each week."/>
        <s v="Uplifting English sitcom, a love letter to youthful exuberance that proves once and for all that none of us are ready for real life."/>
        <s v="The Indian cooking show you crave: complete with cooking, travel to India, and loads of spicy inspiration with Anupy."/>
        <s v="Brouhaha chronicles the adventures of aspiring comedian and prolific hedonist Jenny Carmichael as she works at a clickbait website."/>
        <s v="Help us reach our goal &amp; pay the drama dept that is performing the hard read, which is set for October 2015."/>
        <s v="â€œLIFE of an INGREDIENT,&quot; a series that tells the story of the greatest chef &amp; farm collaborators in todayâ€™s marketplace."/>
        <s v="Meet Gary, and Troy: Two unlikely friends that investigate &quot;strange phenomenon&quot;."/>
        <s v="Lois and Berlin are the Lucy and Ricky of reality. You will go on  journey to reinvent beauty from the inside out. Be the star !"/>
        <s v="STL Up Late is a weekly late night comedy talk show for St. Louis television."/>
        <s v="A dram-com television series revolved around memory and the hardships and revelations that come with its early turning point."/>
        <s v="Highlighting Sicily's points of light: its extraordinary people. Editing phase is now underway!!!"/>
        <s v="B-Rabbit is a hilarious depiction of immigrating to New Zealand and the life you desperately tried to leave behind."/>
        <s v="John and Brian are on a quest to change people's lives and rehabilitate dogs."/>
        <s v="Genuine, no cliche Cop dramedy. Stories based on Adam's time as a Constable. What really goes on? Think you know the Police? Find out."/>
        <s v="Comedy series about three introverted roommates coping with single life, secret resentments, and loudmouthed extroverts."/>
        <s v="After a two-year hiatus, The Alan Katz Show is coming back! But it can't unless we can get a 16gb flash drive valued at $12.71!"/>
        <s v="Approaching a milestone birthday, Gail abandons her group of yuppie stay-at-home mom friends for the vibrant and rowdy gay community."/>
        <s v="3 best friends balance their work, personal and private lives while finding time for their imaginary friends (who are 3 puppets)."/>
        <s v="A digitally dependent Josh, is forced to coexist with his promiscuous problematic cousin Wes, and face his fears of a human connection"/>
        <s v="Why Adam? is an independent TV show that explores concepts of basic science in everyday life."/>
        <s v="A modern day priest makes an unusual discovery, setting off a chain of events."/>
        <s v="Take an unscripted, real-time journey with Greg Aiello to the planet's wildest and most iconic places on this adventure travel TV show."/>
        <s v="A television show about three brothers from Chicago on a mission to discover and highlight the best breweries in America."/>
        <s v="Mystery-Drama Series. Following a shocking event, residents of a remote woodland community learn that some wounds never heal..."/>
        <s v="There is a cooking show in production that needs your help, a show about using local ingredients to create simple and elegant meals."/>
        <s v="A TV series that takes place in a high school setting with religions,morals,&amp; ethics as a guiding message for students &amp; their families"/>
        <s v="A show that explores the universal hospitality and shenanigans of BRO cultures in the most forbidden and unfamiliar places on earth!"/>
        <s v="Anglicon is a fan-run British media convention with a focus on Doctor Who, returning to the Seattle area bigger and better than ever!"/>
        <s v="The Creator of the hit FOX show THE BOURBON LOUNGE brings you BIG WHISKEY. A new travel show exploring whiskey like you've never seen."/>
        <s v="The Art of the Lift is a crime drama that follows an expert crew of pick-pockets and their attempt at breaking in a new recruit."/>
        <s v="The legendary community TV programme Joy's World is in dire need of new equipment! We are hoping you can help."/>
        <s v="Cursed with attracting odd men, an independent woman takes on the Chicago dating scene again with the help of her offbeat friends."/>
        <s v="With future neo-London as a backdrop to this new independent TV pilot, we investigate the bad and the corrupt that rule London."/>
        <s v="Driving Jersey is real people telling real stories."/>
        <s v="A brand new dating show which helps one lucky lady find her Mr Right with difficult decisions to make along the way."/>
        <s v="Please help us reach stretch goals of 16k, 26k, 41k for the soundtrack, extended scenes &amp; story development for our sci-fi TV series!"/>
        <s v="Kode Orange is an original television series that follows the lives of two police officers who join a special unit in high-crime LA"/>
        <s v="Delicious TV's Vegan Mashup launching season two on public television"/>
        <s v="TV stand-in Elizabeth was diagnosed BRCA+ as her mother was succumbing to cancer. This pilot navigates evolving modern female identity."/>
        <s v="A story of an Italian family who tried it the right way but realized things work better if they do it &quot;their&quot; way. Weekly Series PILOT"/>
        <s v="We want to see more women's cycling on TV - and we need your help to make it happen!"/>
        <s v="An entertainment network built with a focus of uniting our community with quality, relevant live and scripted entertainment."/>
        <s v="Alex thought he knew how the world worked. You live, you die and it's over. He was very, very wrong."/>
        <s v="An electronic music producer stuck in his blue collar life has overnight success thrown at him when his music leaks on the internet."/>
        <s v="Set in a beautiful but desolate world, we see how loneliness can lead to friendship in unconventional ways."/>
        <s v="An exploration of the shadows that follow us from our past, the darkness that lives inside us and the ability to find our own freedom"/>
        <s v="A man is forced to repeatedly crawl through a mysterious maze not knowing who captured him or why, but he is determined to find out."/>
        <s v="The Attic is my first short film.  Please help me with post production and distribution so that I can let it out into the world"/>
        <s v="At the dawn of the New Millennium, a group of teenagers battle the Y2K bug to save humanity from boredom. The 2nd film by and/or."/>
        <s v="Help finish the short film Hello World. The story of an android in the broken home of a father &amp; son."/>
        <s v="A dark comedy set in the '60s about clinical depression and one night stands."/>
        <s v="The Ordination Mass of five Dominicans friars to the priesthood at the historic Saint Dominicâ€™s Church in Washington DC."/>
        <s v="Black Comedy by final year students at Leeds University. _x000a_'Bird watching, tea, seaside and murder. Just your average British holiday.'"/>
        <s v="A breakthrough cinematic experience about more than just the carsâ€¦the people, lifestyle, enthusiasm, party, and the Leavenworth Drive."/>
        <s v="Maggie barely survives a deranged baptism by her mother only to be born again to a string of foster parents. Things can always be worse"/>
        <s v="A comedic tale about the duality of man set in a trailer park needs your help with sound design and getting it into film festivals"/>
        <s v="A young man forced to live back home after an automobile accident leaves him to rediscover what it means to be a part of his family."/>
        <s v="A scientist on the brink of a discovery that will revolutionize society sees her work destroyed in an experiment gone horribly wrong."/>
        <s v="La nuit est devenue le lieu de la terreur. Alors qu'un couvre-feu est imposÃ©, une petite fille est enlevÃ©e par un rapace nocturne."/>
        <s v="A teenager named Charlie discovers something new about himself while coping with the loss of his father."/>
        <s v="Karn A'Mor has awoken bloodied on a distant battlefield with no memory of his past! JOIN THE RESISTANCE and find out more..."/>
        <s v="A short film about a boy searching for companionship in a hermit crab he finds on the beach."/>
        <s v="We reached our limits. Next steps are : 3 more shooting days + postproduction + cut + sound._x000a__x000a_We want to go to Cannes !_x000a__x000a_With you !"/>
        <s v="A short film about life, achieving your dreams, and overcoming hardship. We all have our mountain to climb."/>
        <s v="What would you do if you ended up at a swingers party with two dead bodies and $20,000 in drug money?"/>
        <s v="An elderly woman in rural Maine is haunted by figures seeking a sacrifice, but there are more forces at work than mere ghosts."/>
        <s v="A short film about the tragically hilarious events that occur when a fearful and panicky 6-year old boy loses his first baby tooth."/>
        <s v="Isaac, creator of the DreamMaker3000, finds love in his dreams with Mei his boss's wife who lives on the other side of the planet."/>
        <s v="&quot;A sociopath crosses paths with the person he must confront about his wife's murder, it might be himself&quot;"/>
        <s v="A short film by Melissa Woodrow &amp; Mark Janiak about seeking forgiveness, embracing the past and memories with a loved one."/>
        <s v="Two women, two destinies connected by a letter. _x000a_Between Paris and Skopje a poetic outstanding story of true courage, love and hope."/>
        <s v="A father without work uses his daughter to con sympathy from strangers... sound familiar?  Help us make this film!"/>
        <s v="Imprisoned in an unfamiliar reality with strange new rules, Dan Everett struggles to find meaning and reason in this sci-fi noir short."/>
        <s v="A chronicle of four very different stories concerning racism to the power of love, all set in the beauty of the Southwest."/>
        <s v="We're looking for funding to help submit a short film to film festivals."/>
        <s v="&quot;Overtime&quot; is a 15 minute horror film about a man haunted by the memories of his past during a graveyard shift at his factory job."/>
        <s v="Euphoria is an adventure film that follows adrenaline filled athletes on their hunt for the sublime while balancing family and careers."/>
        <s v="Someday Everyday is a short drama that navigates through the past and present of a young man's life, through his struggles and triumphs"/>
        <s v="Nathan has his ideal job, the opportunity to see his dream girl on a daily basis. The local bully Jake aims to change all that."/>
        <s v="The Batman's Rogues Gallery assembles for a meeting. Scarecrow's fear gas accidently goes off and fears of the villains start to arise."/>
        <s v="Danny is a defenseman for his high school hockey team. This is a day in his life: school, hockey, girls and his next-door neighbor, Ken Daneyko."/>
        <s v="Innsmouth at 9000 ft. is a Short Film Project in the Spirit of H.P. Lovecraft, and created by Denver based visual artist  Jesse Farley."/>
        <s v="&quot;Cut Out&quot; tells the story of a young woman who befriends a neighborhood teen and finds herself involved with gang violence."/>
        <s v="A feminist tale of two girls finally giving a &quot;Nice Guy&quot; what he truly deserves. Also, dancing!"/>
        <s v="Two sisters share a fragile relationship. When their mother dies and they inherit the family house, old problems rise to the surface."/>
        <s v="The spatiotemporal boundaries between a manâ€™s life, and that of his father dissolve. A reflection on experience, image, and memory."/>
        <s v="A gang of outlaw bikers pull a home invasion on a disgraced Anthropologist hiding a secret locked in his cabin basement."/>
        <s v="Three friends in their twenties are trying to do the impossible - have fun on a casual Friday night."/>
        <s v="UCF short film about an old man, his love for music, and his misplaced trumpet.  "/>
        <s v="Single Parent Date Night is a comedic short film about two single parents trying to reentering the dating pool."/>
        <s v="A Boy. A Girl. A Car. A Serial Killer."/>
        <s v="PRETTY LITTLE VICTIM is a short film from the expanding community of independent Alaskan filmmakers, to be shot in Anchorage, AK"/>
        <s v="When a man can't find love, his Google GLASS does the searching for him. A short film shot with Google Glass."/>
        <s v="This video may be bigger than you and it may be bigger than me but, itâ€™s not bigger than you and me! Can you dig it?"/>
        <s v="Lee, an awkward teenager with sound-blocking earlids, must confront his self-isolation after a girl moves in next door."/>
        <s v="Two actors, one bookie and a very bad day.  Judi Dench is Cool in Person is fast, funny and only a little bit nasty."/>
        <s v="Only one choice can stop Anthony Oswald from fulfilling his destiny and saving millions of lives, and itâ€™s not his decision to make."/>
        <s v="A living memorial for all those dealing with trauma, grief and loss."/>
        <s v="This film explores the complicated nature that exists in all human relationships. A mother and a daughter seek to find happiness."/>
        <s v="Never judge a book (or a lover) by their cover."/>
        <s v="Villanelle is a feature film that blends elements of classic, hardboiled Film Noir, with classic Horror and tells a great story to boot"/>
        <s v="Joel is writing a novel when his fiancÃ©e Helena dies. Believing his writing suffers when he is not in love, Joel ends up dating very different women."/>
        <s v="When a ruthless hit-man is 'denounced' from the mafia, his old enemies declare war."/>
        <s v="This short film will inspire young adult cancer survivors to share with others the wisdom they have gained from their cancer journey."/>
        <s v="Now, you can chat with people from the history, by our sport cam with the time machine. However, the girl had some trouble to use it."/>
        <s v="NAVY SEALS sent on a Area 51 Top-Secret rescue mission where they are shrunken and injected into an ET body, the immune system mutated."/>
        <s v="My ambition for this knows no bounds.  Seeing Sephoria in a live-action is a dream of mine."/>
        <s v="A group of scientists stumble upon an extraterrestrial virus that is self aware. They must stop it's spread in order to save humanity."/>
        <s v="An artificial man and woman discover love under the unsuspecting eyes of the four renowned artists who created them."/>
        <s v="Due to my little sister finally having recovered from her surgery we can finally make our movie if we can get even a little help to pay"/>
        <s v="A man learns the undiscovered laws of nature hidden in acts of weather &amp; light phenomena. He soon realizes these acts can be harnessed."/>
        <s v="An ambitious Sci-Fi/Action film that will have a big-budget feel with stunning visuals &amp; stunts starring a casting of up and comers."/>
        <s v="A Science Fiction film filled with entertainment and Excitement"/>
        <s v="HEY!!! I'm David House, and I am currently working on a film called Justice League Origins!!! non-profit based on DC Comics Characters."/>
        <s v="A journey down the rabbit hole into the dark future. A mix of reality and dreams of a world dependant on an oppressed by technology."/>
        <s v="I"/>
        <s v="An anime inspired sci-fi action short set in Tokyo, Japan by VFX veterans, Gerald Abraham, Kim Tran and sound engineer, Jeremy Corby."/>
        <s v="Invasion from outer space sights, to weird to imagine destruction too monstrous to escape"/>
        <s v="steampunk  remake of &quot;a Christmas carol&quot;"/>
        <s v="What would someone do if they suddenly discovered they could stop time? Join us on this clever sci-fi short film and find out!"/>
        <s v="An unofficial sequel to the independent 2015 fan film Predator: Dark ages. Set in 2141 we follow the crew of the cargoship Centurion"/>
        <s v="This movie will be the S3qu3l to Thr33 Days Dead, which premiered on SyFy and was the focus of SyFy's &quot;Town of the Living Dead&quot;."/>
        <s v="When  Rome is infected with a zombie plague, Lucius Agrippa and a small group fights for survival"/>
        <s v="A Gladiator fights for his freedom to be reunited with his Family, he's one fight away, when Rome is infected with a Zombie Virus"/>
        <s v="Join us creating a Science Fiction TV Series based upon the popular novels -The Catherine Kimbridge Chronicles."/>
        <s v="A science fiction series about a women trying to stave off a mysterious appearance of monsters from getting out of a dark alley."/>
        <s v="A young woman learns she is one of few women left bred like cattle in order to control a deadly disease and the world populace"/>
        <s v="A film about a collapsing food industry, a lonely farmer and a lonely botanist needs your help to finish post-production!"/>
        <s v="Film-Makers Ricky Comuniello &amp; Ian Weeks are at it again - for the 1st time. We need your support for a modern Sci-Fiction short film"/>
        <s v="California and the west have declared their refusal to support the election of a staunch conservative president. Will it be Civil War?"/>
        <s v="Film makers catch live footage beyond their wildest dreams."/>
        <s v="An aspiring pilot decides to take his Dad's ship for a joyride, and learns it was the biggest mistake of his life in this Sci-Fi comedy"/>
        <s v="A provocatively mind-bending sci-fi thriller, this short film project examines opposites and the balance of the universe. #Dichotomy"/>
        <s v="The untold story of Captain Robert April and the first launching of the starship U.S.S. Enterprise,  NCC-1701"/>
        <s v="The age of a race to the finish between the higher &amp; lower dimensional realms, A fight for consciousness &amp; freedom,THE NEW HUMAN"/>
        <s v="The Great Dark is a journey through the unimaginable...and un foreseeable..."/>
        <s v="What would you do if you face something beyond your understanding? If someone you loved disappeared without a trace?"/>
        <s v="Fiction Becomes Reality in this non-profit science fiction, stop motion, and fantasy fan film."/>
        <s v="While a shadow of peace was on the horizon,humankind was being threatened by its past.Whispers of threat was being heard from the North"/>
        <s v="A short science-fiction film about an underground network of human-animal hybrids &amp; their struggle with oppression &amp; marginalization."/>
        <s v="Man's cryogenic chamber and his soulmate's time travel from the distant future allows them to meet in the middle."/>
        <s v="ITD a is thriller about a female college student house sitting for her boss &amp; encountering a dark evil force that dwells in the shadows"/>
        <s v="Love, Robots... and Time Travel._x000a_Rosette: A Sci-Fi/Action/Adventure Feature Film, set to cast three A-list Hollywood actors."/>
        <s v="The title might seem cheesy, but my father says that to my mother every time they say I love you.     This story is dedicated to them."/>
        <s v="Step 1 (script editing) to produce a dramatic film about the air/sea battle of WWII that turned the tide of victory for the US."/>
        <s v="This film follows a young man who has had only a troubled family life. He turns to all the wrong things and life falls apart."/>
        <s v="Over 2.5 million Black men registered for the draft in World War II. _x000a_This will be the most comprehensive portrayal EVER of US. THEN."/>
        <s v="Two cousins are caught up in the private war between warrior class angels and demons. You may be caught up too and not realize it yet."/>
        <s v="A teacher. A boy. The beach and a heatwave that drove them all insane."/>
        <s v="A young teen makes a bad decision after joining gang and the film expresses his choices that led him to that point."/>
        <s v="A young man experiences a tragedy and has the opportunity to go back and learn from his mistakes and find out his true self."/>
        <s v="A homeless Gulf War 2 vet, and Congressional Medal of Honor recipient fights for his sanity on the mean streets of Albuquerque."/>
        <s v="Family is a short film about a father and son and two brothers who were separated by the Korean war and finally reunite after 60 years."/>
        <s v="Amy &amp; Missy survive Amy's bipolar disorder and go on to become award winning &amp; bestselling authors, screenwriters &amp; filmmakers"/>
        <s v="Team Mayhem, a local small town gang of gamers who are enlisted   to save the world from the new great evil known as Prowler."/>
        <s v="A short film on the rarest mammal and the second most endangered freshwater river dolphin, in Pakistan."/>
        <s v="This is a film inspired by Quentin Tarantino, I want to make a film thats entertaining yet gritty. 7 Sins is in pre-production."/>
        <s v="An international short film project. It is about loneliness, wich is caused by the current compulsion to check your Facebook every day."/>
        <s v="To heal her scars Olivia must take a journey back to her roots, where an unresolved conflict stands between her and musical success."/>
        <s v="I'm seeking funding to finish my short film, Silent Monster, to bring awareness to teenage bullying as well as teenage violence."/>
        <s v="I'm making a modern day version of the bible story &quot; The Good Samaritan&quot;"/>
        <s v="El viaje de LucÃ­a es un largometraje de ficciÃ³n con temÃ¡tica sobre el cÃ¡ncer infantil."/>
        <s v="A feature-length film about how three people survive in a diseased world."/>
        <s v="The Rest of Us follows a survivor of an outbreak that nearly destroyed the earth as he travels to find some form of humanity."/>
        <s v="Christina has been suffering with flash backs and some very disturbing nightmares and realises that it is more than just nightmares."/>
        <s v="I'm Faraz, and I am raising money for my feature film called ABU. This one is for our parents, and our responsibilities towards them."/>
        <s v="Don't kill me until I meet my Dad"/>
        <s v="&quot;Lana&quot; is an horror/dramatic short film, written by myself, about a young woman fighting the darkness in her, but it might be too late."/>
        <s v="Love has no boundaries!"/>
        <s v="My film is about a boy who discovers the truth about his fathers dissapearance through the dark secrets of his mothers past."/>
        <s v="A young man suffering from a severe case of OCD embarks on a road trip to find peace of mind."/>
        <s v="Mariano Messini, an aspiring musician, indebted to the mafia must put his life on the line to escape their grasp and pursue his dream."/>
        <s v="Jack Barlow's wife and daughter shot in cold blood at a gun confiscation station in Texas, he sets out to save his family &amp; neighbors."/>
        <s v="Because hope can be a 4 letter word"/>
        <s v="A young boy passionate about Astronomy and Chemistry tracks down an astroid that scientists said would never hit earth."/>
        <s v="This Eminem Tell All details the good times, hardships, drug abuse, domestic violence, scandals, sex, near-death experiences and murder"/>
        <s v="I am in need of a new PC for my Media Production course so i can pursue my dream of creating CGI based sci-fi productions for everyone"/>
        <s v="Northern Irish Original Short Film based on the desperation of love and survival and taking a risk that may change everything."/>
        <s v="A film project based on my auto-biography, a military conflict with no media attention, this story depicts war and its aftermath."/>
        <s v="A moving short film about a retired female boxer who develops a relationship with a young journalist who idolises her"/>
        <s v="â€œAfter a terrifying ordeal, a young woman is left in a depressive state and abandoned to cope with a distressing account of revengeâ€"/>
        <s v="Nine Lives is a story of one woman's survival of EIGHT near deaths and her love for one man as an influence to fight for the NINTH."/>
        <s v="We're filming a feature film that we can put in numerous film festivals across the country. My dream is to compete in every single one."/>
        <s v="A film dedicated to an AAF Pilot's struggle to survive behind enemy lines during WWII."/>
        <s v="Everyone has a choice. Can two college students get past their differences to save the life of a man whom they've never met before?"/>
        <s v="new web series created by jonney terry"/>
        <s v="We are aiming to make a Web Series based on Youth Culture and the misrepresentation of socially stereotyped people."/>
        <s v="A feature film based on the true story of Bruce and Denise Morcombe and their battle for justice for their missing son Daniel."/>
        <s v="A martyr faces execution at the hands of the State, while enduring the horrors and alienation of a new world order."/>
        <s v="A love story featuring adoption,struggle,dysfunction,grace, healing, and restoration."/>
        <s v="To avoid bankruptcy, Vincent, a passionate young entrepreneur embarks  on an illicit affair in order to save his dream business."/>
        <s v="A young woman's journey from Africa to Australia where she finds heaven on earth, love and tragedy. Within her tragedy she saves lives."/>
        <s v="&quot;A Brighter Day&quot; is the first episode of a television series about an ex-hustler that becomes a school teacher to help at risk youth."/>
        <s v="A tender short film about a young man who needs advice from  someone he had no intention of ever meeting, his biological father."/>
        <s v="The Heart of a Woman and The Heart of a Man is a feature film written by Jennie Marie Pacelli, based on real people and true events"/>
        <s v="This film is a fictional crime drama following the events of a heist that ended in bloodshed."/>
        <s v="A family dramedy about a grandfather  and grandson who are both on their path to redemption."/>
        <s v="A screenplay based upon the true story of a man with Asperger Syndrome who falls through the cracks of the criminal justice system."/>
        <s v="A short drama based on a true events. Story of a British Soldier who comes back home suffering from Post Traumatic Stress Disorder."/>
        <s v="A nostalgic film about the unorthodox teacher we all wish we had, the girl we all fell for, and the friend we didn't expect to make."/>
        <s v="A roadmovie by paw"/>
        <s v="A sassy talking spider named Charmaine, joins forces with an abused young boy.  She stages off bullies and help fight an abusive father"/>
        <s v="An hour-long pilot about a group of suburban LGBT teens coming of age in the early 90's."/>
        <s v="A Freelancer abandons everything to chase after his dream of being &quot;great&quot; escape to Bangkok and return to his home-world."/>
        <s v="Film about Schizophrenia with Surreal Twists!"/>
        <s v="Killian leader of an outlaw bike gang doesnâ€™t have a bike yet and here is your chance to help design and build his machine."/>
        <s v="An old man, a U.S Marine Corps veteran remembers his combat experience in the battle of Toktong Pass 1950, during the Korean War."/>
        <s v="African Hollywood production, from the people who brought you Spiderman 1&amp;2, Star Trek 1&amp;2, Mission Impossible 3&amp;4 and Star Wars Ep7"/>
        <s v="I'm creating a &quot;Lifetime&quot; type drama film about a girl who uses backpage for money, but trying to turn her life around."/>
        <s v="A TRUE STORY OF DOMESTIC VILOLENCE THAT SEEKS TO OFFER THE VIEWER OUTLEST OF SUPPORT."/>
        <s v="Imagine your life is full is nothing but pain and darkness. One day, you had the chance to be free from it all. Would you take it?"/>
        <s v="I am making a film from one one of my books called facets of a Geek life."/>
        <s v="I teenage girl that wants to go around the system. She does all she can to cheat and finds herself in a bad position when she messesup"/>
        <s v="In Love There's War is a spicy web series that will have viewers at the edge of their seats as deception and hidden secrecies unravel."/>
        <s v="Farewell to Freedom the screenplay portrays  a vulnerable divorce'  who falls for a hard-luck cowboy she meets in Las Vegas."/>
        <s v="A high-impact, high-quality resource to address, for young people and youth-related professionals, the issue of sexual consent."/>
        <s v="â€œArea 4â€ revolves around Frank Hammond, a counselor at a high school, who discovers the scandals that took place."/>
        <s v="The Interviewer is a dramatic short film about second chances. If a murderer can get a second chance then uneducated children can too."/>
        <s v="Taking people on a deep emotional trip with a story about sometimes those who have less, give more."/>
        <s v="Real cases from IAB investigations. Good cops taking down the bad cops. Police misconduct, obsessive force, drug trafficking etc."/>
        <s v="Making The Choice is a christian short film series."/>
        <s v="A film to stop society from judging others and get along. Life is not about discrimination! Donate for this Thrilling Drama Series!!!!"/>
        <s v="Lovers Clint and Eli convey their conflicting perspectives of guilt and remorse while in the desolate Australian bush."/>
        <s v="&quot;Hackers in Uganda&quot; is the story of a group of humanitarian computer hackers providing technological education and services in Uganda."/>
        <s v="&quot;LESLIE&quot; explores the unapologetic life of Leslie Cochran, the thong-clad homeless man turned cultural icon in the heart of Texas."/>
        <s v="An unprecedented feature-length documentary film about Maine's tribal, oft-misunderstood ice fishing sub-culture."/>
        <s v="A Hasidic man reaches a turning point in his recovery from mental illness and addiction, and is determined to start a new life."/>
        <s v="A transmedia-project to amass a library of footage shot the day Obama was elected, for (1) a feature documentary, (2) an interactive web history"/>
        <s v="&quot;Human society fascinates me &amp; awes me &amp; fills me with grief &amp; joy; I just can't find my place to plug into it.&quot; - C. Converse, 8/10/74"/>
        <s v="From 1979 to 1981 twenty-nine Black children in Atlanta were murdered and the others terrified. This is our story..."/>
        <s v="A young neuroscientist attempts to reconnect with his ailing father by obsessively studying old family footage._x000a_"/>
        <s v="FAR OUT ISN'T FAR ENOUGH depicts one man's wild, lifelong adventure of testing societal boundaries through his use of subversive art."/>
        <s v="Bee The Change Campaign utilizes the documentary Vanishing of the Bees to raise awareness about bees and our environment, inspiring people into action"/>
        <s v="Three young farmers risk land and friendship to stand up to the USDA. An experiential film about living a life of self reliance."/>
        <s v="Remarkably devoted, Mayra is single-handedly sourcing small farm, single-origin coffee from her rural village in Honduras."/>
        <s v="The definitive story of indie comics and the foremost institution of higher learning for those who draw them."/>
        <s v="A so-called â€œJig Showâ€ innovates music and theatre and gives birth to entertainment icons that would one day write American pop culture"/>
        <s v="&quot;I Clown You&quot; is a documentary about Israeli medical clowns and clowning as an art of challenging the norm."/>
        <s v="xoxosms is a documentary about first love, long distance and Skype."/>
        <s v="Help share the art and community of Pow Wow, a contemporary art movement in Hawaii, with the rest of the world. #powwowhawaii"/>
        <s v="A documentary about a formerly Japan-only Nintendo game, its international release, and the secret black market of unreleased games."/>
        <s v="This film reveals the story of the modern revolution, the power of people to change their world and the man behind it all, Gene Sharp."/>
        <s v="A tale about a band who have journeyed through time, dodging hype and mediocrity, and still managed to survive even stronger than ever."/>
        <s v="In the traditional world of Mexican Rodeo, a team of first-generation California girls does it their way."/>
        <s v="Empires explores the impact of networks on histories and philosophies of political thought."/>
        <s v="He can never die. He will live forever. He is the last cosmonaut, and this is his story."/>
        <s v="We need $75,000 to finish this film on families struggling in the worst_x000a_economy in 80 years, while facing huge cuts to social services."/>
        <s v="The U.S. women's movement changed the social and cultural dialog_x000a_in this country and Boston was one of the centers of this movement."/>
        <s v="A documentary: a summer garden and communities of local food exchange. The integration of old and new, beauty and function, growth and sustainability."/>
        <s v="The Eventful Life of Al Hawkes is a documentary film about New England country music, told through the story of a Maine record label and its founder."/>
        <s v="A visually stunning, feature length film chronicling life's challenges in the remote depths of the Amazon rainforest."/>
        <s v="Help us finish a documentary about four teens coming-of-age in a small, rural Mexican town that has suffered 50% migration to the U.S."/>
        <s v="This documentary tells the story of an unlikely conversation on a topic of grave importance, and how it changed two foes into friends."/>
        <s v="Journey behind the lens of the legendary Jini Dellaccio, one of the first women rock â€˜nâ€™ roll photographers."/>
        <s v="A documentary shot over 12 years about the hopes and dreams of five orphans struggling to reach adulthood in Kenya's Mathare slum."/>
        <s v="We made 'Do It Again,' a film about my quest to reunite the '60s rock band, The Kinks. Now we need help to show the film off at festivals."/>
        <s v="Man vs. Food meets Extreme Home Makeover! A celebration of the food, music, and rebuilding of New Orleans, and a history-making quest."/>
        <s v="An intimate documentary sharing the powerful voices of Seattle's Somali refugees and their search for peace in their new home."/>
        <s v="A journey through the origins and influence of funk music from James Brown to D'Angelo we are FINDING THE FUNK!"/>
        <s v="A film about Xhosa women in townships of South Africa micro-farming to fight extreme poverty, gain health, and create food security."/>
        <s v="A documentary about the survival of letterpress and the remarkable printers who preserve the history and knowledge of the craft."/>
        <s v="An unlikely story of spirit, defiance and beauty from the most contaminated place on Earth"/>
        <s v="This documentary film is an intimate portrait of love and loss that observes family and nature undergoing the cycle of birth to death."/>
        <s v="My latest film Korengal, takes us back to the same valley with the same troops as in my Academy AwardÂ® nominated film Restrepo."/>
        <s v="Last May, I created my mission: To reunite the brilliant but (in my opinion) under-appreciated band, the Kinks. I decided to make..."/>
        <s v="See US Marines make counter-insurgency work in Helmand Province--the Taliban's stronghold in Afghanistan."/>
        <s v="What is the impact of survivorship on the human condition?"/>
        <s v="A film documenting WI Gov.Scott Walker's attack on working families and how it is reanimating the American labor movement."/>
        <s v="A documentary about the classic children's book, its creators, and the lasting impact over half a century and beyond."/>
        <s v="A documentary film on the life of legendary photographer George Tice by Peter Bosco, Bruce Wodder and Douglas Underdahl."/>
        <s v="War is hell. Why would anyone want to spend their weekends there?"/>
        <s v="A portrait of Oceana, WV, an old coal mining town that has become the epicenter of the Oxycontin epidemic, earning the nickname Oxyana."/>
        <s v="A campaign to unlock an award winning film that exposes for the first time the modern British Empire ... and it's terrible cost."/>
        <s v="Help INTOTHEWOODS.TV purchase audio and video gear, lighting and BACK UP HARD DRIVES"/>
        <s v="ZoÃ« Romano will be the first person to RUN the route of the Tour de France. I will join her to document that adventure."/>
        <s v="THE UNDOCUMENTED is a 90 cinema verite documentary that exposes a little known consequence of current U. S. immigration policy."/>
        <s v="The untold story of the first action-adventure heroine who left Hollywood with 70 abused animal actors to make  her films in Idaho"/>
        <s v="An amazing journey in Bolivia in a theater-truck._x000a_The creative soul of social movements re-imagined._x000a_The art of the youth of Teatro Trono in action."/>
        <s v="A documentary on the fans, collectors, and live performers of &quot;The Rocky Horror Picture Show&quot;, as the film nears its 40th Anniversary."/>
        <s v="Bel Borba is Here is a feature film about the most inspiring Brazilian artist you've never heard of... until now."/>
        <s v="Who Owns Yoga? is a feature length documentary film that explores the changing nature of yoga in the modern world."/>
        <s v="The truth is, we all lie - and by &quot;we,&quot; we mean everyone!"/>
        <s v="We are currently filming a documentary called ReMade that explores the state and direction of the DIY and Hackerspace movement in America."/>
        <s v="THE BUS is a feature-length documentary film celebrating one of the most iconic and beloved vehicles ever produced, the Volkswagen Bus."/>
        <s v="A film about personal memory, amateur cinematography, and visions of the future at the 1939 New York World's Fair."/>
        <s v="(UN)CUT explores circumcisionâ€™s medical, sexual &amp; religious complexities against the backdrop of San Franciscoâ€™s latest ban controversy"/>
        <s v="The story of Jadab Payeng, an Indian man who single handedly planted nearly 1400 acres of forest to save his island, Majuli."/>
        <s v="A portrait of a life fully realized and a look at what it takes to make great photography."/>
        <s v="A documentary that I am making about the difficult, but inspiring, life of a late friend of mine."/>
        <s v="A feature-length documentary on the life of Boston escape artist Jason Escape."/>
        <s v="Why is grammar important?"/>
        <s v="A documentary about discovering my two older sisters who were born on a CA commune in the 60's and placed for adoption."/>
        <s v="A first glimpse into the lives of sole survivors of commercial plane crashes as they struggle to understand their perplexing fate."/>
        <s v="30 day tour to release a compilation CD with 16 original songs about hometowns.  Webisodes and documentary to follow."/>
        <s v="An imaginative interactive documentary about Leah Callahan, a freestyle wrestler and Olympic hopeful."/>
        <s v="The Kickstarter-funded SparkTruck has completed its 15,323 mile roadtrip. Now itâ€™s time to share the story through a short documentary."/>
        <s v="Most people have heard Bob Dorough's music over the past 50 years without knowing it. Until now. A story for every artist who refuses to give up."/>
        <s v="A documentary about artists who embrace the antiquated postal service and use it to send beautiful pieces of mail art across the globe."/>
        <s v="A documentary that explores  the magical collaboration between performance artist Joey Arias and puppeteer Basil Twist."/>
        <s v="Award winning documentary The Secret Trial 5 needs your help for a Cross-Canada Tour!"/>
        <s v="The story of a cowboy town with a prison problem, and the colorful characters who call it home."/>
        <s v="Photographer, Ty Morin, pays a visit to every single one of his Facebook friends to take their portrait...all 788 of them."/>
        <s v="A journey through the Bay Area food movement following farmers, cooks, activists, and educators who are fighting for food justice in their communities"/>
        <s v="Two Muslim football players transfer to the Jewish oriented Beitar Jerusalem F.C. leading to the most racist campaign in Israeli sport"/>
        <s v="The more digital the world, the more analog our dreams._x000a_A feature documentary shot on 35mm film."/>
        <s v="A documentary film about the largest elephants on earth and what is being done to ensure their survival."/>
        <s v="A documentary focusing on the Haida Nation's resurgence in the wake of colonization and Canada's Indian Residential Schools."/>
        <s v="A documentary about a Vietnam veteran who finds peace from his PTSD through Disney, rather than medication."/>
        <s v="NETIZENS follows targets of online harassment as they confront digital abuse and strive for equality and justice online."/>
        <s v="An inspiring story of love and resilience after tragedy strikes humanitarian Maggie Doyne, mother to 49 Nepali children."/>
        <s v="A short film documenting the inspirational life of Mrs. Fukuoka, a tsunami survivor helping to bring hope back to her community."/>
        <s v="A documentary that tells the real story of the misunderstood author, and explores the iconic status he still commands today."/>
        <s v="Our documentary about Oklahoma's all-black towns needs a soundtrack that is authentic. Help us make it happen."/>
        <s v="A film project that will compel decision makers to conserve iconic NH landscapes at risk due to an electricity transmission project."/>
        <s v="A hybrid music documentary/concert film featuring Sharon Jones, Charles Bradley and the rest of the Daptone Records family."/>
        <s v="A groundbreaking new film by Kenny Ausubel &amp; Louie Schwartzberg, featuring John Cleese, based on the work of Richard Tarnas."/>
        <s v="Enter a unique world of flavors, passion, resourcefulness and breathtaking locations. Join us on this unprecedented journey!"/>
        <s v="An unapologetic portrait of the iconic, pioneering entertainer Mary Small whose voice comforted millions through the Depression &amp; WWII"/>
        <s v="Oscar-nominated screenwriter David Peoples' lost film of Moe's Books is recycled into the hands of Moe's daughter, fifty years later."/>
        <s v="An epic documentary about the dramatic rise and fall of Empire Pictures, the most ambitious B-movie studio of the 1980â€™s."/>
        <s v="A documentary that tells the story of local beekeepers. Specifically one family who turns their annual harvest into a community event."/>
        <s v="&quot;Queer Genius&quot; explores the lives of four visionary queer artists: Eileen Myles, Barbara Hammer, Jibz Cameron and Shannon Funchess"/>
        <s v="A documentary film following the world's greatest palindromists leading up to the 2017 World Palindrome Championship."/>
        <s v="Feature-length documentary about five Somali Muslim students pursuing dreams of education in America"/>
        <s v="Documentary: Creation of large-scale outdoor mural by young artists. Time lapse. From blank concrete wall to colorful, visual story."/>
        <s v="BREAKING A MONSTER needs your help to play in THEATERS!"/>
        <s v="A documentary on a composer who releases his music for free and ended up in millions of videos, thousands of films, &amp; many odd places."/>
        <s v="In the mountains where they once fought, Bosnian veterans defend a herd of wild horses and find a new kind of freedom for themselves."/>
        <s v="With the fate of the red wolves at stake, we explore if they can still survive in their last wild home in North Carolina."/>
        <s v="Engineering students and adults with cerebral palsy learn to communicate, connect and cultivate their abilities by making movies."/>
        <s v="&quot;Getting Naked&quot; tells the story of current-day burlesque in New York City through the on and off-stage lives of several performers."/>
        <s v="Documentary about the complexities and contradictions of gentrification as one woman grapples with life after &quot;the Ghetto.&quot;"/>
        <s v="After 52 years of war, FARC guerrilla soldiers rejoin Colombian society to forge new lives of peace."/>
        <s v="NBA All-Star Kenny Anderson's mid-life crisis prompts him to examine his past, as he searches for relevancy in his future."/>
        <s v="A documentary film about the glory and misfortunes of the Spanish sighthound, the Galgo. Probably the most mistreated dog of all."/>
        <s v="An epic journey around the world, exploring the power of the human spirit and how art can be used to inspire a lifetime."/>
        <s v="A suicide attempt survivor is on a mission to find fellow survivors and document their stories of unguarded courage, insight and humor."/>
        <s v="A carousel has spun since 1925 in a small town in NY. It once inspired Rod Serling and has since become a portal into the Twilight Zone"/>
        <s v="A documentary film about the late REZA ABDOH and his performance company DAR A LUZ."/>
        <s v="A documentary about halibut conservation and how it impacts communities of Southeast Alaska."/>
        <s v="The last few hours to be part of this immersive film that touches the eternal. We have stretched our goal for editing and sound design."/>
        <s v="Screenwriter. Novelist. Playwright. The inside story of famed writer William Goldman. As only he can tell it."/>
        <s v="Circus burlesque innovators, Trixie and Monkey seek to balance love and life while pursuing new creative heights."/>
        <s v="A brave woman takes her wife and son from New York to visit her hometown in Kenya, where she was persecuted for being a lesbian."/>
        <s v="An indie documentary seeking production funds to capture The Matches reunion tour &amp; interviews with music industry professionals."/>
        <s v="A SHORT FILM celebrating ONE RACE: the Bridger Ridge Run. TEN RUNNERS: the movie-stars. THIRTY YEARS: running wild in the mountains."/>
        <s v="This documentary chronicles the lives of two mountaineers from Nepal who have left the high Himalaya in search of &quot;success&quot; in New York City."/>
        <s v="This family-focused documentary explores the ways parents connect with the wild inside themselves and their kids. Ow-ow-oWoo!"/>
        <s v="Please help us finish this documentary about how Tel Aviv in Israel became a gay friendly liberal hub in a religious state"/>
        <s v="One Bushman familyâ€™s struggle to survive genocide, dispossession and post-apartheid freedom in South Africa."/>
        <s v="This film relates how one country's burning desire for independence unified a diverse nation into a successful nonviolent revolution."/>
        <s v="Were the Romantics the first backpackers? This film follows them and explores the huge part geography played in their lives and works."/>
        <s v="A documentary of one woman's attempt at solo hiking 2,000 miles, in an effort to understand herself and societal expectations."/>
        <s v="An exploration of what Sikhism is, through the journey of eight pilgrims at Hola Mohalla, a religious festival in Anandpur Sahib, India"/>
        <s v="3,000 Miles. 18 Wild Horses. 6 Months. 5 States. 4 men. A documentary about Conservation, Exploration, and Wild Mustangs."/>
        <s v="A short documentary exploring the uses of 'Natural Horsemanship' across Europe"/>
        <s v="A feature documentary about UPA Pictures, the little studio that changed the course of animation around the world"/>
        <s v="Bird Language with Jon Young is a 2 disk DVD set teaching you all you need to know to start learning bird language and start a group."/>
        <s v="As the videocam &quot;Enrique de Malaca&quot; circumnavigates the globe, it captures stories of friends who have set foot on other lands."/>
        <s v="A film about the cosmetics industry. Everything you need to know about the ingredients being used and what alternatives are out there."/>
        <s v="Dangerous. Sexy. All-American Girl. You know the look. Now meet the women who are making retro style modern."/>
        <s v="Ugandan Filmmaker and Activist Kamoga Hassan's new documentary follows Ugandan LGBT asylum seekers asking the question &quot;Where is home?&quot;"/>
        <s v="The U.S. Army has granted us permission to film a documentary at America's most sacred shrine: The Tomb of the Unknown Soldier."/>
        <s v="The Steamboat Van Clan is a group of three young ski competitors following their dreams and documenting their adventures along the way."/>
        <s v="Set in the ancient waters of the Puget Sound, Clearwater is a universal story about the need to adapt to change."/>
        <s v="I went to Philadelphia to find out if The 99% Declaration could take the ideas of OccupyWallSt. and make change from within the system."/>
        <s v="An independent documentary web series about storm chasing in tornado alley that features the chase team TornadoRaiders.com"/>
        <s v="This documentary is about Last Chance Corral in Athens, Ohio and their heroic work saving nurse mare foals from imminent death."/>
        <s v="A documentary following the incredible story of a brave little boy and his service dog, fighting Type 1 Diabetes one day at a time."/>
        <s v="Eight friends reunite to achieve their childhood dream of designing, constructing, and launching a homemade submarine."/>
        <s v="The workings of life revised: Pioneering scientists &amp; health-seekers challenge our understanding of disease, aging and consciousness."/>
        <s v="A documentary film featuring the World's Largest Rummage Sale and rumination on the Power and Pleasures of Possessions."/>
        <s v="What difference can food really make? A documentary film about six people who make the radical choice to face cancer with their plates."/>
        <s v="Join UCF as they dive into the creative and community outreach for the families in St. Vincent and the Grenadines."/>
        <s v="Too many women feel confused about their orgasm and shame about their desire. This movie aims to change that."/>
        <s v="Rhinos are the most endangered large animal in the world today, and an epic, global battle is being waged to ensure their survival."/>
        <s v="This is a story thatâ€™s never been told, about tackling climate change one penguin at a timeâ€¦"/>
        <s v="A sweeping portrait of daily life in Taranto in an effort to raise awareness and preserve its cultural and architectural heritage."/>
        <s v="When the war ends, a woman's fight begins. Bringing to life the most untapped resources in peace making between faiths."/>
        <s v="Loyalty and morality are questioned as we follow the struggles of Penn State students in wake of the child sexual abuse scandal."/>
        <s v="A documentary film about Nam's first visit back to Korea since her adoption at 6 months in 1976, about the kids in the orphanages now and about Korea."/>
        <s v="My film tells the stories of Jewish Child Holocaust Survivors and how they rebuilt their lives. STRETCH GOALS ADDED!"/>
        <s v="What do we want for our kids? An independent film bringing ideas out of the jungle about a radically different approach to learning."/>
        <s v="A documentary film on a sustainable, grassroots effort to fight malnutrition in Indonesia.  And it's organic!"/>
        <s v="Join us as we explore their humanity, intellect and legacy, demonstrating to young women around the world that all things are possible."/>
        <s v="Help create a new holiday classic -  _x000a_a film that takes us back in time to experience what the apostles witnessed, Jesus Alive Again."/>
        <s v="A documentary adventure about bananas - and people. Your round-trip ticket into the heart of banana-cultures!!"/>
        <s v="A feature length documentary, exploring the many lives memorialized by the iconic AIDS Memorial Quilt."/>
        <s v="Come, join our movie movement.  A new documentary about the healing power of food."/>
        <s v="The Desert River Bends is a short documentary following the alternative lifestyles of three middle-age river guides in Moab UT."/>
        <s v="The story of the 1886 Haymarket Riot explored through the history of the Haymarket Police Memorial Statue."/>
        <s v="A documentary exploring the phenomenon of custom and branded yarmulkes in Jewish-American communities."/>
        <s v="I am working on a project that explores the relationship between education to work for youth within the European Union."/>
        <s v="January was a mentor, advocate, and friend.  Her life tragically came to an end in September 2012.  This film is her story."/>
        <s v="An inspirational feature-length documentary that will help those with disabilities achieve their goals despite the obstacles."/>
        <s v="A short film about property rights, salmon, and ratepayers in the controversy over exporting natural gas through southern Oregon"/>
        <s v="A journey to discover how Somalis are rebuilding their shattered nation, with a focus on the role that women are playing."/>
        <s v="thisisstuttering is a found-footage doc that has already changed lives. It is completely done; we need your help to get it out there."/>
        <s v="Two Canadians document their comic misadventures South of the border seeking the American Dream, trivial pursuits and giant breakfasts!"/>
        <s v="35,000 pounds of food to a city. Highlighting the &quot;Convoy New Britain&quot; event from birth to beyond."/>
        <s v="An unexpected kidney donor acts on faith in order to rescue a fellow cyclist from his failing body. The true story of Pete and Kelly."/>
        <s v="A Texas grandfather's extraordinary quest to protect the coral reefs and his challenge to humanity to take care of the things we love."/>
        <s v="Beyond Local is a personal journey through an art-centric and musically talented community that fosters creativity."/>
        <s v="I wish to professionally voice 10 old-school &quot;POPEYE&quot; tv clips, have my voice edited in as Olive Oyl, then post the demo series online."/>
        <s v="An artistic project that will act as my final animation project and first feature film written, directed, animated, and produced by me"/>
        <s v="Screen writers look to create animated trailer about Anti-Bullying and seek to produce an on-going series that addresses teen issues."/>
        <s v="from the makers of COPS: Skyrim comes the Dark Brotherhood. a dramatic series created with Skyrim machinima."/>
        <s v="A short film about a gay teenage boy who is bullied to the point where he is willing to commit suicide. Only he can save himself."/>
        <s v="Support new organic, gluten free cartoon! You'll enjoy this funny story about fruits &amp; vegies and will be able to see new episodes!"/>
        <s v="The first ever, Dewey Does 110 animation, teaches kids good values, how to succeed in life and maintaining a 110% state-of-mind."/>
        <s v="Iâ€™m raising funds to produce a professional Hard Times Charles animated video book, including hiring animators and voice-over talent."/>
        <s v="Fresh, fun, entertaining Bible stories on YouTube, stop-motion style."/>
        <s v="THE FUTURE is a short animated film created entirely by autistic and developmentally disabled artists from the L.A.N.D. program in Brooklyn, New York."/>
        <s v="Freddy Flint is creating an animated music video to the new &quot;Buttonpusher&quot; single, &quot;I'll Take You Back&quot;"/>
        <s v="A short stop motion animated film of a man on his way home when strange goings on start to happen on his journey."/>
        <s v="A teenage zombie named Jeff and his mad scientist mother adapt to life in the town of Serendipity, where the supernatural occurs daily."/>
        <s v="A 3D Animation._x000a_3 Main characters: Josh, Jessie, and Rosa._x000a_Genre: Action/eerie/adventure/suspense_x000a_Setting: Desert ruins/Deep Dungeon"/>
        <s v="A campaign to share their love on the silver screen and make possible a street musicianâ€™s dream to play them at the same time."/>
        <s v="Be a part of the Planet Earth Superheroes legacy by supporting the project. Mike and friends gain powers to save endangered animals."/>
        <s v="Blinky is the story of a naÃ¯ve simpleton who suddenly finds himself struggling to adapt to changes within his environment."/>
        <s v="This is an educational adventure series for kids about a baby owl and an alien. Physics, science, adventures, drama and joy!"/>
        <s v="As Smyton pushes himself to become respected, he unlocks secrets about himself and the world around him."/>
        <s v="Hi everyone, I'm trying to begin a cartoon series. It's a show about space bounty hunters and their adventures as they travel around."/>
        <s v="A stop-motion animation made by a one girl team, with a camera, creativity, and a lot of determination."/>
        <s v="A group of specialist clones called Wolf Squad are the only clones left after order 66 and are searching the galaxy for survivors!"/>
        <s v="Doomsday is here"/>
        <s v="We love cartoons!! We want to make more but it costs money to so. Be apart of your daily dose of WTF!?! Pledge now!!"/>
        <s v="An upcoming animated web sitcom series centered around dealing with life, love, and relationships."/>
        <s v="We're ready to officially launch our website with a collectable dvd and comic package. Three shows and a double comic."/>
        <s v="A faith based animated short. (The same guy who said a picture is worth a thousand words also said a cartoon is worth two thousand.)"/>
        <s v="10 tracks have been professionally recorded by CGI supergroup, The Fat Rich Bastards. Funding required for 10 animated music videos."/>
        <s v="Max is a pessimistic mouse, always fantasizing about the end of the world. In The Last Mice, Max's fantasy becomes a real nightmare."/>
        <s v="Shell &amp; Paddy is a 2D animation cartoon with 4 minutes of slapstick surreal humour staring two animal characters in weird, wacky world."/>
        <s v="Why do the moon and stars receive their light from the sun? Africa has a story to tell. Ananse and Kweku appear in this great folktale."/>
        <s v="This comedy follows two devils who discover a magical boombox to become musicians after an 80s rapture enchants earth with fairy-tales."/>
        <s v="A man must find his way out of the depths of the shadows by using the aid of a little girl."/>
        <s v="A 7 minute broadcast-quality web pilot (in 3D animation) of Jamboni Brothers Pizza {the ultimate goal being a cartoon TV series}."/>
        <s v="Itâ€™s an Action/Adventure Anime for The Yuusha Brave series, G1 Transformer, and the Fast and the Furious Fans!"/>
        <s v="Goal The FunBunch characters animated on TV: Fun entertainment for kids just like other authors before us (ex.Arthur,Clifford,Dr Seuss)"/>
        <s v="Sideways Mohawk vs This Guy a special project combining th two stories into a Comic eBook &amp; full length Cartoon Movie homemade goodness"/>
        <s v="from my photo work, pyro techniques, aqua technitque and more , i will take the pricipale personnage to the lost land of phenix where ."/>
        <s v="An animated parody of the game, Counter-Strike. The sequel to the very popular Counter-Strike: DE_dust2. Hacker is back!"/>
        <s v="Little Lamb Kidz is a first of its kind set of multi-faith children's characters that will come to life in this 21 minute animated DVD."/>
        <s v="An animated web series about biological evolution gone haywire."/>
        <s v="A machinima based film, displaying the effects of todays financial crisis the world faces, and the explossive consequences it carries."/>
        <s v="A prince who becomes a slave, suffers of amnesia far away from his land. Slowly he recovers memory and returns where all started."/>
        <s v="Depicts the contribution the Tuskegee airmen made in certain historical events that helped turn the tide in World War II."/>
        <s v="We are three students that want to make a short PokÃ©mon movie as a school project!"/>
        <s v="&quot;Amp&quot; is a short film about a robot with needs."/>
        <s v="(Working storyboard for animated project) A multi-generational Knight that wages war on criminals and corrupt governments"/>
        <s v="Unfiltered + uncensored radio hosts Kris and Berman, create an adult animated series based on the mock lives of prank call characters."/>
        <s v="After the devastation of a massive Hurricane, main character that has strong's ties to the city returns to find everything in ruins. As"/>
        <s v="Create a personalised animation film using your child's name and photo."/>
        <s v="Glippets is a fun comic strip and animation that features cute aliens taking up residence next door!   See the strip at glippets.com"/>
        <s v="Three kids try to stop Mazi Mbe's plan to restore Africa to its original state where Tricksters &amp; Spirits ruled_x000a_and Juju was law."/>
        <s v="The animated film &quot;Fly Forward&quot; is an original story which humorously describes the life experiences of the Hero A-Fei in his Childhood"/>
        <s v="Quantum Kidz follows a young girlâ€™s journey becoming a superhero and dealing with alien threats against the Earth!"/>
        <s v="Time travel the light Mr. Fantastic!  Spin the dimensions toward other continuums and worlds.  Hold onto your panties."/>
        <s v="Tropiki-Meet the Tikis-childrens animated/cartoon series.Fun  cartoon shorts with quirky humor and a positive uplifting message"/>
        <s v="Animated Music Videos that teach kids how to read."/>
        <s v="A Comedy-drama animation revolving around a man who finds a problematic pair of headphones that literally take over his whole life."/>
        <s v="this is an animated full length film of an old classic with new life to it. That gigantic and naive duckling we all love  ."/>
        <s v="ANIMATING the most INFAMOUS Math Courses in America and TRANSLATING them for the mathematical underdog!"/>
        <s v="To court his muse, an artist must first outsmart her dog.  A short animated film collaboration by Dana and Terrence Masson."/>
        <s v="The year is 2043. Test subject David Beck has been augmented with psychokinetic abilities. He uses his newfound gifts to thwart evil."/>
        <s v="Help me quit my day job and also create animated Stand-up routines from local up and coming comedians."/>
        <s v="Help to fund a children's animation Series. Teaching good morals and conduct. Also includes simplified teachings about Islam and Allah."/>
        <s v="The Diddlys are steam powered superheroes,transforming into spaceships,submarines or whatever it takes to complete their secret mission"/>
        <s v="Last few days to make this toon a reality! 5 funny toons for YOU! See the pilot episode here!"/>
        <s v="&quot;Today's Toys Build Tomorrow&quot;  A feature film backed major toy project. Children learn about life while they play and have fun."/>
        <s v="Hey everyone we are producing a new show called The Adventures of Daryl and Straight Man. It is an animated comedy web series."/>
        <s v="When humans left the earth, the animals took over the city. What could go wrong? Well...everything!"/>
        <s v="Help America's favorite dysfunctional immigrant family THE GUINEAS launch the first season of their animated web series."/>
        <s v="Cancelled"/>
        <s v="&quot;Guess What? Gus&quot; is a magical animated comedy that follow a new kid who playful antics for attention make the news."/>
        <s v="This project aims to create a 3D animated movie that is created by it's fans, it's content and plot will be driven by it's followers."/>
        <s v="The Chupacabra is not a myth and one man is on a mission to prove its existence no matter what, his name is Joc Barrera."/>
        <s v="Angels come to Earth in human disguise to deceive mankind, rule the Earth as gods, create a hybrid army &amp; destroy all who oppose them."/>
        <s v="two friends set out to conquer and reach the level cap of the quest watch, how will they do it when they're 2 teenage idiots"/>
        <s v="The movie is about the adventures of Ethan, Danna, The mysterious inventor and more."/>
        <s v="live-action/animated series pilot."/>
        <s v="AT is an Interactive Animation made for the iPad where the user becomes part of the story. It's a fantastic journey of discovery!"/>
        <s v="A Feature Length Animated Film Noir Musical with a modern twist. _x000d__x000a_Animation and music melded into edge-of-your-seat entertainment."/>
        <s v="This animated dark comedy video highlights Stephen Colbert as a super hero-like figure within a corrupt and sinister world manipulated by the media."/>
        <s v="Based on the invention portfolio of a patented inventor World War Four is a look into the future of warfare and humanity as a whole"/>
        <s v="This Strawberry Bowl concept is the 1st of many episodes.  These episodes will be released in accordance with the harvest of the month."/>
        <s v="Jimmy wants to live life and see his grandchildren grow up, but alcoholism threatens to curtail everything he dreams of."/>
        <s v="An animated DVD starring Woodsy Owl that entertains children while  showing them how they can help create a cleaner, greener planet."/>
        <s v="This wonderful movie will tells the story of two adorable aliens who crash land into a familyâ€™s backyard, and travel the Earth."/>
        <s v="A feature-length 3D animation that depicts what happened when the Son of the Morning rebelled against God."/>
        <s v="&quot;Code Monkey(s)&quot; is a short animated-series about life from the perspective of an engineer who feels like an actual &quot;Code Monkey&quot;."/>
        <s v="A stop-motion animated action packed adventure. Telling a great story with an even greater message. Join me and lets change the world."/>
        <s v="A hilarious comedy podcast being turned into an animated series  about an indian servant and his boss."/>
        <s v="A mile below the Franco-Swiss border Dean manages to break the Large Hadron Collider and triggers the end of the world."/>
        <s v="A project that incorporates animation and comic art into a relevant story. 4 boys, 1 eyeland, and a whole lot of drama!!!"/>
        <s v="We have a fully developed 2D animated series that requires more professional animation. Our first 2 home-animated eps are up online."/>
        <s v="A sci-fi fantasy 2.5D anime styled series about some guys trying to save the world, probably..."/>
        <s v="A film created entirely out of paper, visual effects and found objects depicts how one man created a new life for himself."/>
        <s v="A Tale of Faith is an animated short film based on the heartwarming tale by Rebbe Nachman of Breslov."/>
        <s v="A big brother style comedy animation series starring famous seafarers"/>
        <s v="Honeybee is a cartoon about a girl who can talk to bugs, and her quest to save the bees! Adventure, humor, and lots of fun characters."/>
        <s v="The community of Somorrah is peaceful and unblemished until &quot;The Boss&quot; power and money starts to diminish &amp; plans to gain it all back!"/>
        <s v="&quot;When the dream of childhood is stolen... a nightmare is born&quot; A dark animated fantasy film by indie filmmaker M dot Strange."/>
        <s v="Tim Arthur's 21st anniversary sell-out production of his 'chilling' and 'sinister' ghostly thriller returns to the Edinburgh Fringe!"/>
        <s v="The Blind Owl in co-production with Halcyon Theatre will stage &quot;dirty butterfly&quot; a voyeuristic drama by Britain's debbie tucker green."/>
        <s v="*** TO MAKE DONATIONS IN THE FUTURE                                   GO TO OUR WEBSITE: www.compassplayers.com ***"/>
        <s v="The Star on My Heart, an original play based on a survivor of the Terezin concentration camp, with community outreach for all ages."/>
        <s v="Angel on the Corner need YOUR help to raise Â£3,500 to take Zero Down by Sarah Hehir to the Edinburgh Fringe Festival this August!"/>
        <s v="EUPHORIA! is a new play about the decriminalization of drugs, and its profound effect on both the criminals in prison and &quot;The Man.&quot;"/>
        <s v="We have a brand new play. We urgently need your help to fund our production, which opens at Theatre503 on August 18th."/>
        <s v="OMEGA KIDS, a new play by Noah Mease, directed by Jay Stull &amp; produced by New Light Theater Project in association with Access Theater."/>
        <s v="A Festival Backed Production of a Full-Length Play."/>
        <s v="Snowglobe Theatre, a new Montreal company, will be presenting Shakespeare's &quot;Much Ado about Nothing&quot; at Mainline Theatre in January"/>
        <s v="Corners Grove is a coming-of-age play about leaving home, gender identity and the death of Whitney Houston; will benefit Win NYC."/>
        <s v="SYLVIA is a modern romantic comedy about a marriage and a talking dog. Directed by Jeanna Michaels. January 12 through January 29, 2017"/>
        <s v="A fast paced, comedic play about an anxiety-ridden filmmaker who lies to investors about having Christopher Walken in his film."/>
        <s v="New writing â€¢ Twisty-turny magical realist retro sci-fi â€¢ Human lives â€¢ Storytelling â€¢ The slope our society slips down..."/>
        <s v="We're a zero-budget, non-profit theatre group based in Oslo and have been invited to perform at a conference in Belgium. Help!"/>
        <s v="Weâ€™re producing a Northern Brexit sci-fi play for VAULT festival 2017 and we need your help!"/>
        <s v="A new one-man play by Giles Roberts, shining a different light on the very human cost of war *IDEASTAP UNDERBELLY AWARD WINNER 2015*"/>
        <s v="Transforming bystanders into anti-bullies since 2012 thru inclusive learning environments.  Together we can take back our classrooms."/>
        <s v="SOC produces affordable and accessible theatre in the heart of Orange County, CA, and we need your help to match a $5,000 grant!"/>
        <s v="A brand new show that unites puppetry, live music and storytelling to bring a forgotten English legend back to life!"/>
        <s v="There are so many dilemmas in life- what to do, where to go? _x000a_Let us solve it - search our preference based entertainment calendar"/>
        <s v="A website dedicated to local Kink Communities; to find others with matching interests and bring them together."/>
        <s v="The platform to record visual, audio and text memory of the common man - as we experienced history when it brushed us by"/>
        <s v="I want to make it easy for those with food allergies to know where they can safely, and happily eat out with friends and family."/>
        <s v="Do you have a favorite shirt? So does everyone else. Favowear is creating a platform to share the best clothes and shopping sources."/>
        <s v="1st collaborative webdesign tool to create professional websites with WordPress, Bootstrap and other open source technologies."/>
        <s v="Build a Christian Network Platform to connect and collaborate projects, events, missions and support online to fulfill the call."/>
        <s v="We are looking to build a secure email / document sharing system for companies needing to send sensitive information to clients."/>
        <s v="Teach your native language online or study a foreign language with native speaking teachers. Social Web service and apps."/>
        <s v="The project idea came from game keys, gamers give out game keys on insecure forums and websites, we want to change that and make it fun"/>
        <s v="Help us shine the spotlight on our local businesses and contractors by providing a cost-effective ecommerce &amp; marketing platform"/>
        <s v="AX Nation's goal is to develop, highlight, and connect black business leaders across the diaspora with skilled software developers."/>
        <s v="Axoral is a 3d interactive social media interface, with the potential to be so much more, but we need your help!"/>
        <s v="Groundbreaking New Classifieds Website Grows Into Largest Nationwide Coverage By Turning Users Into Entrepreneurs"/>
        <s v="grplife helps non-profit and community groups engage their members while upholding an attitude of responsibility for their information"/>
        <s v="Show-Skill.net helps to promote young football talents for free. It's the best place to show what you've got! Just post your videos :)"/>
        <s v="An educational platform for learning Unified English Braille Code"/>
        <s v="The world's first interactive global domestic violence platform which connects victims, NGO's, policy-makers and researchers."/>
        <s v="A community website with news, classifieds, photo albums, business reviews and a calendar for the local community to share."/>
        <s v="The words most comprehensive platform for creatives &amp; artists. Develop &amp; showcase user talent &amp; link them to business &amp; brands globally"/>
        <s v="In the future the possibility exists that the internet it's self could be felled, we have world seed banks, it's time for a net bank,.."/>
        <s v="A marketplace for talent and employers to match. Using intuitive technology we match &amp; place talent with the best career position."/>
        <s v="i would like to develop an international free platform for domestic and international students to find accomodation in all countries"/>
        <s v="I want to help people who have trouble remembering the simple things in life, like what day it is and what they need to do today."/>
        <s v="Plateforme de troc gratuit et d'Ã©changes en tous genres par nature. Mieux s'entraider, Ã©changer, de donner, louer ou vendre Ã  distance."/>
        <s v="Our objective is to provide a platform which helps teachers to provide courses to leaners in wide range of locations including Africa."/>
        <s v="I am creating a website that will make it easier for people to promote or find rummage sales utilizing the power of Google Maps"/>
        <s v="UnimeTV's goal to revolutionize the way anime lovers interact with one another. Connect with others around the globe like never before!"/>
        <s v="A million snow lovers from all over the planet, connected to each other with a common goal. &quot;To have the best snow experiences _x000a_ever.&quot;"/>
        <s v="Mioti is an indie game marketplace that doubles as a community for developers to join networks and discuss projects."/>
        <s v="Humans have AM/FM/Satellite radio, kids have radio Disney, pets have DogCatRadio."/>
        <s v="Snag-A-Slip is an online platform that connects boaters with awesome marinas and available boat slips so that they can book with ease."/>
        <s v="FairwayJockey.com is a web platform to make high quality custom tour golf equipment available at a lower cost to the consumer."/>
        <s v="Dive into 3D fractal star fields of web browsing, social networking, and project/contact management. Your YOUniverse of data #UMEOS"/>
        <s v="Grow your YouTube channel and increase your audience by allowing multi uploads, shares and interaction from a single simple interface."/>
        <s v="Wird der PC nicht genutzt, belohnt Gridcoin Rechenleistung fÃ¼r wissenschaftlichen Fortschritt - Uscore macht diese Forschung zum Spiel!"/>
        <s v="UthTopia Is a social media organization that believes in positive online usage, youth mentorship, and youth empowerment."/>
        <s v="Emails are one of pervasively used mode of communication today. However, emails can be personal and sometimes discretion is needed."/>
        <s v="weBuy trade built on technology and Crowd Sourced Power"/>
        <s v="Learn classic and public key cryptography with a full proof-of-concept system in JavaScript."/>
        <s v="I Want To Create A Website That Helps Young Inventors Of Today Broadcast Their Talents &amp; Help Get The Reconigition They Deserve"/>
        <s v="Help me raise funds so that I can be able to give passionate young poets a chance to earn money weekly for their writing &amp; spoken word."/>
        <s v="A community-driven online system which promotes self-governance.  Level up by adding content; civic agendas and private associations."/>
        <s v="HackersArchive.com will help rid the web of viruses and scams found everywhere else you look!"/>
        <s v="Script Call takes your presentation from the wall to your audience; from your device to theirs."/>
        <s v="SAVE UP TO 40% WHEN YOU SPEND!_x000a__x000a_PRE-ORDER YOUR LINK CARD TODAY"/>
        <s v="Employ College is a movement for companies to hire college graduates from their respected institutions."/>
        <s v="Waitresses.com is an online community devoted to servers around the world. Learn. Connect. Work. Travel. Share._x000a__x000a_Make a pledge today!"/>
        <s v="Offrire un &quot;TRAGO&quot;, ossia un passaggio con autista che ti segue e ti aspetta mentre concludi i tuoi affari, quando non puoi guidare"/>
        <s v="Services closer than you think..."/>
        <s v="Learn the skills needed to be a successful web engineer. Create your own complex web applications, deploy servers, use data and more."/>
        <s v="Kid's Connect is a brand new social media website that is built specifically for kids to connect with other kids sick just like them."/>
        <s v="Together, we can build a FREE, business start-up system that will help aspiring entrepreneurs change their economic circumstances."/>
        <s v="One Day Your Life May Just Depend on Staying Anonymous Online.  Or You Just May Not Want Google, Amazon Or The NSA Knowing Your Details"/>
        <s v="Creating a fitness site that will change the fitness game forever!"/>
        <s v="MyBestInterest.org elminates election research by quickly identifying the candidates that will best represent your interests."/>
        <s v="We present digitaibook,com site which can become a free electronic library with your help,"/>
        <s v="Rolodex is a web application that strives to nurture business to business relationships by connecting users via email."/>
        <s v="This is a project to create a crowd-funding site for Urantia Book readers worldwide."/>
        <s v="We send care packages to incarcerated individuals throughout the country that include specific items hand picked by the sender."/>
        <s v="Science Technology Engineering and Math + youth = a brighter tomorrow."/>
        <s v="In today's day and age every website tracks your IP Address and information, it's time to keep your information private and secure."/>
        <s v="A &quot;CarFax&quot; type of report for Doctors. We have the right to make informed decisions about who we choose to be our doctor!"/>
        <s v="The admin for Randompics has announced they will be shutting down. I want to run, and improve, this great site!"/>
        <s v="Bad news is our business. We deliver the news you don't want to and soften the blow with custom designed gifts and personalized verse."/>
        <s v="An iPad support care package for your parents / seniors."/>
        <s v="No more expensive, difficult and seperated packages for your business management. It's time for an All-in-One solution for your company"/>
        <s v="Gritty, upfront reality going the distance hard with a proven track record of insatiable artist. Broadcasted live on the Web."/>
        <s v="A website that hosts virtual desktops. Simply log in and the cloud will enhance the power of your local computer or smart device"/>
        <s v="Can we swap, please? - everybody's said it. I want to create a website that enables anybody to trade their items, without money hassle."/>
        <s v="We are creating a Christian social network to empower, educate, and connect Christians all over the world."/>
        <s v="Finie la peur de vendre ou acheter d'occasion Ã  un inconnu ! Colis ouverts, photographiÃ©s et testÃ©s. Paiements en ligne sÃ©curisÃ©s."/>
        <s v="A Fast and Reliable new Web platform to stream videos from Internet"/>
        <s v="A storybook for your child in 15 minutes, exclusively through Kickstarter (pre-sales, not a donation) starting at $15 for a softcover."/>
        <s v="Something is wrong when your choices are between a &quot;giant douche and a turd sandwich.&quot;  So, lets make it better."/>
        <s v="The aim of PixlDir is to deliver the most simple, and fast experience when it comes to uploading images to the web."/>
        <s v="Hormis la similitude envers d'autres rÃ©seaux socials, celui-ci vous permettra d'organiser / participer Ã  des soirÃ©es trÃ¨s facilement !"/>
        <s v="At beSpider you can create and publish you websites within minutes. 100s of pre-build templates, free domain, free cloud base hosting."/>
        <s v="With the cost of education seemingly always on the rise, Y2Y aims to ensure that no student will be left behind through peer tutoring."/>
        <s v="Big Data Sets for researchers interested in improving the quality of life."/>
        <s v="iShopGreen.ca is an online marketplace that connects consumers and suppliers with green products &amp; services"/>
        <s v="Creating a web portal to train law enforcement departments on how to handle dogs and a directory and profile system for our dog's."/>
        <s v="The Animal Shelter Network is a free website for collaboration and communication between animal shelters, rescues and humane societies."/>
        <s v="WheelWolf is a subscription based service connecting car lovers to provide a safe and secure platform for swapping and borrowing cars."/>
        <s v="I am designing a fun, high tech dating website, with over 25 cool features. It is innovate as well as user friendly."/>
        <s v="SkyRooms.IO is a social network for business people that actually equips them to do work together. Resume, video conferencing and PM."/>
        <s v="TSOLife is a revolutionary digital platform that allows users to record a personalized legacy to leave behind for future generations."/>
        <s v="Social Network - your new digital social life without ads, monitoring and analyses. Freed from the feeling that every step is followed"/>
        <s v="Funding of website design &amp; materials for education about firearms, firearm safety &amp; firearm related apparel"/>
        <s v="Global Ids you create for yourself, then the world can connect to you via free online msgs (for Reuniting Lost Property, Dating &amp; more)"/>
        <s v="Land development network for an eco-conscious collective. Community portal features ideas on lean design, green building, urban ecology"/>
        <s v="A Powerful Multimedia-Rich Software that aims at making online publishing very simple."/>
        <s v="Our goal is to create a system, students can find universities that best match their interests."/>
        <s v="Uivo lets police and fire department personnel quickly contact you in the event of an emergency involving your property."/>
        <s v="We help companies to explain what they do in simple, grandma-would-understand terms."/>
        <s v="Network used for building technology development teams."/>
        <s v="With no central location for keto knowledge, keto advice will be a community run knowledge base."/>
        <s v="It will enable deprived children to make artistic work for selling online/illustrating their work in our exhibitions around the world."/>
        <s v="O0"/>
        <s v="Development of a Safe and Educational Social Media site for kids."/>
        <s v="Mountain, fat and race bikes made from high grade aero carbon fibers by tow placement and tow folding technology (no fibres cutting)."/>
        <s v="Innovative new compression-based breast pump gives mothers unprecedented freedom, enabling efficient and discreet pumping"/>
        <s v="Gauss glasses protect your eyes in front of screens and outside with self-tinting lenses and a new, proprietary coating technology."/>
        <s v="Stylish new phone carrier allows instant access to your smart phone while freeing up your hands."/>
        <s v="Sofft...it's Soft with an Off! A stain-blocking fabric softener that simplifies your laundry and helps the environment at the same time"/>
        <s v="Ever wanted to own something made out of carbon fiber? Now you can!"/>
        <s v="Small town police forces don't always have the resources to provide for the unique needs of female officers and their body armor."/>
        <s v="Wengash Silver underwear: 100% pure silver. Block cell phone, wifi and microwave radiation, protect your reproductive organs and sperm"/>
        <s v="Get ready for the next product that you canâ€™t live without"/>
        <s v="A backpack with a built in solar panel to charge any USB device. Includes removable battery pack, USB cable, and 7 different adapters!"/>
        <s v="This project is designed to obtain flash drive bracelets with a child's information on it for parents to wear in case of emergencies"/>
        <s v="Pacha's Pajamas is an epic story told through books, music, videos and now augmented PJs that's uplifting kids everywhere!"/>
        <s v="Zossom is a smart phone case with a strap. Forget the days of shattered screens and scratches. The Zossom case keeps your phone safe."/>
        <s v="Wearsafe: connect with the press of a wearable button, keeping you safer wherever you are and more secure in whatever youâ€™re doing."/>
        <s v="The MOVEMENT delivers the same tracking functions as the industry leaders at a fraction of the cost. SUPPORT our Project Today."/>
        <s v="Meet Spark: The friendly companion that helps you stay awake during the day. Re-released with new features!"/>
        <s v="Innovative smart glasses allow you recording videos, taking pictures and connecting to your phone with smart defined gestures."/>
        <s v="Be more than stylish, be visible. Reflect what youâ€™re hearing/feeling in 24 customizable glowing colors with these laser based earbuds."/>
        <s v="Secure your smartphone in your hand without worry of drops, perfect to mount in your car or anywhere else; makes the most useful stand."/>
        <s v="Sync up your lifestyle"/>
        <s v="A revolutionary way to bring running science to everyday people and help runners of all levels achieve a more natural and enjoyable run"/>
        <s v="AirString keeps your AirPods from getting lost by keeping the pair together with a  durable and premium quality string."/>
        <s v="A stylish, durable safety light band on your wrist or ankle holds a watch or another modular accessory."/>
        <s v="Imagine a mouse that automatically moves your pointer to where your head is facing. Its an air mouse hidden inside a standard headset."/>
        <s v="Save Oregon Babyâ„¢ Diapers, a handmade business, run by awesome moms in Southern Oregon, from permanently closing!"/>
        <s v="Culbox is an Open Source Wrist Watch for Arduino with built in Bluetooth and bunch of Hi-Tech sensors and tons of features for Makers"/>
        <s v="Have you ever dreamed of having a pet duckling, but concerned about all the pooping, here is a a solution to help solve that issue."/>
        <s v="The first navigation system, usable by each means of transport, that will take you wherever you want without thinking about the route."/>
        <s v="A card holding companion to your phone that acts as a placing device for all your devices.  Grips to any material too."/>
        <s v="Beautiful automatic watches, made for every moment._x000a_Sports, business, casual.....it fits every moment of your life."/>
        <s v="FINCLIP, the revolutionary scuba diving accessory that when attached to your fins makes getting them on the simplest thing in the world"/>
        <s v="SmoothEye tracks eye movements to accurately measure alertness and focus level, allowing you to easily and reliably test your brain."/>
        <s v="Fashion accessories used to instantly link with people you meet and exchange contact info, money, documents, media and so much more."/>
        <s v="Will assist the deaf to have better communication and safety through the use of LCD glassware with audio &amp; sensory components."/>
        <s v="Listen to sounds by feeling an array of vibrational patterns against your body."/>
        <s v="24+ hour online class in WatchKit development from an expert iOS developer and instructor via unconventional, innovative projects."/>
        <s v="Having a baby or looking for the perfect gift for a baby shower?_x000a_Discover NapTime, a silent baby monitor that improves your sleep."/>
        <s v="Sinapsi is the first heated jacket designed in Italy._x000a_Now you can manage your jacket by smartphone. Power bank 5/x Charger included."/>
        <s v="For the isolated rice farmer. For the 14-hour taxi driver. This tiny MP3 player has the entire New Testament Bible... in their language"/>
        <s v="World's first bio-feedback posture device for your entire back. Trains back, neck, thoracic &amp; ab segments by using only 30 min/day."/>
        <s v="A simple, vibrating belt that trains your muscles to maintain the correct posture, providing more confidence and higher energy levels."/>
        <s v="The D-Pro is a lightweight, moisture-wicking headband with a padded carbon fiber insert that reduces the risk of head injury in sports."/>
        <s v="The Deception Belt is an innovative belt with app capability, designed to assist any user gain control over their appetite."/>
        <s v="Mist Buddy is a remote controlled misting system, powered by a rechargeable battery with misting/sipping tip for complete coolness."/>
        <s v="Arcus gives your fingers super powers."/>
        <s v="PowerPack is an efficient and affordable backpack with a lithium-ion charger for all electronic devices offering charges on the go!"/>
        <s v="La tua giornata sportiva monitorata nel tuo polso??!!!_x000a_Rendiamolo possibile... VIVI DI CUORE --- All MADE in ITALY"/>
        <s v="Power Go es una linea de cargadores solares para dispositivos mÃ³viles, amigables con el medio ambiente y de bajo costo."/>
        <s v="Removable collars and cuffs along with hidden underarm designs that prevent embarrassing and stubborn stains. What does YOUR shirt do?"/>
        <s v="The Lifeclock One is an officially licensed, supercharged version of Snake Plisskenâ€™s countdown watch from Escape from New York."/>
        <s v="A radiation shield for your fitness tracker, smartwatch or other wearable smart device"/>
        <s v="Personalizing your Apple Watch has never been easier. Ten different colors to match any lifestyle. Time is precious, protect it."/>
        <s v="A revolutionary, cycling safety device is born! Signum indicators close the communication gap between cyclists and other road users."/>
        <s v="Prana is the first wearable combining breath and posture tracking to make your sitting time count."/>
        <s v="You can control how much air enters the helmet by opening or closing the vents. This is very useful in bad weather, or for competition."/>
        <s v="Unique small wearable personal air conditioning device that provides the user a 10-15 degree environmental difference on his person."/>
        <s v="Show your fidelity by wearing the Trustee rings! Show where you are (at)!"/>
        <s v="Glasses, not for you but your virtual reality headset. Prescription lens adapters, lenses and more to make your VR experiences better."/>
        <s v="The first 3D Xray Vision Instrument FREE* for researchers, scientists, entrepreneurs, developers, educators, artists, and explorers."/>
        <s v="TapTap is a technology to transfer touch between two people. It can also be an activity tracker, a game controller or smart alarm."/>
        <s v="A-iEasyâ„¢: The first customized unfoldable stand for smartphones that barkly needs room. Wholy integrated (will be relaunched soon!!)."/>
        <s v="In case you missed out on this campaign but are interested in owning a Hotblack London watch, please visit www.hotblacklondon.com."/>
        <s v="Realtime feedback for swim &amp; triathlon training! Visually monitor pace &amp; intervals to improve fitness. For swimmers &amp; triathletes."/>
        <s v="SPEEDWRAPS improve the speed, agility &amp; strength of an athlete by utilizing evenly distributed weight on the lower leg."/>
        <s v="Turn you helmet into the safest helmet and don't worry about a thing,you will always have the right fit!!"/>
        <s v="The closest thing ever to the Holy Grail of wearables technology"/>
        <s v="Driver Alert System es un sistema de seguridad para el conductor, que le avisa en caso de perder la posicion vertical mientras conduce."/>
        <s v="Forget your headphones. Wear Hy all day for voice-controlled music, calls, biometrics and more, with a huge battery and hidden fit."/>
        <s v="Glowbelt is the world's first rectractable LED safety belt for fans of the great outdoors, fitness enthusiasts, children and more."/>
        <s v="A &quot;handheld&quot; light, which eases the way you illuminate objects and/or paths."/>
        <s v="Shirts, so technologically advanced, they connect mentally to their audience upon sight."/>
        <s v="Our wearable and app automates the poke you normally get from your bedpartner to make you stop snoring and making you turn to the side."/>
        <s v="Making important medical data of active people available to first responders of an emergency by wearing a dog tag bearing a QR Code"/>
        <s v="The first GPS tracker created entirely in Italy that allows you to know where your pet is located at any time throughout any device."/>
        <s v="The Prep Packs Survival Belt allows you to carry all of the essentials for outdoor survival inside your belt buckle"/>
        <s v="Mouse^3 is the next generation of input devices. With cursor control and customized gesture recognition, its applications are endless!"/>
        <s v="Translate sight into touch with a wrist-mounted wearable. A revolution for visually impaired people everywhere."/>
        <s v="Cool air flowing under clothing keeps you cool."/>
        <s v="When every second matters, BioToo temporary tattoos get critical information to emergency personnel to help them help you."/>
        <s v="We've created the perfect sports chalk- antibacterial, lasts longer, better grip, and no mess! Now we need a non-provisional patent!"/>
        <s v="Without Utterance, a crushingly intimate literary memoir told from the inside of losing language, self, and world."/>
        <s v="Everything families need to host a Jewish welcoming ritual when opting out of circumcision. Includes original ceremonies and music."/>
        <s v="BANGGAI RESCUE is a beautiful, must-read book and a project setting out to answer some critical questions about the species' future."/>
        <s v="The Definitive (and Slightly Ridiculous) Guide to Enjoying the 2015 Pro Football Season"/>
        <s v="We are creating the Adventure Access Trail, a new walking trail from Boston to San Francisco.  _x000a_http://adventureaccess.org"/>
        <s v="A true story about inspiration and survival - David Alfred George turns his powerful experience into a compelling vBook."/>
        <s v="&quot;60 Days to a Radiating Faith&quot; is a collection of carefully selected Bible verses to encourage those undergoing cancer treatments."/>
        <s v="A surgeon's call for today's Christians to practice biblical compassion. Pre-order now and turn the tide towards the model Christ gave!"/>
        <s v="A big idea non-fiction book by an impatient three-time author and insomniac willing to bet on himself."/>
        <s v="A true David vs.Goliath story about a young adult battling the U.S. health care system to survive and become an advocate for change."/>
        <s v="A Massive but Cheerful Online Digital Archive of Surfing"/>
        <s v="Be part of the excitement by supporting our first season offering unique perspectives of Portland from the water."/>
        <s v="A great collection of puzzles to take and enjoy anywhere in the world - have fun, challenge yourself, and become a better chess player!"/>
        <s v="Sinatra Cookbook is an ebook featuring 12 fantastic example applications built on the Sinatra framework and many well known Ruby gems."/>
        <s v="Sideswiped is my story of growing in and trusting God through the mess and mysteries of life."/>
        <s v="TOP FUEL FOR LIFE â€¦ a true story of victory, unimaginable loss_x000a_and the epiphany that changed everything."/>
        <s v="I'm writing a new book! Topic: Privacy is Dead. What does a world without privacy mean for humanity? Our reputations? Our kids?"/>
        <s v="For one year, two women exclusively ate food produced within Mendocino County, CA. Now, they will write a book about their adventures."/>
        <s v="The true story of a child's struggle with hunger, poverty, and war in El Salvador."/>
        <s v="Strategies forged and lessons learned from accessing highly selective places where Black men have historically been underrepresented."/>
        <s v="Book on the search for the San Marcos, shipwrecked off the coast of Ireland in 1588 and the mysteries that have drawn men to find her."/>
        <s v="A revolutionary digital mapping project of the Vilna Ghetto"/>
        <s v="Thats right &quot;My Life As Julia Robertsâ€¦Snapshots Of A Life&quot; is going on the road! The first book tour! With Author Liane Langford!"/>
        <s v="Valmont is a town with a fertile history and a vibrant community. We aim to capture the magic in our People's History of Valmont!"/>
        <s v="Join others to help create a world that is possible -- in your workplace, community and society!"/>
        <s v="Help launch a FREE guide that can help activists &amp; community organizers leverage social media tools for change like never before."/>
        <s v="This is a book of letters. Letters to our body parts."/>
        <s v="My creations are born in different cultural environment around the globe with Â« what is already there Â» and act as a social impulse"/>
        <s v="Peace on Earth begins with birth. Educating pregnant women to create a more peaceful world is what this book is all about."/>
        <s v="A place for rational, fact and data based non-partisan political and societal commentary on things that matter to Americans."/>
        <s v="The epic adventure of a 33 year journey surviving 4 open heart surgeries- emotionally powerful. Graphic. Honest. Funny"/>
        <s v="A young cancer survivor embarks on a cross country railroad adventure while writing her memoir through letters."/>
        <s v="A raw, honest encounter of my colourful journey trying to escape accepting I had Epilepsy &amp; how I found my super powers along the way"/>
        <s v="Finally, Jewish sacred texts by Israeli women, volume 2 of an  acclaimed, revolutionary series of powerful, witty, diverse Midrashim."/>
        <s v="A book about a couples first year of marriage. Read the inspirational story of how God helped them overcome cancer, amputation and more"/>
        <s v="The hilarious new book about RAGBRAI, America's greatest event that you've never heard of. Crotch lube is entirely optional."/>
        <s v="A mixed media (poetry, photo, prose and sound) text focusing on/inspired by rural life in former Communist republics. "/>
        <s v="This is for the book release event/photo gallery show. Funds will go to buy gallery prints &amp; copies of Orlando's Historic Haunts."/>
        <s v="I am publishing my book, Waiting on Humanity and need some finishing funds to do so."/>
        <s v="Help me search for the lost ruins of the UK. A unique guide to  lesser known and somewhat known ruins of Britain."/>
        <s v="I am publishing my 5th book, I am looking to publish a book of short stories, all based on random thoughts that flash through my mind."/>
        <s v="The day Chuck died was the day everything changed. Now he has to save the afterlife from extinction or die again trying."/>
        <s v="An original-well-done eBook. Mainly about fiction, action, adventure, and mystery. A story that you've never read!"/>
        <s v="Highland Sabre explores a possible yet terrifying explanation for the mystery big cats said to prowl the British countryside."/>
        <s v="[JOE]KES is a book full of over 200 original, sometimes funny, pun-ish Joekes. If you hate the book, use it as a coster!"/>
        <s v="To survive, an American socialite must fight with a Mafia boss in the French Resistance, but will his underworld ruin her in the end?"/>
        <s v="I am writing about my nonna's life in Southern Italy and what it was like to grow up in a Fascist regime before immigrating to Canada."/>
        <s v="Jury of Peers is a complete novel, and it's good._x000a_All it needs now?  _x000a_More readers.  About ten million more._x000a_Let's get 'em."/>
        <s v="Haunted by a wrong decision and hunted by a Tall Dark Stranger, a misguided teen struggles to find her way home ..or will she make it?"/>
        <s v="Over a year of dedication has produced amazing photos and stirring words. The last step is to help those words appear in a printed book"/>
        <s v="Daniel was an ordinary boy, until unordinary events began to occur. Danny had never been exposed to supernatural activity until now..."/>
        <s v="A satire gift, the stress cube has original artwork, comes on a custom mahogany stand and has a funny exercise booklet."/>
        <s v="What if the stories in the Bible, especially those about strong women, were retuld by their own characters? I've completed 5 and am ready to publish."/>
        <s v="The Mortis Chronicles is a hard hitting, thought provoking and action packed indie published series. You know you want to read!"/>
        <s v="Arabella seeks studio time to professionally read her novel, making it available to listeners as an audio book on audible.com"/>
        <s v="Scorned is the first in a series that I have been working on for two years and it's time to get it published."/>
        <s v="Would anything change if women were in charge? Book Clubs, readers, and critics herald the latest by award-winning author, Aguila."/>
        <s v="One Minute Gone is a murder mystery drawn from real people and events. Read Chapter One at http://davidhansardblog.wordpress.com."/>
        <s v="Laughter, tears and good times in the warm glow of Summer s Love. The perfect recipe for the winter blahs."/>
        <s v="A novel. Beautiful. Sparse. The truth behind the American Dream seen from the eyes of a young wanderer in the midst of the economic collapse. "/>
        <s v="We are finishing up recording our new record and we would like help with its physical CD release."/>
        <s v="&quot;WE ARE ON A MISSION TO TOUR THE UNITED STATES NON-STOP. TO DO SO WE NEED TO PURCHASE A NEW VAN.&quot;"/>
        <s v="After almost three years of being out of music, I've decided to finally make the solo record I've wanted to do for years."/>
        <s v="The Red Masque will be heading into the studio in late April to begin recording their new album, tentatively titled &quot;Mythalogue&quot;."/>
        <s v="The book I am working on now is the third is a series of rock encyclopedias. However, I am in need of funding to cover the photo costs."/>
        <s v="Treedom wants to record a second album! We have a lot of new material, and we wanted to capture our new sound in a record for our fans."/>
        <s v="In June, Columbus rock veterans, Watershed, will release and tour behind a new album, BRICK AND MORTAR."/>
        <s v="We've made our goal with your help. Thanks so much! This is a great time to pre-purchase the album and get some extra perks."/>
        <s v="With all of our money going towards our new full-length album and merch, we need your help so we don't end up stranded on tour."/>
        <s v="Reluctant Hero is getting ready to record their next EP titled All As One! Studio dates are set for January 18th-22nd! Let's work!"/>
        <s v="A regional band reaching to their fans. Reaching to become a national band with no label support. This is the chance of a lifetime."/>
        <s v="Second album from award-winning Brad Hoshaw &amp; the Seven Deadlies, featuring crowd favorites &quot;New Tattoo&quot; and &quot;Delta King.&quot;"/>
        <s v="Rock n' Roll about the intersection of lies and belief: the Believable Lie."/>
        <s v="Dead Tree Duo has been fortunate enough to record a full length album at Threshold Studios in NYC!  Now it's time to manufacture them!"/>
        <s v="The Brian Davis Band is a group of friends that want to share their lives and experiences through music that connects with people."/>
        <s v="After the success of the critically-acclaimed &quot;Confederate Buddha,&quot; Jimbo &amp; Tri-State need your help to raise the WHITE BUFFALO."/>
        <s v="Madrone is an independent band creating melodic, emotional, _x000a_alternative-rock needing your help to finish their new album."/>
        <s v="Help Lust Control Kickstart their first cd in 20 years!!  To be mixed by Rocky Gray (Living Sacrifice, Soul Embraced, Evanescence)!!"/>
        <s v="We have some great new songs and want to record a special edition 4 song EP as our next Eric Stuart Band release"/>
        <s v="Los Angeles-based recording artist Ryan Caskey joined forces with producer Eddie Hedges to record alternative rock masterworks."/>
        <s v="Scotland's premier classic rock and metal festival, 3 days, 3-4 stages, family friendly,  for people of all ages"/>
        <s v="ALL WE WANT TO DO IS DRIVE AROUND AMERICA AND PLAY A BUNCH OF SHOWS, BUT WE DON'T HAVE ANY MONEY..."/>
        <s v="Vaz invades 2 new continents in the Eastern Hemisphere and brings home a Split Single, a Video Documentary and a Live Record from Asia."/>
        <s v="We're recording our first single in Nashville this summer and sending it to radio with Shamrock Media Group.  We need your help!!"/>
        <s v="Hope and Inspiration.  That is what this project is all about. In the midst of a dark and broken world our stories can speak life."/>
        <s v="Be a part of Virtual CH's debut Video and Record release.  Help fund their debut music video and record mixing expenses."/>
        <s v="Help Golden Animals finish their NEW Album!"/>
        <s v="Join the Sic Vita family and lend a hand as we create a new album!"/>
        <s v="The Micronite Filters have a blood curdling sonic adventure ready for psychedelic swirled vinyl for the best possible auditory journey."/>
        <s v="Acknowledged songwriter looking to record album of new songs to secure a Publishing Contract"/>
        <s v="Please help us reach both a short term and lifetime goal! We can't do this without your help. thank you a ton from all of us at P.T.R.."/>
        <s v="We need your financial support to cover the tour costs!  (Sound, lights, travel, stage design)"/>
        <s v="Gainesville's pop punk 3 piece Assassinate The Scientist started a new band and they want to release a 7&quot;, but they need your help!!"/>
        <s v="A pre order campaign to fund the pressing of our second full length vinyl LP"/>
        <s v="We have been a band since 2007, but we've never hit the road. That's messed up... So this summer, we're trying to and need your help!"/>
        <s v="Be a part of helping The Early Reset finish their new 7 song EP."/>
        <s v="Friends and Family have an album for you. They need your help to release it to the world."/>
        <s v="Dead Fish Handshake is a rock band based out of New Jersey. We are in the process of raising funds for our second record."/>
        <s v="Orwell is hitting the road this August for a West Coast tour and we need substantial van repairs in order to get there.  Dates booked."/>
        <s v="We are touring the Southeast in support of our new EP"/>
        <s v="Wyatt Lowe &amp; the Ottomatics will be hitting the road this June on a North and Southwest Summer 2014 tour!"/>
        <s v="Bizness Suit - NEW ALBUM - We're going to LA to record the best rock album ever - bluesy funky Rock n Roll with soul"/>
        <s v="Soul Easy recording our first full length CD.  Inspired by lots of friends and lots of good times."/>
        <s v="Eyes For Fire is finally ready to release their Debut Album but we need YOU to help us put the final touches on it."/>
        <s v="Hi Ho Silver Oh is going on a West Coast tour! We'll be starting in Santa Barbara, and spreading our tunes all the way to Seattle and back."/>
        <s v="Kickstarting Kill Freeman independently. Help fund the New Record, Video and Live Shows."/>
        <s v="Protect The Dream is preparing to record their debut album 8 years in the making. Lets make it happen Kickstarter!"/>
        <s v="We want to release our Losing Wings EP on a week-long tour of California's music scene!  We've got the EP made, we just need gas money!"/>
        <s v="Our new CD comes out July 3. We have self-financed the project with money from our shows but now need additional funding for video."/>
        <s v="We are a band from South East London- each member is19 years OA. We have been together for two years. Taking pride in making good music"/>
        <s v="We're making a high energy, fist pumpin', pelvis-thrusting new Rock n Roll album and we'd love for you to be a part of it."/>
        <s v="7Horse is a new band with a self-funded album and a show they want to rock in your town!"/>
        <s v="Being in a band can make you feel like clowns, but we've got the best fans so we're not too worried. You are the new record labels!!"/>
        <s v="This is an American rock album."/>
        <s v="We were selected out of 4,000 bands to play on VANS Warped Tour! Amazing opportunity, but touring costs $$$!  We REALLY need your help!"/>
        <s v="Help composer and musician Samuel B. Lupowitz release his first solo piano rock effort featuring the hard-grooving Ego Band."/>
        <s v="An album you can bring home to mom."/>
        <s v="Take 147 is currently in the process of recording the debut album called, &quot;Nothin' to Lose&quot;."/>
        <s v="The Paper Melody wants YOU to be a part of the next chapter! Be a part of the process of our brand new EP and Music Videos!"/>
        <s v="The Waffle Stompers need your support to keep doing what we love--go on tour, make music and music videos."/>
        <s v="Carl King / Sir Millard Mulch / Dr. Zoltan Ã˜belisk is making a new 45-minute instrumental sci-fi album!"/>
        <s v="Dan Mumm's 2nd studio album. An ambitious project - Dan will attempt his best musical work yet, drawing influence from across the ages."/>
        <s v="Help fund our new concept album, inspired heavily by Sci-Fi and cosmology. Together, we can make &quot;Frontiers&quot; a great release!"/>
        <s v="Five metal heads dedicated to our passion for music. We believe music is Freedom, Unity &amp; Escape. Join us on our mission to Dig Deeper."/>
        <s v="The NEW ALBUM from the MOST METAL BAND ON EARTH is here! (WARNING: May cause melted faces and headbanging-related spinal trauma!)"/>
        <s v="Help Legend of Zelda tribute band Master Sword complete their latest heavy metal album: Shadow and Steel!"/>
        <s v="Pre-order and help me fund new merchandise so we can make the album release something amazing."/>
        <s v="MUSIC WITH MEANING!  MUSIC THAT MATTERS!!!"/>
        <s v="God Am, a Grunge/Doom metal band, who have been trying to fund the production of our EP to bring you a unique aural assault."/>
        <s v="&quot;Guard your passion as if your life depended on it, for well it might!&quot;_x000a_Join Nightingale in her journey through the Poison Garden."/>
        <s v="Help Chicago-based instrumental group Sioum complete the production of their 2nd full-length album."/>
        <s v="Salut, nous c'est M.F.Crew, on a besoin de vous pour produire notre premier album &quot;First Ride&quot; ! :)"/>
        <s v="Limited edition 2x12&quot; vinyl pressing of our latest album &quot;Who Do You Think We Are?&quot;"/>
        <s v="Help release a CD of sloggoth's first album &quot;sloggoth&quot;.  All contributors of $5 or more get a CD when the goal is met!"/>
        <s v="Writing and Recording Sophomore record, and funding Tour to support Spring 2017 album release."/>
        <s v="AtteroTerra's &quot;Pray for Apocalypse&quot; is fully completed, and only being held up by funding."/>
        <s v="Wir, die Heavy/Thrash Band &quot;Powerhead&quot; wollen ins Studio und eine Promo CD aufnehmen. Songs haben wir, Geld nicht ;-) ... und los!! :-)"/>
        <s v="Modern Post-Hardcore/Electro music (Hardstyle, EDM, Trap, Dubstep, Dembow, House)."/>
        <s v="The album is written &amp; sounding epic, dark &amp; heavy! We now need your help to fund the release &amp; some spiffing limited edition merch!"/>
        <s v="We are heading to the studio to create our second album and we want you to be right there with us!"/>
        <s v="â€œThe Odd Couple Quintetâ€ is aptly named, since the Horn and Bassoon are truly an â€˜odd coupleâ€™ to front a jazz group."/>
        <s v="&quot;In My Own Eye&quot; a cabaret not to be missed  Building a Business Preserving the Art of Cabaret Theatre 4 the Next Generation"/>
        <s v="I want to work with the great John Goodsall and Percy Jones from Brand X to create the ultimate new jazz album."/>
        <s v="I'm making the move from a side man in local groups to the leader with this debut jazz CD project."/>
        <s v="Help to make an album that will stand out in the pantheon of LDS music, an album of the highest musical and artistic standards."/>
        <s v="My name is Lindsay Main, and My artist name is &quot;Memphis Lady&quot;. Im looking to make my first cd, will all my own original songs on it."/>
        <s v="Drivetime heads to Cali for summer tour supported by @Smoothjazz.com &amp; @JJZPhilly  #Spaghettini #The Roxy"/>
        <s v="MichÃ© Fambro records the long-awaited Jazz Crooner album.  Favorite standards, and soon-to-be classic originals in one memorable album."/>
        <s v="I AM A SINGER/SONGWRITER RECORDING MY DEBUT ALBUM OF ORIGINAL MATERIAL TITLED &quot;MY LIFE UNFOLDING&quot;.....MUSIC IS SO MUCH A PART OF ME!"/>
        <s v="The band Twice As Good wants to create and distribute a DVD of their live concert performance. This amazing band needs to be seen!"/>
        <s v="The Orchestra and it's boy/girl singers perform a plethora of hit songs arranged by Nelson Riddle, for the world's greatest singers."/>
        <s v="fo/mo/deep heads back into the studio in January 2014 to record their 3rd CD. Seeking to continue experimenting with all things groove:"/>
        <s v="The Songs of Africa Ensemble embarks on their first Goodwill Africa Tour, to taste African music &amp; culture firsthand."/>
        <s v="Fall in love with &quot;The Dreamer&quot;, new original music from trumpeter Freddie Dunn!"/>
        <s v="Tachoir music has been described as &quot;Highly original compositions with dazzling improvisations by virtuoso musicians&quot; - The Times"/>
        <s v="IJD coincides with the Columbus Day. The musicians are Italian-American and they'll showcase music from the Italian American songbook."/>
        <s v="What was the greatest record shop ever?  DOBELLS!"/>
        <s v="The Saxidentals are a Laie, HI based saxophone quartet. We have been playing gigs all around Laie and would love to make a music video!"/>
        <s v="Join in and help me make my first jazz album. I would really like to make a Christmas album and a smooth jazz CD. Want a FREE CD?"/>
        <s v="It'll be THE event of the year for the musically adventurous types. Don't miss this chance to bring Peter BrÃ¶tzmann to our fair city!"/>
        <s v="A record representing an era in East Bay local music that sustained art &amp; community that deserves to be preserved on 180 gram vinyl."/>
        <s v="To raise funds to finish the latest album by Chris Reed and the Anime Raiders, called &quot;Deep City Diving&quot;"/>
        <s v="This Full length Album Needs the real living record life. It took us 4 hard years, countless deaths and several studios but we won."/>
        <s v="Seeking supporters to help me break the 15 year streak since my last record.  Dana Lawrence Music is ready to go back into the studio!"/>
        <s v="We need to hire an animal trainer to have a chimpanzee actor perform in our music video with us!"/>
        <s v="Cobrette Bardole's widely anticipated sophomore release is ready for tracking and he needs your help to make it a reality!"/>
        <s v="The time has finally come... Sap Laughter is in the process of updating our merchandise setup, and we need your help making it happen!"/>
        <s v="Mortimer Nova is attempting to raise enough money to record their new album, Terrible the Fish has Drowned, to release it to the public"/>
        <s v="Support Ginger Binge sounds. We're an independent 'cosmic Americana' band. We love to play music for you. We are grateful for your help"/>
        <s v="I have finally decided to follow my dream. I want to be a professional musician. This is the project that with get me there."/>
        <s v="I'm producing an original gospel-folk, &quot;AmeriqueÃ±o&quot; collection of hymns and songs, so organic you could grow tomatoes with them."/>
        <s v="Along with a new EP production and release, it's time to bring Den-Mate, LIVE, to a location near you - East Coast and Beyond!"/>
        <s v="ADCA would like to complete the production of its debut CD, in order to bring the joys of chamber music to its fans, new and old."/>
        <s v="The Philly music scene is full of amazing talent. This annual music festival is to celebrate those gems within that scene!"/>
        <s v="Help Saint Sebastian finish their debut album, Melancholy Breakdown, accompanied by a short documentary film about fibromyalgia."/>
        <s v="ruKus radio is an independent internet radio station focused solely on the independent artist and has been Mainstream-free since 2007! "/>
        <s v="The people have spoken...the stars have aligned...Hardsoul Poets are making a new record and we want our fans on the front lines."/>
        <s v="Park XXVII is putting together an album of up and coming Georgia bands. We need money to fund the recording/production costs of this cd"/>
        <s v="For each month in 2012, Sonnet will be releasing a Jesus-celebrating, grave-shattering, ear-tickling, mind-provoking song!"/>
        <s v="Lets get 48/14 pressed and in your cd players,ipods,blogs, and facebook status'. Lets get it everywhere!"/>
        <s v="With Project Revive, I aim to protect and nurture the creative impulse through music."/>
        <s v="Getting together a bunch of &quot;friends and family&quot; great  players to record my sophomore album.  Original &quot;smooth jazz&quot; and &quot;modern jazz&quot; performances ."/>
        <s v="I'VE STARTED A BRAND NEW ALBUM THAT WILL FEATURE ACID JAZZ, FUNK, ROCK, AND DANCE WITH THE PROMISE OF TOURING NEXT YEAR IN THE USA"/>
        <s v="The U City Jazz Festival is offered for free to the community and features the best jazz talent from the midwest."/>
        <s v="Support the preservation of Jazz and help us become a national Jazz Festival with the best music, food, and fun for all ages!"/>
        <s v="Working hard to get into the studio to record, produce, and edit my break out CD. I hope to realize my vision!"/>
        <s v="The DMV's most respected saxophonist pay tribute to Motown."/>
        <s v="Greg Chambers' self-titled CD needs support for post production, replication, and promotion."/>
        <s v="This project is designed to help protect the environment by using Eco-friendly product packaging."/>
        <s v="Woody Woodland and Carol Stone, are back on the scene presenting Philly Jazz Fest â€œRemembering Groverâ€ September 22, 2012."/>
        <s v="After the success of my first album &quot;A Very Hattie Christmas&quot; I'm coming back with my second album &quot;The Way We Used To Bee&quot;."/>
        <s v="Promoting an &quot;over the top&quot; all inclusive jazz experience featuring top notch performers in a luxurious Latin setting in Lima, Peru."/>
        <s v="My new album will be called Triad, an album of original music performed by me &amp; guest musical artists."/>
        <s v="Faith Monah is an unique Gospel-Jazz singer who scats and swings the Word of God. She is ready to record her FIRST jazzy Gospel album."/>
        <s v="This project is for the making of a music video. All funds will go towards production costs for this event only."/>
        <s v="â€œThe Deep Brooklyn Suiteâ€ is a series of musical impressions about living and surviving in Brooklyn."/>
        <s v="Our next audio recording projects are scheduled for November 1 to 3, 2010 here in Kansas City, Missouri! "/>
        <s v="2014 World Cup / Copa do Mundo is creating much controversy. The song and video support and promote music &amp; sports education for all."/>
        <s v="Come watch my new mind twisting yet soothing music video â€œNothing Basicâ€. If you like it you can become part of what's coming up next!"/>
        <s v="Cool jazz with a New Orleans flavor."/>
        <s v="Miami club band records powerhouse fusion album. You don't have to be a musician to understand the sound of jazz."/>
        <s v="I'm recording the music of my uncle, Legendary trumpeter Clifford Brown. Had uncle Cliff lived, how might he revisit his music today?"/>
        <s v="Our goal is to help educate the world about jazz and its components; how it relates to love, romance, and success."/>
        <s v="My first solo Album, &quot;Siempre Filiberto&quot;.  Inspired by and dedicated to a great man in my life who I recently lost to a tragic accident"/>
        <s v="Cultural and jazz instructional classes for youth at Preservation Hall. Preserving traditional New Orleans jazz and it's African roots."/>
        <s v="This project is a mix of original &amp; standard song selections.  This phase covers recording and package design expenses."/>
        <s v="we are an ambitious collective of brooklynites striving to fuse a concept album/fim into a multimedia musical theate.Inspired by the 2012shif"/>
        <s v="Studio CD/DVD Solo project of Pianist &amp; Keyboardist Jetro da Silva"/>
        <s v="A real Motown Backup singer on 22 gold and platinum albums headlines her own Jazz CD of Motown songs."/>
        <s v="I am searching for monetary funding to go into a good recording studio and record experimental intuitive improv jazz."/>
        <s v="We recorded a full-length album to be released this summer for FREE!  All we need is the last $900 to master it. Donate today for some rad gifts!"/>
        <s v="A contemporary jazz project crossing music lines, from jazz to rock walking through some free elements and full of melody!"/>
        <s v="Help me to create my 3rd album, a Christmas CD with 16 Holiday/Original favorites!"/>
        <s v="I've only been able to release 7/10 songs for this album. I'd like to get into a professional studio and record them all properly."/>
        <s v="Ground Effect is my first solo EP project intended to help promote Fusion and creative music music in Saskatchewan and Canada."/>
        <s v="This vocal music and spoken word project uses the  gift of life,love,hope &amp; peace to enable people to see themselves as a masterpiece!"/>
        <s v="A CD of a live Jazz concert featuring Marti Mendenhall, George Mitchell, Scott Steed and Todd Strait."/>
        <s v="We've been invited to perform at Jazz Festival 2013. We must request funding to successfully manage this special invitation"/>
        <s v="Creating new avenues of exposure for young Jazz &amp; Soul artists_x000a_to express their Art of Music."/>
        <s v="Jazz to jazz, New York to France, a piano trio of cutting-edge French jazzmen and a NY-based Japanese jazz pianist. Superbly different!"/>
        <s v="The 1st club in your bag should be between your ears!  Light up Your Brain Power. Play Smarter. Swing the LUMIC Band.."/>
        <s v="Snoring shouldn't ruin your or your partner's sleep and you don't need expensive, uncomfortable or ugly devices to help the problem"/>
        <s v="A Hands Free head mounted display adapter that supports the I AM Cardboard dscvr VR viewer for comfortable extended 3-D/VR viewing."/>
        <s v="A mask for home or travel that will give you the best, undisturbed sleep of your life."/>
        <s v="Find your pet when it's missing, digitally store pet-related information, and locate pet friend establishments and services."/>
        <s v="Make your watch Smart ! CT Band is an ultra-thin, high-tech smart watch-strap awarded twice at CES 2017 las vegas"/>
        <s v="Soft edged-Hard working. The perfect wearable organization for the home and professional shop."/>
        <s v="The CCP Pack is a bag that charges your smartphones and tablets on the go! Also holds small important items. &quot;Never Without Power&quot;."/>
        <s v="T-Shirt with Led panel controlled by Android app over WiFi. _x000a_Multiple shirts, games, text, video effects support,"/>
        <s v="Der INBED ist ein innovatives Multisensor-Wearable fÃ¼r die SturzprÃ¤vention motorisch eingeschrÃ¤nkter Personen."/>
        <s v="Rider worn tail light brake light. Adheres to virtually any coat, jacket or vest. Stays on even when you get off."/>
        <s v="Revolutionizing the way we walk our dogs!"/>
        <s v="Audionoggin: Wireless personal surround sound for the athlete in everyone."/>
        <s v="IRring is the worlds first universal remote control that fits on your finger and controls your TV, your lighting, and your life."/>
        <s v="Turn your iPhone into wearable tech &amp; GoPro. Features: Selfie Stick, Tripod, &amp; Protective Top. Great for everyday carry."/>
        <s v="PAXIEâ„¢ is a GPS enabled safety wearable for kids that promotes discovery and play while offering parents peace of mind."/>
        <s v="You can rent out your Car with Uber. _x000a_You can rent out your Home with Airbnb. _x000a_Now you can rent out your CLOSET with SemiYOURS!"/>
        <s v="A Leather Smart watch Band, that NEVER needs to be charged for only $37!"/>
        <s v="Brown Leather and Black Nylon extra-long Apple Watch bands for large wrists connects to 42mm. Go measure! Design fits 190-250mm wrists."/>
        <s v="The Pi (Arduino-Compatible) is a new kind of wearable. It's a diy smartwatch with a round display, touch ring, and a powerful CPU!"/>
        <s v="Kai sits right behind your ear and lets you access a smart voice interface 24/7. Call, text, search, and even call an Uber."/>
        <s v="Active, happy &amp; healthy together! _x000a_Thatâ€™s our mission for all dogs and their parents."/>
        <s v="Introducing the iDavit, a revolutionary crane-like system thatâ€™ll allow you to work anywhere. Hands free to be totally hands on."/>
        <s v="WE are molding an educated, motivated, non violent GENERATION!"/>
        <s v="Tired of fumbling around for the audio controls on your phone?  Easily control your music with the GoMote and a click of your thumb."/>
        <s v="Palms Free RetractableCell Phone Harness fits all Cell phones Iphone 4 5 6 7 Galaxy S Go Pro Ipad Mini and Tablets Keep your hands free"/>
        <s v="ICE SHIRT; running, multi-sport, cycling, &amp; athletic wear shirts that hold melting ice to cool you on hot days."/>
        <s v="Better Beanie is the new therapeutic wearable designed to assist you while keeping your hands free."/>
        <s v="Anyone who want to support of this will be credited. This will be my ultimate build. Full animatronics, from arms, legs, H.U.D, etc"/>
        <s v="Geek &amp; Chic Smart Jewelry Collection, Wearables Meet Style!"/>
        <s v="Stainless Steel Modular Ring with screw on bezels for WiFi + Bluetooth + NFC Wireless modules with open source IOS and Android Apps"/>
        <s v="Our amazing product is simple and sleek. Our laser system is USB rechargeable for hours of fun. Android / Apple App Controlled."/>
        <s v="Slackers Patent-Pending Magnetic Clip and Cable System, Amazing Sound, Durability and Value Can't Be Beat...AT ANY PRICE!!"/>
        <s v="The RS-1 is one of the most innovative workout tools to hit the market ever.  A must have for anyone that enjoys new ways to get fit."/>
        <s v="The device that allows those with artificial knees or arthritic knees to kneel down without putting pressure on their knees."/>
        <s v="Horologic5 creates a case for the Apple Watch that reflects true luxury &amp; style. Check out the Garstin Luxury Case in 38mm/42mm"/>
        <s v="The Cinnamon II is an AppleÂ® ][ compatible wrist watch. Featuring 32k of memory and a 1 Mhz cpu. It's the ultimate in geek fashion."/>
        <s v="The unique adapter to apply standard watch straps at your Samsung Gear S2 Sport and Sport 3G! Small, functional and handsome."/>
        <s v="hidn tempo is an intelligent watch band that allows you to monitor your stress and manage it anywhere, anytime."/>
        <s v="Trequant is specifically designed for people with tremors. It helps them to track and analyse their tremors for better understanding."/>
        <s v="Jayster devices and Jayster app both use Bluetooth Smart technology to provide the most user-friendly system for finding lost valuables"/>
        <s v="Tabla Alpha-Num AEIOU Universal Remote &amp; Keyboard + Control. Multi platform wireless use anywhere wearable invisibles development kit."/>
        <s v="revolutonary ultra-slim 2-in-1 Smart  2-in-1 I-PHONE handle/WALLETtm with 360 rotatiion"/>
        <s v="Our t-shirt maintains steady temperatures through hot and cold focal points capable of reaching a 36ÂºF/20ÂºC range in under 2 minutes!"/>
        <s v="Hello world,_x000a__x000a_My name is Earl Eddings, I'm just your average hard working family man from Virginia. I'm here because I need you to help"/>
        <s v="Make your heart shine and watch it work! Cardiglow tracks improvements, times intervals and translates heart rate into color."/>
        <s v="Amazing heated snow sport gloves; synonymous with quality, fusing innovative heat technology, style, functionality &amp; unique design."/>
        <s v="Always know where your precious children are. Let them explore the world freely and in a secure way by using the Kidswatcher."/>
        <s v="Itâ€™s original, fashion and unique, Ohyear is the first cover for your earphones that wears your style._x000a_Designed and made in Italy"/>
        <s v="The most useful phone charger you will ever buy"/>
        <s v="The revolutionized carseat, where no child will be left alone in a hot vehicle ever again. This alarm will save multiple babie's lives."/>
        <s v="Russell &amp; Sons Watches_x000a__x000a_RS Watches is a business that provides quality watches at an affordable price. RS Watches was created with th"/>
        <s v="The HOTTEST and COOLEST thing yet! WairConditioning... an entirely new level of comfortability!"/>
        <s v="Shield TL is a tail light for a bicycle w/ radar technology. It makes you more visible to cars and drivers at a greater distance."/>
        <s v="Worldâ€˜s First Heated Leather Jacket _x000a_with Integrated Bluetooth System,_x000a_Handsfree Set (Microphone and Speakers)_x000a_and Cellphone Charger."/>
        <s v="DAZLN nails light up near NFC devices like your mobile phone. If you're tired of receiving or gifting the same old thing look here!"/>
        <s v="Study the behaviour of technical communities by tracking their movement  through wearables"/>
        <s v="The iPhanny keeps your iPhone 6 safe from bending in those dangerous pants pockets."/>
        <s v="Ollinfit is the first wearable fitness trainer with 3 sensors for superior accuracy, feedback and results."/>
        <s v="Built in running, cycling, pedometer, and golf features for the edge you need to perform at your very best!"/>
        <s v="Ristola watches made in La Chaux de-Fonds, Switzerland. A new brand of COSC and ISO Certified Professional watches."/>
        <s v="We make stylish sports clothing from LED jackets to backpacks and LED arm bands.With our LED technology you're sure to be seen in style"/>
        <s v="A modern day locket that uses NFC technology to link your precious photos, videos, apps, and more. Choose our design or submit yours."/>
        <s v="Connected, heating, premium quality and comfortable leather sneakers - hand-crafted in France."/>
        <s v="Harnessing wearable technology as a powerful defense for food-allergy children."/>
        <s v="The Forcite Alpine helmet records 4K footage and keeps you connected all in one sleek design."/>
        <s v="Sweat resistant, colorful, durable, CUSTOMIZABLE, watch bands &amp; protector bands that fit the Moto360 smartwatch."/>
        <s v="Our knee sleeve monitors your muscles and recommends rest time (on a mobile app) when it detects overexertion!"/>
        <s v="MICLOP es una cabina portable impresa en 3D protegida en el interior con espuma acÃºstica, reduce el ruido ambiental o rebote de sonido."/>
        <s v="R-CON is a wearable that measures running form. Instantly know when your form is breaking down and when you are running your strongest."/>
        <s v="A beautiful biometric smartphone wrist dock, features a revolutionary reusable adhesive; 3 position phone stand and multi-purpose tool."/>
        <s v="The first action sports training sleeve/leg protector of its kind to offer an unduplicated level of targeted protection!"/>
        <s v="The world's most advanced jacket for SMARTPHONE USER ,for WORKOUT, for TRAVEL, for OUTDOOR /Bluetooth Charging Wearable Apparel"/>
        <s v="Versa Prima: The first portable and wearable LED strip that's controlled via Bluetooth. Designed to be versatile for your creativity."/>
        <s v="CHEMION is an eyewear device that lets you show your creativity to the world."/>
        <s v="SKIN - The wearable music remote control which makes your fitness lifestyle a bit easier"/>
        <s v="Send an alert for help and find missing people, pets, and valuables with the touch of a button. Get yours today!"/>
        <s v="Enjoy high-quality sound and the possibility to control your smartphone and apps using custom voice commands and head movements."/>
        <s v="Owl is a fitness tracker along with an accompanying iOS app, that is both fun and interactive for children."/>
        <s v="Tempi Is a Wearable Bluetooth Device That Gives Accurate Temperature and Humidity Readings."/>
        <s v="I've got an awesome new batch of tracks that I think you're going to Love. CDs? So 1990! I present to you... SLEEPWRECK JUMP DRIVES!"/>
        <s v="Rick and Morty concept album written by Allie Goertz + music video directed by Paul B. Cummings!"/>
        <s v="Help get four new bootlegs onto vinyl in the second installment of my series!"/>
        <s v="A collaborative, electronic journey helmed by producer Christopher Bingham and guitarist Carlos Montero."/>
        <s v="Art Fact is a legendary Swedish synth pop act from the 80's. This album will contain updated remakes of their greatest songs."/>
        <s v="Jake Kaufman and Jessie Seely present THE WORLD'S FIRST VIRTUAL REALITY ROCK OPERA."/>
        <s v="Changing Stations is an 11-track classical-contemporary album by Daniel Liam Glyn, based on the 11 main lines of the London Underground"/>
        <s v="We just toured the PNW to Vancouver, BC and back, we're ready for next level growth - a van, quality studio recordings &amp; stage visuals!"/>
        <s v="This will be the first album I have made in 9 years. It will be going back to my roots from 2002, and I aim to blow your socks off!"/>
        <s v="We want to recreate last years massive Valborgparty in Lund but this time even bigger!"/>
        <s v="Help fund the latest Gothsicles mega-album, I FEEL SICLE!"/>
        <s v="Liquid Diet needs your support to release our new full-length album! Help us create electrifying music videos to showcase our singles!"/>
        <s v="Ideal for living rooms and open spaces."/>
        <s v="Daughter Vision - an electro synthwave band from USA - present 8 remixes of their stunning songs. Some synthpop - some darker. Join us!"/>
        <s v="Mazedude presents an arranged album of game music, honoring American composers and featuring several guest performers"/>
        <s v="Project Nintendo. A big honkin' game cartridge sleeve and two awesome 12&quot; breakbeat vinyl records and a POSTER inside!"/>
        <s v="Help this Soulful &amp; Cinematic Glitch-Pop Songwriter Bring her Music to the World!  (And your Ears:)"/>
        <s v="A Special 10th Anniversary Re-Release of Ender Bowen's third album, LEMONYMOUS, with a companion CD of alternate takes and remixes."/>
        <s v="My first solo record in 10 years. Six new electronic/synthpop songs PLUS an acoustic version of the album you can only get here."/>
        <s v="Becoming Rainbow is a music and visual art project inspired by and dedicated to the Native Indigenous communities and water protectors!"/>
        <s v="We produce radio broadcasts and live streams that promote the value of human freedom, reason, individual rights &amp; free markets."/>
        <s v="I am trying to document what it is like to plunge head first into the music/audio industry as an intern."/>
        <s v="Hello! I'm Ben and I have been wanting to start a podcast for a while. I am looking to kickstart the process and get into the game!"/>
        <s v="We're seeking funding for a special 10th Anniversary PRINT EDITION! Receive your own copy for only $8"/>
        <s v="Hi. I'm looking to raise some funds to get some microphones, some interfaces to hook XLR to my iPad/iPhone/iMac. Plus some other stuff."/>
        <s v="In Case Of Emergency is a radio talk show for preppers, beginning preppers, and with preparedness in mind."/>
        <s v="All Things Horses is slowly becoming the greatest podcast on the internet and we are looking to upgrade the studio and software."/>
        <s v="I wish to start a new podcast called Voices of Texas, and I want to interview interesting people of Texas each week."/>
        <s v="#MyLifeMatters features compelling stories of students &amp; young adults who overcame challenges to take ownership of their lives."/>
        <s v="------"/>
        <s v="Secularism is on the rise and I hear you.Talk to me."/>
        <s v="Inspired by some great podcasters as well as my desire to learn from many people about many topics, plus just to inform people."/>
        <s v="Production costs for middle aged comics sharing cross USA country road trip experience via www.bigdaddyroadshow.com Podcasts.ComedySHOW"/>
        <s v="How well do you know the stranger walking past you or the neighbor up the street? Extraordinary stories told by everyday people."/>
        <s v="Drawing on the momentum created by his &quot;Radio Deadly&quot; program, Michale Graves has created a new pop-culture talk radio show on WVNJ"/>
        <s v="This project is to fund Season 3 of the SHPC.  Our plan is to produce 24 more spectacular episodes to share with the world."/>
        <s v="a podcast about everyday life, friends talking about music, movies, tv, relationships. conversations we have all had and can relate to"/>
        <s v="Sayin it Plain is a Independent Radio Show created to inform the public and empower the community."/>
        <s v="An investigative series on 790 KABC Radio on the ravages of addiction and what options millions of people have for hopeful recovery."/>
        <s v="Turning myself into a vocal artist."/>
        <s v="Reality Check is a weekly Internet Radio Show. Along with my co-host and engineer we discuss the issues of the day relevant to you!."/>
        <s v="T.O., Adi &amp; Mercedes discuss their point of views, women's issues &amp; Hollywood Hotties."/>
        <s v="SEE US ON PATREON www.badgirlartwork.com"/>
        <s v="Now on audiobook! The truth about Benghazi is revealed with this historical epic courtroom drama performed by professional voice actors"/>
        <s v="Make wine from seed to bottle; build, socialize, sell, and relax in Vineyard Valley - a social, sandbox, free to play business sim!"/>
        <s v="Need funds for an Australian fps mp shooter pc game called Diggers Fall were china invades Aus, cost for advertising and settings menu."/>
        <s v="A parody of old school RPGs where you are a new Dark Lord on a quest to amass monsters and allies on your side."/>
        <s v="Canâ€™t make up your mind about something? Simply type in your two options and let the fighters of fate decide for you!"/>
        <s v="THE QUEST TO SAVE HIP HOP is an old school beat em up st game that has a focus on old school hip hop and new age hip hop coming to pc."/>
        <s v="A run-n-gun zombie survival game where you scavenge for items to make the night a little less scary."/>
        <s v="A deck building game where you build your campaign plans, raise cash and gain power in a drive to win the White House."/>
        <s v="I'm making a game where you choose how you want to kill the DJ, so you yourself can decide what music will be played at the party."/>
        <s v="A tower defense game that is played anywhere on the earth's surface!  This project is to expand it to be multiplayer and mod support."/>
        <s v="We want to bring our Game Rainbow Ball to the iphone and to do that we need a little help"/>
        <s v="An ambitious multiplayer game set in fantastical medieval world where you must defend your castle while attacking others to gain ranks!"/>
        <s v="Fully 3D, post Apocalyptic themed tower defense video game. New take on the genre."/>
        <s v="A comical point and click adventure by veteran team of Broken Sword and Monkey Island fame - Steve Ince and Bill Tiller"/>
        <s v="An epic strategy game of world conquest with simultaneous turn-based multiplayer gameplay and no hotseat waiting"/>
        <s v="I am looking to create more games for the iPad/iPhone and want to add leaderboards, which requires new game development software"/>
        <s v="Sirius Online is currently the work of two brothers striving to bring the Era of Freelancer back, adding dynamic markets and more."/>
        <s v="A fantasy action RPG which follows an elven ex-slave on a journey of magic, revenge, intrigue, and deceit."/>
        <s v="Finishing your last job before you retire until a disaster strikes the cargo ship can you survive The Creature?"/>
        <s v="Challenge your trivia skills in this action oriented game against several opponents across time."/>
        <s v="We want to take everything video game related people have seen since 1978 to now and turn it into the top gamer lounge in canada !"/>
        <s v="I want to start my own channel for gaming"/>
        <s v="The new kid on the block. Re-imagining old games and creating new ones. Ship, Lazer, Rock is first."/>
        <s v="Humanity's future in the Galaxy"/>
        <s v="Idle gamers are the group of gamers worth watching play video games. We have a back log of video ideas and want to entertain you."/>
        <s v="A fresh twist on survival games. Intense, high-stakes 30 minute rounds for up to 10 players."/>
        <s v="Farabel is a single player turn-based fantasy strategy game for Mac/PC/Linux"/>
        <s v="A sci-fi platformer game inspired by a certain blue hedgehog and Italian plumber. Jump, fight, dodge and sprint your way to victory."/>
        <s v="London Revolution is a Minecraft server in development. This is an open world RPG FPS server with questing and ruthless gangs."/>
        <s v="toggleme. is the next breakout mobile game.Addictive gameplay, phenomenal design, real life rewards for achievements, and a great story"/>
        <s v="A little girl living isolated in the Canadian Rockies, you find your self  being lured into the hills in the middle of the night."/>
        <s v="An action racing game for iOS. Set in a steampunk world, players battle their way to the finish line on customizable rocket engines!"/>
        <s v="MMORPG with Real-Time Pet Battles, Expansive 3D World and Ranked Individual &amp; Guild PvP arenas all on your mobile device!"/>
        <s v="In BUGSPEED COLLIDER, you're a bug with a black belt.  Fight to the top in 4-Beetle Local Multi, and a Full-Scale 1-Beetle Adventure!"/>
        <s v="Rabbly is action-adventure game. Is about a scientist going on an adventure, to find rare materials in another galaxy."/>
        <s v="Kick, Punch... Fireball is an FPS type arena game set inside the fantasy world."/>
        <s v="Xeno is an FPS which combines all the best elements of old school and modern games to create a fresh and unique gameplay experience."/>
        <s v="A retro style puzzle rpg with a dark story. Your decisions will influence the world and decide the outcome of the story."/>
        <s v="Different strains of marijuana leafs battling to the death to see which one is the top strain."/>
        <s v="Runers is a top-down rogue-like shooter where as you advance you create more powerful spells and fight fierce monsters and bosses."/>
        <s v="&quot;I go to work... I classify the bodies and store them accordingly... Sometimes I here noises... Other times is see her..."/>
        <s v="Street Heroes is a retro 2D side-scrolling multiplayer beat 'em up for Facebook that brings classic arcade fun to a social platform"/>
        <s v="Nightmare Zombies is the first Oculus Rift Only immersive zombie simulator in the Post-Apocalypse urban environment of New York City."/>
        <s v="Collect coins and save civilians while you blast your way through tons of zombies! Unlock new characters and levels!"/>
        <s v="Enjoy video games, online surfing, and communications in privacy with Kid Cade, from Crestview, Florida. Our company has created a comp"/>
        <s v="Environmental awareness using social games where players are challenged to pursue sustainable development in the city of the future."/>
        <s v="Our goal is to open a video game museum, art gallery, free play arcade, game lounge, cosplay and event center here in Flint Michigan!"/>
        <s v="PSI is a game about a group of people dealing with the effects of Nightmares becoming reality, life will never be the same."/>
        <s v="We are bringing a new gaming experience to the field. One that will connect a community of people and servers from around the world."/>
        <s v="Tarantino-esque Adventure Game on Steroids Inspired by LucasArts, Gritty Action Movies and 1940's Animation"/>
        <s v="A start up YouTube PC Gaming channel named ''Jeansie''. Comprised of witty banter and slightly above average  gaming skills :)"/>
        <s v="SciFi racing game for Android &amp; iOS platforms. Player gets a unique weapon which introduces an additional dimension to the competition."/>
        <s v="Explore the protagonist's mind. Remember. Understand. Plan ahead. Stay ahead of threats. Nurture relations. Earn the fate you choose."/>
        <s v="A medieval, post apocolyptic, Online, MMORPG. Class morphing, character customization game."/>
        <s v="Experience the Medieval in your own village. Increase your village into a city and walk through the streets."/>
        <s v="Ideal for social players as well as a tool for esports teams, Battle Buddy will help organise and coordinate, pugs, scrims, wars &amp; you!"/>
        <s v="Dog people and cat people unit!! Help save Paw Island from the monsters in this milti-player (50-100 Person at a time) online RPG game"/>
        <s v="Planet Ninjahwah is a highly anticipated futuristic action adventure game that will blow your mind!!"/>
        <s v="An action packed, side scrolling, platform jumping, laser shooting ADVENTURE that will be fun for everyone."/>
        <s v="Mobile game featuring lots of funny little monsters on the run from their mad creator. Lots of gameplay elements will keep user bussy."/>
        <s v="Fast paced mobile game where you control a rain drop by tilting your screen. Absorb other rain drops to go faster, but avoid clouds."/>
        <s v="Disaster Defender is a Mobile RPG that puts you right into the action of a Disaster, saving lives and property like a real life hero!"/>
        <s v="Ultimate Supremacy will be the ultimate in mobile gaming, if you love fighting and strategy games, you will love Ultimate Supremacy."/>
        <s v="Imagine a science class where the teacher walks in a says &quot;Take out your cell phone and play a game.&quot;"/>
        <s v="A fast-paced, creepy/cute mobile puzzle game where you draw series of magic symbols to summon &amp; collect demons, monsters, gods, &amp; myths"/>
        <s v="#havingfunFTW"/>
        <s v="This app will provide you with the ability to use your most favorite profanities while playing a game with your friends."/>
        <s v="A modernized version of the classic aerial combat arcade game 1942.  Use real fighter jets to take down terrorists on a global scale."/>
        <s v="Don't drop it like it's hot..Hot Potato is a battle between friends. Compete to keep Mr Potato off the ground. Who will drop him first?"/>
        <s v="One is a simple mobile game about exploring the connections between all living things. Featuring hand-painted art."/>
        <s v="Ping is a simple game currently in the design process, where the player lives off of the power of their connection to the internet."/>
        <s v="We are creating a new Mario Bro's style game called KFK:Original. It's challenging, fun and totally awesome!!!"/>
        <s v="&quot;Trumperama&quot; ist ein Jump 'n' Run Spiel im 8-Bit Stil fÃ¼r Android._x000a_Donald Trump gewinnt die Wahlen und muss gestoppt werden!"/>
        <s v="Arpenter pas moins de 50 stages ne sera pas facile avec une seule vie... peut Ãªtre que les potions vous aiderons Ã  survivre ?"/>
        <s v="This classic online RPG is being overhauled to run on more devices with an interface better suited for both mobile and widescreen."/>
        <s v="Have you ever wanted to build your own, ultimate zombie fort in real life? Enjoy a Zombie Apocalypse without the Apocalypse."/>
        <s v="Take control of the Void and bend it to your will as you perfect your strategy and amass your deck. The light gathers, your power grows"/>
        <s v="We are creating the next epic Massive Multiplayer Online-Real Time Strategy game and we want you to be a part of it!"/>
        <s v="I think this will be a great game!"/>
        <s v="If only you could help choose and/or create the Top Chart apps with your ideas..._x000a_Want that to come true? Well here we are."/>
        <s v="Convergence: RiftWars is a easy to approach competitive turn-based strategy game, featuring quick game play and military tactics."/>
        <s v="We need your help to finish our food truck. We are building a BBQ Food Truck to serve competition style BBQ."/>
        <s v="Emphasizing locally and responsibly raised ingredients, serving delicious food! I need your help."/>
        <s v="Bringing the flavor of competition BBQ to small town Auburn with the ease of a big city food truck."/>
        <s v="amazing gourmet baked potato truck with variable options for everyone, its always been my dream, help me make it come true :)."/>
        <s v="New local (Louisville, KY.) food truck with a refreshing spin on rolling kitchens."/>
        <s v="Bringing culturally diverse Floridian cuisine to the people!"/>
        <s v="Bringing delicious authentic and fusion Taiwanese Food to the West Coast."/>
        <s v="Basically home style foods as huge sandwiches, burgers, and apps. Limitited to NOTHING. Irish,Mexican, cajÃ£n, southern bqq even veggies"/>
        <s v="Peruvian food truck with an LA twist."/>
        <s v="A mobile concession trailer for snow cones, ice cream, smoothies and more"/>
        <s v="We're about to launch our first ever food truck to share our amazing food and we need your help! Be a part of our truck!"/>
        <s v="I am on a mission to offer as many people as I can a great healthy coffee, tea, and snacks by using healthy products and ingredients."/>
        <s v="A Food Truck featuring Deep Fried Natural Casing Beef/Pork mix Hot Dogs, New York Style Rippers. Also serving Fresh Cut Fries."/>
        <s v="When the smoke clears, folks in Albany are going to experience the best barbeque they'll ever have! Got the flavor, need some funding."/>
        <s v="It's been my dream to start my own cupcake bakery and it's now or never. Help me take the first steps toward building my dream."/>
        <s v="Skewed Up food truck is my dream and need help getting it started, presenting some to the bank for my loan, spice up logo, etc."/>
        <s v="Food is a lifestyle...the art, the challenge, and the happiness is the wealth I seek....join me on my journey to success."/>
        <s v="Amazing delicious pizza a real hit a true niche that has not been explored ground floor opportunity in food trucks done by a real chef"/>
        <s v="Solar Powered, Recycled Fryer Oil for Truck Fuel, Locally Grown Organic &amp; Hormone Free Foods, Pop-up Bands, Private Party and Functions"/>
        <s v="Cooking is my passion.Lets take my passion to another level,by sending me to a culinary school, I WILL be one of the best chefs ever!"/>
        <s v="Bayou Classic BBQ will be  Mansura,LA _x000a_newest and best mobile food truck_x000a_serving delicious BBQ Georgia style slow_x000a_smoke BBQ!"/>
        <s v="Join us in transforming Dreamy Creations truck into a food truck so we can bring you the most delicious cupcakes to your neighborhood!"/>
        <s v="Making delicious healthy food affordable &amp; accessible to ALL Cincinnati neighborhoods. Locally sourced, seasonally-inspired menu"/>
        <s v="A mobile food truck serving up a Latino-inspired fusion cuisine using fresh, local, &amp; organic ingredients!"/>
        <s v="Simply fresh farm to table on wheels working close with local farms to ensure the highest of quality of product ."/>
        <s v="Our service provides door-to-door shuttle transportation in Downtown Los Angeles. FREE to passengers - driver tip appreciated."/>
        <s v="They are sweet, sticky and incredibly addictive. People are left with a huge smile and a full stomach but still ask for more!!!"/>
        <s v="Tulsa's first true biodiesel, alternative energy powered food truck! Oh yeah, and delicious food!"/>
        <s v="Bringing YOUR favorite dog recipes to the streets."/>
        <s v="Chef David J Alvarez worked for Guy Fieri &amp; Anthony Bourdain. Chef David wants to bring his food to the Streets &amp; assault your senses!"/>
        <s v="Help me purchase a parking space to be the Burro's permanant home, I need your help to raise $15,000!"/>
        <s v="&quot;Create-Your-Cone&quot;. Freshly made waffle cones stuffed with your choice of yummy ingredients, or frozen yogurt!"/>
        <s v="Mirlins Sushi!_x000a_Find us on Facebook!_x000a_(Gives backers a voice, and a direct link to us! No kickstarter disappearing act here!)"/>
        <s v="Its CRAZY the UK is still in the dark about funnel cakes! We want to convert a trailer and show the country what they've been missing!"/>
        <s v="Hi, Thella's is an idea of a local inexpensive burrito truck, where we want take the delicious burritos and tacos to whole new level"/>
        <s v="Mexican Style Food Truck, run by a Red Seal Chef, in a town with NO MEXICAN FOOD! That is a culinary emergency situation!"/>
        <s v="We would like to start a military-themed food truck to serve the Battle Creek/Kalamazoo area."/>
        <s v="Bringing the best tacos to the streets of Chicago!"/>
        <s v="Two  years ago this business was started to help a local non-profit.  We have since expanded and provide jobs in our small community."/>
        <s v="Help Freshie keep her dream alive by pledging to get a donut truck! She will be able to do events as well as cater to the community"/>
        <s v="This coffee table album is the chronicle of the 2016/2017 cyclocross season, the latest edition of the renowned cyclephotos books."/>
        <s v="A photo exhibition and book showcasing images and stories of our time in New Orleans, commemorating Katrinaâ€™s ten year anniversary."/>
        <s v="Children of Zanskar - a stunning photography book, will raise funds for the local school and children of Lingshed valley, Himalayas."/>
        <s v="A gorgeous monograph of sensual imagery featuring the men of Utah, shot against the incredible expanses of land they call their own."/>
        <s v="A photobook of young dancers and their inspiring stories, photographed in beautiful and unique locations."/>
        <s v="A couple of experienced road trippers setting out for the big one. Six months traveling in a converted bus with a book at the end."/>
        <s v="A pairing of self portraiture and writing to shed light on the reality of life with chronic illness."/>
        <s v="A photo journal capturing 30 days of sweetness in Kyoto, Tokyo, and more. Join me to see the cutest &amp; prettiest images of Japan :)"/>
        <s v="A macro landscape photography art book &amp; limited edition prints. A Make 100 project."/>
        <s v="Images &amp; the stories behind them from a professional photographers 1st 16 years shooting assignments for major magazines &amp; ad agencies."/>
        <s v="A beautifully presented hardcover book of aerial photographs that show the west coast of Ireland as it's never been seen before."/>
        <s v="CALAMITA/Ã€ is a tool for investigating the contemporary Vajont and the topic of catastrophes in general._x000a_Â«CHE IDDIO CE LA MANDI BUONAÂ»"/>
        <s v="A book of male nudes photographed on location in Ibiza over the last 4 years."/>
        <s v="A coffee table book celebrating Colorado brewery culture; exploring the passion and personality of local breweries through photographs."/>
        <s v="The White Desert is a photo project, documenting the fragility and beauty of the planet, from the Arctic to Antarctic regions!"/>
        <s v="There are over 627.295 Syrian refugees in Jordan due to the war. Let me tell you some of their stories with the help of a photobook!"/>
        <s v="Modern Nomads Journal is an 88 page magazine style publication containing photo stories about Somalis in the Horn of Africa."/>
        <s v="Documentary book about the lives of disabled people and Chernobyl victims living in governmental institutions called Internats"/>
        <s v="This coffee table book features Melbourne as never seen before through the eyes of an artist now 93 years old. Melbourne from 1968-1971"/>
        <s v="reAPPEARANCES is a series of photographs shot with a digital toy camera, a visual and cultural journey through appearances."/>
        <s v="A fine art book capturing the beauty of nature in the Western United States by landscape photographer Cheyne Walls."/>
        <s v="A photo book by photographer Mahdi Ehsaei depicting the little known minority of Afro-Iranians in South Iran in fascinating portraits."/>
        <s v="Limited edition zine by photographic artist Esthaem, signed and hand-numbered including a screen printed banderole. Edition of 100."/>
        <s v="A humanistic photo book about ancestral &amp; post-modern Italy."/>
        <s v="Help me complete the photography and publish a fine art book on White Sands National Monument, a uniquely significant place."/>
        <s v="This 80 page book displays 75 beautiful images of the Holy Land, site descriptions, scripture and thought provoking comments."/>
        <s v="En fotobok om livet i det enda andra GÃ¶teborg i vÃ¤rlden"/>
        <s v="From 2010 to 2015, I took over 15 000 photos in Japan. Here's 500 of them. Landscape, city view, people and so much more!"/>
        <s v="Faces of Yoga is a series of uncomfortable photos of people in strange positions. The photo book will be ready for the holiday season!"/>
        <s v="A collection of 97 colour photographs showcasing Iceland's spectacular scenery, beautifully presented in 128 page hardcover book."/>
        <s v="A coffee table book with photographs of nature's splendor from the mystical valley of Lachen in the Eastern recesses of the Himalaya."/>
        <s v="A photography book that brings you on a journey through Tokyo and beyond.   This is a collection of my best images from ShootTokyo."/>
        <s v="A fine art photography book taking a new look at the art of bonsai."/>
        <s v="&quot;Either Limits Or Contradictions&quot; is a Photo Book about the pace of life, death and time passing. A Daylight Books Publication."/>
        <s v="The Mountaineers Books and I, Carl Battreall, have teamed up to create the first photography book of the legendary Alaska Range."/>
        <s v="The Box is a fine art book of Ron Amato's innovative and seductive photography project."/>
        <s v="A beautiful photo art book of portraits and conversations with people that may expand your idea of gender."/>
        <s v="Photography book exploring the community of Oldham Athletic Football Club, their relation to the town and the theatre of football."/>
        <s v="Project Pilgrim is my effort to work towards normalizing mental health."/>
        <s v="A photography book focusing on the people rather than the nature at Yosemite National Park."/>
        <s v="Modern Celtic influenced CD.  Help me finish what I started before the stroke."/>
        <s v="My first music album is a collection of 9 songs honoring Mexico's prolific composer, Jose Alfredo Jimenez with my artistic vision."/>
        <s v="Pavlo will be independently filming his second full length PBS Special and DVD in May with director George Veras"/>
        <s v="After winning the iStandard Phoenix Producer Showcase (6/25/14)  I have been invited to Beast of the Beats VIII in New York Nov. 6-9"/>
        <s v="Kat is partnering with Kickstarter to raise the funds to complete her first solo World music CD &quot;Gypsy&quot;!"/>
        <s v="Bollywood composer Vanraj Bhatia, age 86, has written an opera based on a myth from the epic Mahabhatata. Presented in Queens May 11&amp;12"/>
        <s v="It has been close to a decade since DC Talk began their &quot;Intermission&quot;.  It is time for A Live Concert Tribute &amp; DVD Movie!"/>
        <s v="a non-profit, free, all-day, all-ages music &amp; arts festival dedicated to promoting non-violent spaces for community engagement"/>
        <s v="CD-Book w/ 26 original songs + illustrations + activities that WORK developing full literacy skills (language &amp; math) of preschoolers."/>
        <s v="A Shakulute mouthpiece will allow me to play my silver alto flute vertically  like my Japanese shakuhachis but with Western fingerings."/>
        <s v="We have been offered shows all over the world, to reach places and people with our music, for the experience of just doing it!"/>
        <s v="We plan to make studio recordings for a CD that highlights six new works composed for our Shakuhachi and Koto Music concert series."/>
        <s v="Raising money to give the musicians their due."/>
        <s v="We have the songs, concept, need to add songs and mix/package for shows in Hawaii, book dates outside of Maui and advance his message"/>
        <s v="The purpose of the album is to pull from many differenet genres but to express life circumstances to reach everyday people through song"/>
        <s v="Please consider helping us with our new CD and Riverdance Tour"/>
        <s v="Sharing positive vibes of Peace, Love &amp; Unity with the World through conscious Reggae Music!"/>
        <s v="We are non-profit founders creating a forest retreat for the inner city students to record\learn music in an inspirational sanctuary."/>
        <s v="Cellphonia 9/11 (http://cellphonia.org/911/) is one of the performance pieces in the Music After marathon concert on 9.11.11"/>
        <s v="California's premier Latino cultural festival - music, theatre, film, workshops, visual arts, cuisine and more!"/>
        <s v="THEATRUM MUNDI releases DEBUT ALBUM! Pre-order &quot;The Eyes of the Realm&quot; and help make it happen!"/>
        <s v="Smokey Folk is a folk rock band with a vaudeville twist! We have 18 original songs and want to record an album. Help us out!"/>
        <s v="Candy Warpop, Las Vegas' female-fronted alt-punk rock monster, is raising money to fund the production of their first music video."/>
        <s v="BRAIN DEAD is going to record their debut EP and they need your help, Bozos!"/>
        <s v="The Vandies make pop rock in glorious Portland, Oregon. Help us fund our first full length album!"/>
        <s v="&quot;Let's Brighten It Up&quot; will be a seven song EP of originals heavily inspired by music from the 50s and 60s"/>
        <s v="My new disc Human Kindness is some of the strongest &amp; most ambitious music Iâ€™ve made. Join me in giving it a solid push into the world."/>
        <s v="A tour of europe with 3 memphis artist, Jack Oblivian, Harlan T Bobo and Shawn Cripps."/>
        <s v="Our hope is to re-release this 2007 Kiss Kiss cult classic &quot;Reality vs the Optimist&quot; on vinyl as was always our intention."/>
        <s v="Suburban Legends are working on the most important album EVER, but they are in need of your help and about 10 bucks... probably more!"/>
        <s v="Fresh off the heels of, &quot;Let the Waves Come in Threes,&quot; (#6 National Folk Chart) we're making a new record. Huge thanks for your help!"/>
        <s v="Let the Space Bards abduct you on a quirky musical journey about two aliens struggling to fit in on planet Earth."/>
        <s v="Dylan Carlson of earth,major solo project lp/cd/dvd/book &quot;Falling with a Thousand Stars and Other Wonders from the House of Albion&quot;"/>
        <s v="Three Lobed, a boutique psychedelic label focused on small run releases, is celebrating its 10th anniversary with a lush 4xLP set."/>
        <s v="Mustard Plug needs help funding their new record.  Please help the Grand Rapids, MI band put out their 7th record!"/>
        <s v="Falling From One is currently in the studio recording their first CD and they need your help!"/>
        <s v="Cub Country is mastering our final 10 song recording and pressing it to 12&quot; vinyl with beautiful full-color original artwork."/>
        <s v="We just recorded a stellar EP and we're trying to put it out on vinyl.  Can you help these punx out?"/>
        <s v="A soon to be husband and wife bringing hope to the music industry._x000a_You will fall in love with their sound and story."/>
        <s v="A fresh batch of chaos from Toledo, Ohio's reggae-rockers, Tropic Bombs!"/>
        <s v="We are a four piece from Golden, CO, and have our hearts on getting into the studio this fall to get music from our heads to your ears."/>
        <s v="Our [NEW ALBUM]  is 95% complete, what we need now is the funds to be able to tour and promote it nationwide. Better Than The Beatles Not Quite Disney"/>
        <s v="We are looking to record our first EP produced by Aaron Harris (ISIS/Palms) at Studio West."/>
        <s v="A Rock 'n Roll album with plenty of indie guitar swagger. Fresh tunes that are a continuation of my early '90s shoegaze daze."/>
        <s v="Full Devil Jacket Is releasing their first record in over 12 yrs and we want you to be a part of it!"/>
        <s v="Schooltree's new art rock opera is a symphonic odyssey through a dystopian dreamworld. Help fund the double album and illustrated book!"/>
        <s v="We make awake metal using violins in place of guitars and want to record a full length album."/>
        <s v="Flav Martin's 30-year overnight success project pretty much says it all. Dedicated to parenting, she's off to school, back to La musica"/>
        <s v="We're going back into the studio this spring to record a new album.  You've heard some of the new material at recent shows.  Be a part of the process!"/>
        <s v="Run Coyote is raising funds to produce their debut album - &quot;Youth Haunts&quot; - on vinyl LP and CD"/>
        <s v="Sun Shot is the working title of Assembly of Dust's new studio release.  It features 9 brand new songs and 4 never recorded"/>
        <s v="ONLY A FEW HOURS LEFT TO GET YOUR ADVANCE COPY OF &quot;DANGEROUSLY CLOSE&quot; and to check out our other cool rewards!"/>
        <s v="Sponsor this Brooklyn punk band's debut seven-inch, MR. DREAM GOES TO JAIL."/>
        <s v="My name is Nate Henry. I sang in a band called Sherwood for almost 10 years. Now I'm hoping to make another album of brand new music."/>
        <s v="The Bitter Suite is a 5 song rock medley to be released as a limited edition 180 gram vinyl record with custom etching on the B side."/>
        <s v="The Traveling Suitcase is a 3-piece rock outfit from Oshkosh, WI. We have released 2 albums since 2010 and we are ready to record!"/>
        <s v="Nothing More is recording their forthcoming record and needs to join forces with you to make this album HUGE! "/>
        <s v="Cure for the Common pulls the trigger on their 2nd full-length LP, &quot;Laser Beretta,&quot; printed on high-quality 15 gram polycarbonate CDs"/>
        <s v="Natalie York is releasing her new album, &quot;PROMISES.&quot; Get involved by pre-ordering your copy of the record and other goodies here!"/>
        <s v="Our 3rd album is halfway complete, but we need your help to record, mix and master the final product!"/>
        <s v="â€œFree Jujube Brownâ€ by Psalmayene 24 is coming home to NYC and we need YOUR support of this moving and inspiring piece"/>
        <s v="The world premiere of hysterically funny and heartbreaking story about family, unconditional love and facing the unfaceable"/>
        <s v="A touring production of FRED's modern adaptation of the classic Victorian comic novel, reaching out to new audiences."/>
        <s v="PantoSoc are taking Sweeney Todd to the Fringe!_x000a__x000a_We will be performing in Edinburgh for two weeks, and we need your help to get there!"/>
        <s v="EggSalad presents an unflinching new work mapping the mental landscape of addiction and recovery. Premiering in NY Aug 26-27 &amp; Sept 2!"/>
        <s v="A chilling original Edwardian Comedy of errors and foolishness made for the Patrick Henry College stage."/>
        <s v="Sometimes your Heart has to STOP for your Life to START."/>
        <s v="Perception. Impulse. Love. The Enso Theatre Ensemble presents Jane Austen's &quot;Pride &amp; Prejudice&quot; like you've never seen it before."/>
        <s v="Empty Deck presents the most exciting unknown contemporary Scandinavian plays in co-production with The Other Room Theatre, Cardiff."/>
        <s v="Invest in the world premiere of WORSE THAN TIGERS at ACT, and in the future of Seattle's newest, female-led theatre company: RED STAGE."/>
        <s v="We have an award-winning Danish play, now we just need a bathroom set to perform it in. Spend a penny to help us build the set!"/>
        <s v="We had everything sorted for the Fringe, but now our accommodation and Edinburgh angel have fallen through. We're needing vital help."/>
        <s v="Creating outstanding performance experiences with young actors from all economic backgrounds. Making great theatre accessible to all!"/>
        <s v="We will bring you the world of Tennessee Williams right to the front door of your home, school, church, theatre and community."/>
        <s v="A play that raises awareness for mental health and explores the psychological effects childhood abuse can have on an adult."/>
        <s v="A new work inspired by the classic novel and created by Dallas teens under the direction of professional artists."/>
        <s v="What would you do with the time ticking and the pressure building to make a choice?! Find out what happens in this hilarious new play!!"/>
        <s v="The Attic Theater Company presents John Patrick Shanley's THE DREAMER EXAMINES HIS PILLOW, the first official revival since 1986"/>
        <s v="Boys of a Certain Age is a unique and special show that we're trying to remount in New York City in 2017."/>
        <s v="Groundbreaking queer theatre."/>
        <s v="Deal with the cold like a boss with battery-powered heating device that will heat you up in the most extreme environment."/>
        <s v="Instantly alert and show friends and family where you are during an assault or an emergency with a ring that fits on your finger"/>
        <s v="Buhel SOUNDglassâ„¢SG05 Sunglasses &amp; headphones with BCTâ„¢ (Bone Conduction), high impact lenses (Z87.1+) &amp; exclusive patented technology"/>
        <s v="Get VR to Everyone with Mailable, Ready to Use Viewers"/>
        <s v="Boost Band, a wristband that charges any device"/>
        <s v="Wicked fun and built for excitement, CORE is the safest and most versatile speaker you've ever worn."/>
        <s v="An essential hoodie that holds all sized smart phones and keep your headphone wires tangle free."/>
        <s v="Control Dreams: Design Adventures, Improve Waking Performance, Explore Spirituality, Recall Dreams and Awaken Refreshed with Aladdin."/>
        <s v="People loved the original Black and Gray GoSolo hats and asked for more. So we received sample for 3 more colors!"/>
        <s v="Clip on owner recognition for any bag with 100db+ deterrence of others from opening or moving it. Plus forget-me-not notifications."/>
        <s v="Zoom will happen - THANK YOU! Received outside funding due amazing early success!"/>
        <s v="Future Belt comes in just 3 sizes, but yet, is designed to fit waists ranging from 25-55 inches. No batteries, no gimmicks."/>
        <s v="Lorem ipsum dolor sit amet, consectetuer adipiscing elit. Aenean commodo ligula eget dolor. Aenean massa. Cum sociis natoque penatibus."/>
        <s v="Your Dog's Best Friend._x000a_Revolutionize the way you care about your pups and brings you peace of mind."/>
        <s v="Stand out at festivals, get people talking and support our latest campaign to augment your style with the latest LED technology."/>
        <s v="Falls are the main cause of injury to elderly. Our wearable detects falls, sends notifications and streams health data in real time."/>
        <s v="Experience true sound quality and a membership platform that puts you in control of future headphones, features, design and prices."/>
        <s v="Invisible Reins - A Bluetooth innovation that links your child to your smart phone via an app. A safe zone can be set from 1-30 metres."/>
        <s v="High quality earbuds with a built-in splitter. Share with more than one friend. Music, movies, conversations. Any audio, any device!"/>
        <s v="Monitor your actual UV exposure in real time and get notified when it's time to get out of the sun or when to reapply your sunscreen"/>
        <s v="The PowerCap is a device able to charge most mobile devices, and contains a battery for situations when the sun just isn't enough."/>
        <s v="StrikeTec will revolutionize both the boxing scene and fitness industry by allowing you to track the progress of hand speed and force."/>
        <s v="CyClip is a way to mount the Apple Watch to your handlebars; ideal for navigation, notifications, and music control on the fly."/>
        <s v="Hydrate Edge is the first wearable that provides real-time, continuous hydration feedback. This is the new hydration gold standard."/>
        <s v="Xtnd is a hands free multifunctional device for your tablet, cell phone, &amp; camera. It's also a convenient backpack for storage."/>
        <s v="Outdoor play is essential. Wanderwatch helps to make it fun and safe! Fun for kids, great for parents. Time to Play!"/>
        <s v="The World's First Wearable Battery Backup - wireless, modular, flexible, and ultra-lightweight! Click, charge, go!!!"/>
        <s v="Long bus queue and no seats around? This light weight seating device can be worn anywhere and at anytime! Belt that converts into seat."/>
        <s v="Im in the process of creating a biohazard suit that can be worn like an extra layer, unlike these bulky units that are currently in use"/>
        <s v="A wearable device that allows you to dock and operate your phone hands-free anywhere and everywhere!"/>
        <s v="Dial up your performance with UB Fit: 1st wearable resistance technology that allows you to tone muscles while doing a cardio workout"/>
        <s v="JUMPY, a cool smart watch with open platform SDK brings limitless edutainment to kids' wrist and encourages parent-child interaction."/>
        <s v="Discreet safety device connects you to a dedicated 24/7 monitoring team, keeping you safe anywhere in the United States"/>
        <s v="HandL makes your phone feel like an organic extension of your hand. Elastic and brace system supports your device with just two fingers"/>
        <s v="World's Smallest customizable Phone &amp; GPS Watch for kids !"/>
        <s v="I would like to make nicer, more stylish looking frames for the Google Glass using 3D printing technology."/>
        <s v="BRILLAR: Your Kids Ultimate Wearable Companion. Educates, Rewards, Entertains, Calls, Motivates, Messages + Tracks Location &amp; Steps."/>
        <s v="Method50 aims to prototype a revolutionary true heads up display to create a new way of living in, playing in, and viewing the world."/>
        <s v="Sleepman is a bio-signal monitoring wristwatch featuring smart alarm with the unique sleep enhancement and fatigue detection options!"/>
        <s v="The is the ultimate guide to applied Eastern philosophy, martial arts, and the path of the warrior from a scientific perspective."/>
        <s v="Peacefully taking you through my journey of being raised as a Muslim then becoming Christian, and sharing the truths I unveiled."/>
        <s v="An anthology of nonfiction stories written by Nepal's Lesbian, Gay, Bisexual, and Transgender (LGBT) community."/>
        <s v="Must raise $2,500+ to republish &amp; spread the word about a guide Oprah's Magazine calls &quot;a go-to book for any start-up food company.&quot;"/>
        <s v="South Florida. Honest &amp; dramatic &amp; engaging journal of overcoming serious illness. This book will keep you reading &amp; laughing. Really!"/>
        <s v="The first modern Jasper guidebook including over five hundred rock routes from alpine to bouldering, sport to trad multipitch and more."/>
        <s v="Illustrated historical book of impregnable Dunbar Castle and rise and fall of its powerful Scottish Earls of Dunbar from 1072-1435AD"/>
        <s v="Discover your purpose, live a more fulfilling life, leave a positive footprint on society."/>
        <s v="An important book, based on research, to make you and your learners smile again. Better smile sheets, better feedback, better learning!"/>
        <s v="A book that teaches aspiring writers how to get from a basic idea to a fully rewritten screenplay."/>
        <s v="Raising awareness of childhood cancer by publishing my diary of Andrew's diagnosis and his journey to remission 1235 days later."/>
        <s v="Sherlock's Home was the most important Sherlock Holmes book of 2012 - about Undershaw - this project is to release language versions."/>
        <s v="At age 30, my husband Dan died from cancer. Left to recreate my life, I drew a line in my heart; became a nomad. This is a love story."/>
        <s v="The search for identity leads one young woman to Mexico, where she follows her grandfather's journey back to America."/>
        <s v="I am working on a book about what people do when they visit Masada, an ancient fortress in the Judean desert."/>
        <s v="Funding for a 2011 trip to Worldcon for research for &quot;UnConventional,&quot; a book on the history of the American fan convention."/>
        <s v="So Bad, It's Good! is a guide to finding the best films for your bad movie night."/>
        <s v="The forbidden dark art of roped soloing, for climbers who need to know in order to make the ultimate climb come true!"/>
        <s v="The never-before-told story of Karl Barth's (first and only) journey to the United States in 1962."/>
        <s v="Identifying cancer and disease products we use everyday and are totally unaware of. Then substituting them with healthy alternatives"/>
        <s v="Help us Make Rock History with this Epic J.S.Fuck Extremerock Album written by Sune &quot;KÃ¸ter&quot; KÃ¸lster and produced by Flemming Rasmussen."/>
        <s v="Our first professional studio album &quot;See The Light&quot; will be released this spring! Help us record, mix, master, and release the album!"/>
        <s v="A musical memorial for Alexi Petersen."/>
        <s v="House of Rabbits are recording our full-length, debut album! Support independent music, receive great rewards!"/>
        <s v="We are in the final stages of the creation of our 4th record, The Separation Effect. our most passionate record to date."/>
        <s v="Fawcett's FEEL BETTER is an album of love unrequited, realized, and rued, with echoes of Petty, Springsteen, Neil Young &amp; Coldplay."/>
        <s v="Songs about the first year of parenthood, often inappropriate for children"/>
        <s v="The Defiant Tour Documentary is a never before examination of the finances of a touring band and what it takes to go on the road."/>
        <s v="Please help us raise funds to press our new CD!"/>
        <s v="Help Broccoli Samurai raise money to get a new van and continue bringing you the jams!"/>
        <s v="After two successful EPs, Sisters of Murphy is back in the studio to release our first full-length album. We want YOU to be part of it!"/>
        <s v="Pampa Folks, l'album aux couleurs de dÃ©serts. Le quatuor, crÃ©Ã© en 2015  livre une Ã©nergie brute et prÃ©pare son premier album"/>
        <s v="Dead Pirates are planning a second pressing of HIGHMARE LP, who wants one ?"/>
        <s v="Stereo Jo is set to release a 5 song EP. Your donation will directly help w/ recording, design, production, &amp; duplication. Thank You :)"/>
        <s v="A psychedelic post rock masterpiece!"/>
        <s v="---------The long-awaited debut full-length from Justin Ruddy--------"/>
        <s v="A DIY MUSIC FESTIVAL FROM ST. LOUIS MO! Bands make their own festival, help make it legit!"/>
        <s v="&quot;Me &amp; Eugene&quot; is a five song original EP blending reggae roots, rock, and soul. We canâ€™t wait for you to hear what weâ€™ve created."/>
        <s v="We're making a new record -- independently! We've got some great new songs we're really excited to bring to you!"/>
        <s v="Instrumental Post-Rock meets Progressive Rock &amp; Cinematic atmospheres. Get your dose of blissful guitar tones, grooves &amp; live strings!"/>
        <s v="Outland Warrior is my first solo musical project, featuring songs written by me and recorded at my home studio."/>
        <s v="Musicians, singers &amp; songwriters from all over the world collaborate via YouTube in order to create an amazing album!"/>
        <s v="We are a classic hard rock/heavy metal band just trying to keep rock alive!"/>
        <s v="Less than one week to PLEDGE YOUR SUPPORT for THE FAMILY BUSINESS as the band raises funds for the next full length rock album."/>
        <s v="&quot;The Great Bright Horses&quot; is finished and ready for release! Help us put on the finishing touches and share it with the universe."/>
        <s v="Help fund the pressing of DANCEHALL's first record by pre-ordering it in advance!!!"/>
        <s v="Breakout Artist Management will be working with us on a brand new music video and we need your help!"/>
        <s v="With the money donated through this project we intend on investing in sound equipment for live shows"/>
        <s v="Telesomniac is a rock band from Provo, UT releasing their debut album Thirty-One Flashes in the Dark."/>
        <s v="Rock n' Roll tales of our times"/>
        <s v="We've finally finished recording our first full length album! We're getting together all the merch to go along with the release."/>
        <s v="Help Quiet Oaks record their debut album!!!"/>
        <s v="Bret Coats with producers Nick Jay &amp; Robert Coats resulting in an epic rock &amp; roll experience that has the makings of a true classic."/>
        <s v="HALLS OF THE MACHINE needs your support for the final production and release of their latest work titled, ALL TRIBAL DIGNITARIES."/>
        <s v="'StonyCold', a Kansas-based 80's Rock Band, is recording their first all-cover tunes CD, 'Back To the 80's With StonyCold!'"/>
        <s v="20 years of Rocket &amp; a Bomb live DVD and download + a brand new Michael Knott EP released on 7&quot; vinyl, Cd, and download!"/>
        <s v="We're looking to our fans to help partially fund the new album. It's 12 tracks in length &amp; will be a musical trip like no other!"/>
        <s v="Based on the success of the â€œVagabondâ€ Michale is releasing a very limited edition version of the Album entitled â€œVagabond Acousticâ€"/>
        <s v="Help us fund our latest project - a 5 track EP: fast-paced, hard-hitting, female-fronted rock with catchy choruses and lyrics to match!"/>
        <s v="Gregorian Rock merges Gregorian chant with modern music. It is serene, yet pummeling. It's not for everyone, but it might be for you."/>
        <s v="Translation &amp; publication of possibly the most famous piece of English literature - Act II Scene II of Romeo and Juliet into txt-speak."/>
        <s v="Will more people read the Bible if it were translated into Emoticons?"/>
        <s v="The White coat and the battle dress uniform"/>
        <s v="I traveled, I took pictures, I met people, I ate. Then I wrote a travel journal that needs editing, translation, and publishing."/>
        <s v="A translation of the legendary series of chess books &quot;General Treatise on Chess&quot; by R. Grau. A complete chess course for all levels."/>
        <s v="Modern Literal Translation of the 1st Book of the Torah in English and Russian with sub-linear and interlinear layout."/>
        <s v="Let's translate this book! A fundamental guide to existential workspaces: how to recover efficiency generating environmental well-being"/>
        <s v="There have been an exorbident number of translations of this most beautiful poem though none have ever been done by a nineteen year old"/>
        <s v="â€œClimbing Silver!â€- An English translation of the Young Adult Shogi novella"/>
        <s v="I need funds to publish a book based on a selection of sentences from the Gospel demonstrating that Christianity is a strong religion."/>
        <s v="Create an open source &quot;interlinear&quot; translation fo the Greek New Testament in re-publishable and open source database format."/>
        <s v="This is a Series of 6 Books on Blessed Oscar A. Romero`s Writings. This Project will help to pay the translation costs of Volume 2."/>
        <s v="glenn's  book of quotes is designed to give the readers a thought for the day , lighten the mood  and put a smile  on their faces."/>
        <s v="Digitization of 8 rare Siddha Yoga books written by a Yogi - coming in the lineage of Sri Sri Sri Sadhasiva Brahmendra himself!"/>
        <s v="Â¿Y si hubiera una camino intermedio entre ciencia y religion?_x000a_Descubre la respuesta ayudando a publicar y traducir este libro."/>
        <s v="Argentinian Author Seeks to Tour America to Educate on Womenâ€™s Sexuality in Latin America / Autora Argentina Busca Gira en EEUU"/>
        <s v="Help me butcher Shakespeare in a satirical fashion."/>
        <s v="English translation of &quot;The Escape to Myanmar&quot;, a fictive novel about people from Sweden who arrive in Myanmar/Burma as war refugees."/>
        <s v="Protecting children from sexual abuse through the medium of story telling; accessing 20% of the world's population through translation."/>
        <s v="Help fund me to destroy the monopoly Rupert Murdoch has over the publication of modern bibles. I have a new one to rival the NKJV."/>
        <s v="A short book of practical mantras that can be used every day of the week. Mantras are cogwheels of universal engines."/>
        <s v="Translation  Thai language to English and other languages of the story (written by me) about&quot; Promote Travel &amp; Business in America&quot;"/>
        <s v="The World of Sharks is an interactive eBook for the iPad and Mac. It shall be translated into english to make it available worldwide."/>
        <s v="The book with advices that can save many lives._x000a_You will find here many case studies, extreme situations and solutions."/>
        <s v="My father wrote a book about raising a blind child. I, as a professional translator, am going to write it in English for everyone."/>
        <s v="A guy in his 30's tries to live his &quot;American Dream&quot;, but quickly it turns into a nightmare. (A Novel)"/>
        <s v="Profesional translation and publishing of the book on unique synthesis of project management and meditation"/>
        <s v="Iran does not adhere to International Copyright Laws. Please help me publish a Persian translation before it is illegally translated."/>
        <s v="THE HOLY BIB-EL Translated By Leon Cook. The Creation: CHAPTER 1.  1* In the beginning Gods created The Heavens and The Planet Earth."/>
        <s v="Publish my book on the Gayatri Mantra in English for the benefit of the readers and the children at the orphanage in Jhansi, India"/>
        <s v="Interest from abroad to publish my book SOCIALCAPITALISM. Need translation to English master. Help appreciated."/>
        <s v="English translation of the first book from a sword and sorcery Fantasy trilogy, by Paolo Parente"/>
        <s v="Help us to get www.mySurgery.de, an interactive eLearning-Website for general and visceral surgery, translated to english language."/>
        <s v="Introducing A True Story That Bridges Borders: Join Us As We Translate THE BACHELOR CHAPTERS: A THINKING WOMAN'S ROMANCE Into Spanish!"/>
        <s v="Feltmaking is an acient yet modern craft using wool in creative ways. Our thorough guides should be for people all over the world."/>
        <s v="My English  novel has received excellent reviews. To address the great interest from Germany I want to translate it into German."/>
        <s v="The Museum of Perfume in Milan has been publishing its own magazine since 1998 in Italian. We would like to translate it English."/>
        <s v="Guru Granth Sahib; User Friendly. A book which captures the essence of the Guru Granth Sahib in modern English and also made digital."/>
        <s v="If people contribute on Kickstarter, I will be able to give this 159-page e-book anthology away free to libraries and e-bookreaders.  I"/>
        <s v="Hello everyone !_x000a_I need your help for translate my saga Fantasy : Icarus at the school of the gods - Book 1&quot;."/>
        <s v="We as a successfull german stock market newsletter publisher want expand in the US market!"/>
        <s v="Erstellung einer deutschen Ãœbersetzung ( Lesbarmachung ) des Buches Finnegans Wake von James Joyce. Die Umsetzung erfolgt 1 zu 1."/>
        <s v="All backers can help us with 1â‚¬ to create the 1st Italian Manual Kickstarter - Per chi vuole finanziare le proprie idee con successo"/>
        <s v="I'm creating a dictionary of multiple Indian languages."/>
        <s v="For people in schools to the retired._x000a_Aim is to get in to schools,gyms,work places and to travel all over the world doing talks on it."/>
        <s v="Calling out Backers throughout the world. We are here to provide an intermediate channel to offer U.S. products worldwide. PLEASE READ!"/>
        <s v="A book of pickle recipes narrated by a mama grizzly speaking in incomplete and run-on sentences and her orangutan friend. #Artofthedill"/>
        <s v="Modern Literal Translation of the Torah in English and Russian with sub-linear and interlinear layout."/>
        <s v="I am gathering rare, out-of-print Judo books for preservation, translation and sharing."/>
        <s v="The ambitious translation of one of the most important books in the history of medicine by Charles Estienne, the classmate of Vesalius"/>
        <s v="Our Beginner's Guide to Fibromyalgia is to be translated into English. Endorsed by leading Rheumatology &amp; Psychology Societies in Spain"/>
        <s v="The teachings of Tulku Sanjay Tsering, the body, speech and mind emanation of the esteemed 20th century Dzogchen Master Khenpo Ngaga"/>
        <s v="English Version of my auto-published novel"/>
        <s v="Age is more than just a number, I hope your younger than you feel."/>
        <s v="I decided to get help. I respect AA and recognize the value of it's methods but the overwhelming religious language is a big hurdle. ."/>
        <s v="What if you suddenly found out, that your life wasnÂ´t the life you thought you had? What if you were like all the others!"/>
        <s v="KJV2015 Easier to understand for our kids and family not leaving out one verse or changing a meaning one bit."/>
        <s v="Series 2 of Relatively Prime, a podcast of stories from the Mathematical Domain"/>
        <s v="A new radio show focused on short fiction produced by Louisville Public Media"/>
        <s v="The River Runs Through Us is a six-part, yearlong radio series exploring the meaning and metaphor of the Connecticut River."/>
        <s v="The Best Science Media on the Web"/>
        <s v="Idle Thumbs was a podcast that ran for two years. People liked it, and we liked doing it. We want to bring it back, better than before."/>
        <s v="WAYO needs your financial support to operate in 2016. Help keep the creativity and ideas of the Rochester community on the radio!"/>
        <s v="We are a new Spanish language podcast telling uniquely Latin American stories."/>
        <s v="Destination DIY is a radio show &amp; podcast showcasing all kinds of creativity. Please help us make a new season of shows for your ears!"/>
        <s v="Get the inside edge on the stories that connect Americans to the world -- in your ear every week."/>
        <s v="Carlos Mena presents the CASAMENA Radio Hour Vol 1, a  2-CD Mix and Compilation featuring new and unreleased Deep and Afro house."/>
        <s v="Help improve the equipment, signal, and reach of 93.5 KNCE True Taos Radio, a new experiment in grassroots community media."/>
        <s v="A podcast about surprising struggles in early parenthood, created and hosted by award-winning author and radio producer Hillary Frank."/>
        <s v="Public Radio Project"/>
        <s v="We ended the Seattle Geekly podcast back in mid 2011, We've been thinking of bringing it back but we need help monetarily."/>
        <s v="We're raising money to create a 30-hour comedy marathon and an upcoming tour to celebrate our 10-year podcast anniversary."/>
        <s v="The Comedy Button is a brand new nerd pop culture podcast with weekly video sketches."/>
        <s v="WMSE, a community-funded radio station in Milwaukee, WI needs to replace its in-house digital studio to keep live music on the air."/>
        <s v="We are a team of multimedia reporters covering the global economy. We are going to make a t-shirt and tell the story of its creation."/>
        <s v="A former intelligence analyst/government transparency advocate talks to his colleagues about the past year's NSA revelations."/>
        <s v="The Stage at KDHX will be a beacon for artistic independence in the heart of the country, showcasing new artists and old favorites."/>
        <s v="This will be my first collection of short stories, written from ideas and scraps of ideas that I've had since I was a young child."/>
        <s v="Those who believe, call them Gods._x000a_Those who don't believe, call them aliens._x000a_Either way, you can't stop the war."/>
        <s v="When three social outcasts discover that Fictional characters are invading their world, they must form a team to stop this evil force."/>
        <s v="The mussings of an old wizard"/>
        <s v="Covenant Kept is a unique story that follows an ordinary woman through an extraordinary spiritual journey. Please help fund me."/>
        <s v="Follow the intimate and intense journey of a young woman's last moments of her unexpected death and journey to the continuance of life."/>
        <s v="A lover becomes an enemy when a line has been crossed. Torn between memories and reality, his mask of sanity is slipping."/>
        <s v="A blockbuster sci-fi adventure. What would you do if one day your life changed to beyond the imaginable?"/>
        <s v="My project is a novel, QUIET ENJOYMENT. It is a funny and serious story of one friend helping another deal with AIDS."/>
        <s v="Book ll of The Merlin Chronicles is ready to publish- just need that great cover art like Book l has: Kickstarter Book Cover Project"/>
        <s v="What do you get when you take outlaws, guns, gold and and old beagle in the old west? Adventure!"/>
        <s v="The Grym Brothers is a series about two brothers who are grim reapers, hunting down souls that canâ€™t or wonâ€™t move on the afterlife."/>
        <s v="Help illustrate the sequel to the bestselling _x000a_The Transylvania Flying Squad of Detectives"/>
        <s v="Help this story of the 1862 Confederate invasion of Maryland be published! It is to Sharpsburg as The Killer Angels is to Gettysburg."/>
        <s v="The Adventures of Penelope Hawthorne. Part One: The Spellbook of Dracone."/>
        <s v="Capturing the awe-inspiring magic of the likes of LoTR, Tainted Steel tells the story of one mans' struggle against Destiny."/>
        <s v="After 25 years apart, a father and son's reunion is less magical and more explosive as the revelations come out and the gloves come off"/>
        <s v="Is a dead body in her bar enough to make this cop return to the force? She tried to retire . . but can she? A page-turning crime novel."/>
        <s v="Coming soon, a new science fiction novel about human evolution and sorcery. In the near future, you are either forced to adapt or die"/>
        <s v="A young hero, sword play, epic tales, swamp monsters, a gang of thieves, and romance and betrayal. Forging your own destiny ain't easy."/>
        <s v="A hardcover book of surf, outdoor and nature photos from the British Columbia coast."/>
        <s v="Cosmic Surgery is a photo book, set in the not too distant future where the world of cosmetic surgery is about to be transformed"/>
        <s v="A self-published photobook starring the Puffin and the Gannet and the islands they live on; Skokholm Island (Wales) and Helgoland."/>
        <s v="A football photography book like no other about the 2014 World Cup in Brazil, by Ryu Voelkel."/>
        <s v="Michal Iwanowskiâ€™s photobook documents a 2,200 km solitary journey that echoes his grandfatherâ€™s daring escape from a PoW camp."/>
        <s v="A photographic book consisting of 36 colour photographs that explore Holden Lane High School in its final state."/>
        <s v="This project is for the production of a photobook at the culmination of a photo documentary that is known as &quot;It's Better In The Wind.&quot;"/>
        <s v="Destino tells the story of Central American migrants on the arduous trek across Mexico in pursuit of the American Dream."/>
        <s v="A photobook about climate change, natural catastrophes, and to what extent disaster management became part of our landscape."/>
        <s v="A unique insider 10-year photo-diary of rave culture-people-places. 1st edition sold out; new edition available in the USA &amp; Europe."/>
        <s v="A book that presents an account of my daughterâ€™s adoption through an examination of 19th-century &quot;hidden mother&quot; photographs"/>
        <s v="DC's top street photographers document the inauguration of Donald J. Trump -- 3 days that will rock a nation and change the world."/>
        <s v="An intimate portrait of Russian women in their private spaces by late photographer Andy Rocchelli published by Cesura."/>
        <s v="Racing Age is a documentary photography book about masters track &amp; field athletes of retirement age and older."/>
        <s v="Eyes as Big as Plates - The book! Featuring over 50 portraits, field notes and behind the scenes stories from seniors around the world."/>
        <s v="'Everything flows' - Heraclitus   // A visual poem on lifeâ€™s transitory nature, told through the lens of a contemporary nomad."/>
        <s v="THE WATCHERS is the first book of photos by Haley Morris-Cafiero.  It will contain the images from Wait Watchers and new photos."/>
        <s v="A photobook of Robin Schwartz's ongoing series with her daughter Amelia."/>
        <s v="A documentary photobook that captures the late 70s in evangelical America seen thru the eyes of a closeted and religious young man."/>
        <s v="A self-published photography book by Andrew Miksys from his new series about Belarus"/>
        <s v="STREET, a hard-bound book 9 1/2&quot;x 11&quot; 106 black and white photographs shot in New York City from 1975 through 1998."/>
        <s v="A stunning Smartphone enabled coffee table book based on Robyn Davidsonâ€™s legendary 1,700 mile camel trek across the Australian Outback"/>
        <s v="Monograph featuring PDX photographer Jake Shivery's 8x10 contact portraits; 1/2 plates and 1/2 extensive essay.  Approx. 9x12, 108 pgs."/>
        <s v="Limited edition split zine by photographers AdeY and Kersti K. 100 signed and hand numbered copies!"/>
        <s v="With content created in Iceland, Silver Hour is a book of photographs, journal entries, and drawings about light and the landscape."/>
        <s v="Landscapes &amp; human bodies; striking images from Jean-Paul Bourdier. What you see is real; no digital altering; all analog photography."/>
        <s v="Eight creatives visited Japan. This is a unique photo-book of their separate but collected experiences."/>
        <s v="A book of street photos from around Shibuya that I've made between 2011-2016."/>
        <s v="An empowering photo book that transforms hurtful experiences into strength and solidarity."/>
        <s v="A photobook made by 4-year-old Hawkeye Huey: National Geographic's youngest photographer and Rolling Stone's top 100 on Instagram"/>
        <s v="A street level, film, photographic representation of the character of the City of Roses, from a native Portlander's honest perspective."/>
        <s v="Award winning photography celebrating the artistry of geiko and maiko and the exquisite traditions of their Kyoto communities."/>
        <s v="This is an intimate story about a family, focusing on their love and strength in the face of mortality."/>
        <s v="The Art of Abandonment is an award winning photographic series that explores the beauty and history of our modern ruins."/>
        <s v="&quot;Small Steps are Giant Leaps&quot; is about reminding parents that to our kids this is a new and exciting world just waiting to be explored."/>
        <s v="Travel around the world on a backpacking trip 3 years in the making through a book with amazing photos and stories to over 60 countries"/>
        <s v="A Photobook about one of the most fascinating places on earth -     the sacred Mount Kailash in Tibet."/>
        <s v="I want to travel through the National Parks to take pictures of the little things, the &quot;missed&quot; things, that people overlook."/>
        <s v="Stunning hardcover coffee table book spanning over 25 years of music photography and stories in Marin County, CA by Bob Minkin"/>
        <s v="A series of large format film &amp; Polaroid images created to produce a hardcover book. All profits donated to Rain Forest Action Network."/>
        <s v="My Goal is to travel across Panama with my team and capture the beauty and wildlife throughout the canal."/>
        <s v="The photography project aims to show challenges &amp; successes of a  student attempting to continue his family beekeeping heritage."/>
        <s v="I plan to take pictures of the sunrise in the MidWest every day in 2015 and compile them in a slide show for distribution."/>
        <s v="My name is Travis LaFee, I live in beautiful McCall, Idaho. I wish to display the beauty of valley county by taking pics outdoors."/>
        <s v="&quot;He will not be a wise man who does not study human hearts!&quot;_x000a_Hope in natural art, creation!"/>
        <s v="Buy and maintain 6 acres of land in West Ireland as a Wildlife Refuge for an endangered species of native Raptor called the Hen Harrier"/>
        <s v="I have produced a limited number (100) of five 8x10 prints of mixed photography I would like to share with you."/>
        <s v="Beauty is in the eye of the beholder and I want to inspire conservation through color."/>
        <s v="A 2016 calendar collection of landscape and wildlife photographs from award winning photographer, Steve Marler."/>
        <s v="A photographic journal of a Costa Rican frog survey: recording the effects of habitat fragmentation on these charismatic amphibians."/>
        <s v="I can do it but help can't hurt. Sweet Montana photos like never seen before. Be a part of Randy Hoffman Photography and our activities"/>
        <s v="Help me spend this fall capturing autumnâ€™s spectacular season in detail so I can create high quality images for home dÃ©cor."/>
        <s v="This project is about exhibiting the raw beauty of the elements through highlining, surfing, fire spinning and rock climbing."/>
        <s v="I create art by photographing flowers/seeds i would love to buy my own camera/computer/Photoshop and restore my old shed into my studio"/>
        <s v="I am traveling the coastline of Maine and will be taking pictures of all the scenery and lighthouses in the area."/>
        <s v="To gather a collection of photographs for a coffee table book that displays the beauty of Canada's west."/>
        <s v="I have always been captivated by photography, Now I am trying to set up my own company and publish my pictures."/>
        <s v="A large 2016 wall-calendar (A3 when open) featuring 12 stunning photographs by Lucy Wood."/>
        <s v="The goal of this project is to provide scientific evidence of bigfoot in the North Cascades."/>
        <s v="I would like to share my landscape photographic travels of 2014 with more than just family an friends. 12 months of images."/>
        <s v="An illustrated retrospective of the journey from African to African American using a collection of fine art engravings &amp; photographs."/>
        <s v="My project is writing and illustrating a childrens book using my little Red Vespa to be able to obtain..yes a red scooter. The world calls to me!!"/>
        <s v="Unique book revealing my discoveries in the Empty Quarter of Oman. Collection of travel writing, poetry, artwork and science!"/>
        <s v="This is a book of art and poetry that highlights the highs and lows of a young 20 something coming to terms with her bipolar."/>
        <s v="Award-winning artists compete to have their art featured in the National Forests Passport Book depicting 9 Forest Regions of the US."/>
        <s v="Joe DeVito's first Art Book and original King Kong novellas available in both Limited and Deluxe Editions."/>
        <s v="Traveling to create a book of my photography! Help support my trip and buy a book! Also limited edition t-shirts and prints for sale!"/>
        <s v="A world adventure to seek culture and inspiration through art. Putting a visual documentation of our journey into a book."/>
        <s v="to be removed"/>
        <s v="A Coloring Book of Breathtaking Beauties_x000a_To Calm the Heart and Soul"/>
        <s v="An inspiring photo book about an unique Caucasus Expedition by two backpackers - Erna Gaspar (photographer) &amp; Adrian Lorincz (writer)."/>
        <s v="So many brides want a country wedding, but where to start? Whether you want a barn or a tipi, this guide can help you plan your day."/>
        <s v="This is a first-of-its-kind 12&quot;x12&quot; trading card coffee table book featuring over 100 cards celebrating the awesomeness of Canada"/>
        <s v="BLK/MTL's Illustrated Works 100's of Hi-Res Pics ft. Custom Artist Carmine Diaz's popular Paintings packed into 1 Coffee table Art Book"/>
        <s v="A stunning, limited-edition photography book displaying the colorful and exotic marine life in the waters along the Channel Islands"/>
        <s v="For the publication of my first 3 books: an Art book, a graphic novel, and a coloring book"/>
        <s v="I've been putting together a portfolio of fine abstract photography of the highest quality, color, and design. A vision of beauty!"/>
        <s v="2 artists, 1 month, 1 laptop, minimum wage, plenty of coffee proving a transmedia production worth noticing doesn't need a million dollar budget."/>
        <s v="'Compilation of visual and literary art through fine art photography, graphic art, and poetry."/>
        <s v="Creating my 2nd book depicting the people and places in Brevard County w/current images + traveling to obtain new ones."/>
        <s v="Photographic canvas prints depicting different scenes from around the globe, including local images taken in Sussex England."/>
        <s v="I create canvas prints of images from in and around New Orleans"/>
        <s v="I am a photographer who is inspired by the original Jules Verne story. I will make a thousands of photo and video materials for You."/>
        <s v="25 Kansas State Parks in the next year. What a great adventure to take together. Join me. Together we can photo this beautiful state."/>
        <s v="We've explored some of the most amazing places in New Zealand and can't think of a better way to share our experiences than a photo :)"/>
        <s v="Show the world the beauty that is in all of our back yards!"/>
        <s v="Aerial Photographs of Historical Structures and Landmarks across the US. Experience the Antique structures from the most Unique Angles!"/>
        <s v="Southeast Texas as seen through the lens of a cell phone camera"/>
        <s v="I want to be able to have my own photography inside a canvas and have it be displayed everywhere."/>
        <s v="Discover Italy through photography."/>
        <s v="Hi, my name is CiarÃ¡n May &amp; i'm a photographer from Co Fermanagh, Ireland. With your support  we can bring this wonderful book to life."/>
        <s v="A portfolio collage of beautiful pictures of authentic Pittsburgh locations and scenery."/>
        <s v="A trip to fulfill a dream of capturing the wonders and history of ancient Italy in person."/>
        <s v="I photograph my love of New Orleans, create canvases and share those memories with you."/>
        <s v="To make a coffee table book,  displaying civil war battlefields and forts,  taken at the same time of year the battles were fought."/>
        <s v="London is beautiful. I want to create a book of stunning images from in and around our great city"/>
        <s v="We're starting up a new an improved way to do vacation rental management, but we need some funding to kick start it!"/>
        <s v="I want to get our there and expand my photography skills and take a trip to Tornado alley to get more shots of storms and hopefully to"/>
        <s v="A London photographer trekking 5,895m up Africa's Mount Kilimanjaro to pursue and enrich a career."/>
        <s v="I plan to document volunteer work on an organic farm in rural India, and photograph the people and places I encounter during the trip."/>
        <s v="We're so close to releasing our long-awaited debut album! A little help will go a long way... let's do this!"/>
        <s v="We need the help of fans of both music and film alike to help us create our collective vision for this song."/>
        <s v="An exercise in the wild and dangerous world of solo musicianship by Maxwell D Feinstein."/>
        <s v="Kentucky Knife Fight is making a music video for the release of their new song, &quot;Love the Lonely.&quot; Raising money for production costs."/>
        <s v="A Band of Orcs needs gas, tires &amp; tags to get to GenCon Indy for the debut of their 28 mm gaming miniatures and historic live concert!"/>
        <s v="The Scurvies, an independent punk rock 'n' roll band are recording a new album to be released on vinyl and CD, on their very own label."/>
        <s v="The world's only all-Asian American dance rock band, The Slants, needs a bus to tour cons, shows, and festivals."/>
        <s v="The Devil &amp; Me's Debut album, &quot;...It's Not A Dream&quot;, featuring 9 original, Hard Rock songs."/>
        <s v="Still the Sky's Limit is finishing their first full length album and going on a full US tour, and WE NEED YOUR HELP!"/>
        <s v="So The Story Goes is the upcoming album from &quot;Just Joe&quot; Altier."/>
        <s v="Skelton-Luns CD/7&quot; No Big Deal."/>
        <s v="Help us achieve our goal to get our van repaired, gassed up, and road-ready for our winter tour!"/>
        <s v="Ghosts and Paper Hearts are getting ready to release their new EP and we want it to be sent everywhere. Help us out PLEASE!!!!!"/>
        <s v="We are going into the studio this June/July to begin our New Album. Pre-order the CD &amp; join us as we present The Greatest Show Alive."/>
        <s v="We are Reno Divorce!! Here is a taste of our upcoming release and we invite you to be a part of it."/>
        <s v="HELP! We don't have much time.....Join Aly Jados in making her new EP a reality before the world ends!!!!"/>
        <s v="The Coffis Brothers &amp;The Mountain Men are recording a brand new full length record."/>
        <s v="Janus Word combines hard rock with melodic acoustic music for a unique and awesome sound."/>
        <s v="Creating a live show experience that does justice to the musicianship and time spent rehearsing.  Help us weave this sonic tapestry!"/>
        <s v="Kickstarting my music career with 300 hard copy CDs of my first release."/>
        <s v="Its long over due! Help us fund our debut album! We need all our friends and fans support on this! Lets make it happen!"/>
        <s v="Join in PrincessFrank's conquest of the Rock&amp;Roll kingdom! Pledge your support and help him claim the throne of Rock!"/>
        <s v="We play covers of mod and ska classics to enthusiastic crowds. Now we want to leave our own original mark on mod musical history."/>
        <s v="Joey De Noble is raising money to help record his latest music, and he wants YOU to be a part of it!"/>
        <s v="Progressive metal band Redemption is preparing to film its second live DVD at the Progpower festival in Atlanta, GA in September, 2012."/>
        <s v="Help Christian Rock Band &quot;The Protest&quot; fund their new album and further their mission of positively impacting lives."/>
        <s v="River of Thorns is a recording duo based in southeast Michigan.  We're releasing a great sounding cd recorded in a tiny home studio!"/>
        <s v="Original Jewish rock music on human relationships and identity"/>
        <s v="Help Off The Turnpike release new music, and set fire to everything!"/>
        <s v="Inspired by the legacy of Tex Tucker, Golden Grenade is setting out to record their first CD with heavy hearts and intense purpose."/>
        <s v="We're putting together our next studio album, and we want you to be a part of it. Check out the video for some clips from the studio."/>
        <s v="Hey everyone! If you don't already know, we're Culprit, a 4-piece rock band from Los Angeles &amp; we are in dire need of a new tour van!"/>
        <s v="We are a four piece rock band that has played shows in and around NYC including Mercury Lounge.  Two of our members are now in LA."/>
        <s v="Recording Debut  Album w/ Producer Ikey Owens from Free Moral Agents/ The Mars Volta"/>
        <s v="TWO will be recording their next album, MOUNTAINS, in July and need your help to make their vision a reality. Many perks are available!"/>
        <s v="Butch County is a hard rockin bunch of girls and boy-girls from Austin.  Help us show San Francisco  Pride how we do it in Texas!"/>
        <s v="We (the band Sunset) has been invited to play in Philadelphia.   Help us get there and you will receive special prizes."/>
        <s v="Avenues will be going in to the studio to record a new EP with Matt Allison!"/>
        <s v="We've written the music and now it's time to record. We're excited to work with Nic at Different Fur studios but we need your help!"/>
        <s v="We are a friendly neighborhood electronic pop duo from Los Angeles. We want to shoot a music video for a song from our debut album."/>
        <s v="Music Video For Upbeat and Inspiring Song - Run For Your Life"/>
        <s v="Pop Garden Radio Presents: The Rock on the Road Tour Season 2 CD. 23 great Pop tracks from independent Pop artists."/>
        <s v="This Is All Now is putting out a brand new record, and we need YOUR help to do it!"/>
        <s v="Be a part of helping Singer/Songwriter Kevin Wood bring his 3rd Album &quot;Out Among The Wolves&quot; from the studio to you!"/>
        <s v="&quot;All I Have is filled with soaring pianos and bright guitars; heartfelt songs coupled with intuitive melodic compositions&quot;"/>
        <s v="Album 3 funds.We have 13 amazing songs ready to go . a fantastic engineer to mix them, James Aparicio(Depeche Mode/Liars.We need you xx"/>
        <s v="Grammy Pop Soul Artist Jaysin is raising funds to make the most EPIC Music Video ever and he wants to PUT YOU IN IT!"/>
        <s v="We've finished recording our debut LP &quot;Wide Awake&quot; and would love to have it pressed on vinyl, but we need your help"/>
        <s v="This is it! The new Sam Lyons album #3. Help me make it happen by pledging today - pre-order the CD and other cool stuff right here."/>
        <s v="Help me record a CD that uses pop styling to give a fresh sound to ancient wisdom from scripture!"/>
        <s v="Pop/Alternative/Classical/Electronic artist Dakota Lillie is making a music video for the opening track on his album &quot;The Dream&quot;"/>
        <s v="A stunning musical story, telling of the triumphs and struggles we experience through our relationships with life, friends and lovers."/>
        <s v="On 4/26, The Narrative will head out on their 1st full US tour with Eisley and aim to raise $7,500 to cover tour expenses. "/>
        <s v="i have 3 new, killer songs that i must record immediately. i can certify the lethal-ness of the songs. these may be my best songs yet!"/>
        <s v="Berklee College of Music student, Meg Porter needs YOUR help to fund her very first EP!"/>
        <s v="The making of a quality, full length album journeying through a pop/folk/rock/americana sound_x000a_noisetrade.com/jaredmitchellmusic"/>
        <s v="The long anticipated debut album from singer/songwriter Lynette will be recorded this June in Nashville! You can help make it happen!"/>
        <s v="I've had numerous song ideas spinning around in my head for years now, please help me get them out- into a studio and into your homes!"/>
        <s v="The long awaited Christmas EP is in session! We need your help to get it professionally mixed, produced and manufactured."/>
        <s v="Vogliamo realizzare un risotto fragole e champagne e condividerlo con i nostri fan. Faremo il risotto durante un concerto casalingo."/>
        <s v="I am excited to present my debut pop project Kyana!_x000a_Piano and vocal sounds embedded in sophisticated, bold arrangements &amp; brisk beats"/>
        <s v="I am a singer/songwriter from Miami Beach working on my first fully produced album entitled &quot;Illusion&quot;. Support independent music!!"/>
        <s v="music is as important to the eyes as it is to the ears. help bring ghost to life in front of your eyes."/>
        <s v="Korean-American Soprano Grace's Debut Album - coming up in June 2012. Come and be part of this exciting project!"/>
        <s v="Simply Put is recording our debut album and needs to raise funds for studio time, printing and possibly the start of a sound system.  "/>
        <s v="Play a KEY role in Venus On Fire's success - Working with a World Class Producer to make a memorable EP."/>
        <s v="I am so excited to be recording my debut EP called &quot;A Sign of Weakness&quot; as well as shooting a music video for the title track!"/>
        <s v="Making my debut EP &quot;Words Left In My Mind&quot; with the help of Kickstarter and all you awesome people! Thanks for the support!!"/>
        <s v="Hi guys! I'll be recording a 6-7 song EP this summer and I need your help to make it happen! _x000a_Any support is appreciated!"/>
        <s v="We are ready to record our first album, but we need your help to make it a reality. Be an active part in producing this record and you'll be rewarded!"/>
        <s v="I am seeking funding in order to help take my music from a hobby to a career."/>
        <s v="Sweet, sweet harmonies from Portland Oregon's premiere high school women's a cappella group."/>
        <s v="After our exciting mixing session at the Wilco loft, we're ready to master and press vinyl for The Astronomer's newest record!"/>
        <s v="This is my biggest project YET! The songs are recorded &amp; I need your help to package &amp; promote this music. Let's finish this together!"/>
        <s v="The Great Party is releasing their debut album. Here's your chance to be a part of it!"/>
        <s v="Help fund Bridge 19's tour in support of their first duo record, to be released in May 2012."/>
        <s v="It's time to record my new album. Studio, musicians and arranger are ready, are you coming on this journey with me?"/>
        <s v="Help me make an amazing music video so that I can take my music to the next level and get a manager!"/>
        <s v="Your ticket for an adventure in STEREOPHONIC, INTERSTELLAR  HI-FIDELITY_x000a_w/ your crooning Star-Captain, Jody Mulgrew. Pre-Order Today."/>
        <s v="Working Musician dilemma #164: how the taxman put Kick the Record 2.0 on hold"/>
        <s v="Slugs &amp; Bugs is making TWO NEW Sing the Bible CDs in 2017, with Scripture songs all about Jesus - His words, His life, and His mission."/>
        <s v="Christian singer-wongerwriter searching for funding to record CD of original Christian music."/>
        <s v="Rendre tÃ©moignage de ce que Dieu fait chaque jour pour moi et venir en  aide  aux autres, c'est  mon but."/>
        <s v="New Music from Marty Mikles!  A new EP all about God's Goodness &amp; Mercy."/>
        <s v="My name is Brad Dassey.  I've been composing and making music for 18 years now.  I want to get my music out there even further."/>
        <s v="I will transcribe, into Western musical notation and Romanized transliteration, the complete Torah as sung in the Ashkenazic tradition."/>
        <s v="Be a part of bringing &quot;YOU SAY SPEAK WE SAY MOVE&quot; into existence with FIKE. This is our first album since moving back to Baton Rouge!"/>
        <s v="Professionally recording a worship and contemporary Christian music album that connects to people and connects their heart to God."/>
        <s v="Praising the Living God in the second half of life."/>
        <s v="Our newest project! We are hard at it trying to bring music that uplifts the spirit, and tells a story of life-changing love."/>
        <s v="TUV Online is making highly effective vocal training available &amp; affordable to churches, worship leaders and singers around the world!"/>
        <s v="After 3 years.....It's time for some new music! Album #2 is in motion and I can't wait to share it with all of you!"/>
        <s v="Creating and playing music is what i love. I long to produce &amp; release fresh, raw and relevant songs that come straight from the heart."/>
        <s v="Hey all I'm building out my Christian Recording studio in a new building. I have the building but lack the funds to build it out!!!"/>
        <s v="We are the Preacher's Daughters &amp; recording a HYMNS CD with our unique vocal duo &amp; interwoven Cello. Hymns in a fresh, beautiful way."/>
        <s v="I was dying. No will to live. Angel spoke to me. Changed my life. Help me to Share the message with the world. My life changing story."/>
        <s v="You can help create an awesome new worship album and in return get exclusive rewards ONLY for backers of this project."/>
        <s v="This Music is a Powerful Tool / Ministry to the mindset_x000a_of Global Christianity in an Artistic &amp; innovative Musical_x000a_Format_ Album &amp; Tour"/>
        <s v="Friends! Will you help me create a new worship album??! I want this album to give God the worship he deserves and draw people to Him."/>
        <s v="My debut full-length album. This album will be a new direction as we hope to capture the worship that happens when you're at camp."/>
        <s v="The passion I have for music is intense, super natural and uniquely divine.The encompassing vibe of a great song dressed in great beat"/>
        <s v="I can do all things through christ jesus"/>
        <s v="I would love for you to be a part of helping me raise money for music and video production to launch my first Worship album!"/>
        <s v="We want to record an album of popular praise &amp; worship songs with our own influence and style."/>
        <s v="An instrumental album that ranges from hymns to contemporary music. All the music is recorded by myself."/>
        <s v="Unsere &quot;Aufgabe&quot; ist es, fÃ¼r Christen da zu sein die keiner Gemeinde angehÃ¶ren. Zudem spielt Lobpreis eine Zentrale Rolle."/>
        <s v="We exist to proclaim the love of Christ through music! Partner with our ministry and help us spread God's love with a new studio album!"/>
        <s v="A debut album for the New Gate Church's praise team; making a cd filled with original songs from a team of misfits with 1 goal in mind"/>
        <s v="A project to set psalms to music. The psalms are taken from the English Standard Version (ESV) of the Bible."/>
        <s v="We want to create a gospel live album which has never been produced before."/>
        <s v="&quot;Redemption&quot; is a multi-cultural worship album aimed at giving you an 'around-the-world' experience of Jesus-focused worship."/>
        <s v="Recording/equipment for MCM - a team of musicians who will help your local musicians to hold your own Cowboy Church with Gospel Music"/>
        <s v="This music project is a compilation to my up-coming book UNCOVERED ME, I need your support to help me go to New York and complete it."/>
        <s v="Change the world. Music should be more fun, positive, and compassionate. What goes into your ears is important- same for your kids."/>
        <s v="Kimberly Stokes the daughter of Elder Baby Stokes Jr, of Bibleway C.O.G.I.C, is currently working on a EP. She is sharing her heart"/>
        <s v="New Twin Cities based Gospel Chorus and music ministry. Join us as we grow and support this exciting mission with our launch Feb 11th!!"/>
        <s v="Our first record created to reach, inspire, and ultimately express the love of Jesus to our generation."/>
        <s v="A melody for the galaxy."/>
        <s v="Building the foundation for a great work! Join us on our journey to bring a fresh approach to ministry through song and testimony!"/>
        <s v="Justin and Elly Heckel just finished recording their Debut Album and need your help to release it to the rest of the World!"/>
        <s v="Heavens calling is an album for people all over the world in need of a healing for the soul, positive mindset and total prosperity"/>
        <s v="I am raising money to leave a legacy for the DC Gospel Stars and preserve this art form for music lovers of this style."/>
        <s v="We are a vocal group from the Northwest looking to create a gospel, jazz, a cappella ablum and would love the support of music lovers."/>
        <s v="We are just some guys who Love the Lord and want to share our personal experiences of what GOD has done for us through our music."/>
        <s v="Christian band signed to VECA Records to release their debut album in Spring 2015.  This ministry is relying on faith-based donations."/>
        <s v="Amanda Joy Hall's sophomore album, &quot;Every Day&quot;. Release expected July 2014"/>
        <s v="Please help fund my second Prophetic Guitar album. Be a part of a pioneering and groundbreaking sound released from Heaven."/>
        <s v="Be in God's presence through instrumental covers of hymns. Help me build a home studio to freely distribute this album."/>
        <s v="A few years back, I was inspired to write some songs, turned out the messages are real but a little scary, I need help to produce."/>
        <s v="Hello, I am raising money to fund my first solo Album.  This project is my testimony that God is truly our shelter in the storm."/>
        <s v="We are a Christin Worship band looking to midwest tour. God Bless!"/>
        <s v="This event will be free to the public with approximately 20 Christian vocalist and choirs from several genres. Rock,Blue Grass,Hip Hop."/>
        <s v="I am trying to share the music I am blessed to have written. https://www.johncox4.com or https://reverbnation.com/johncox4"/>
        <s v="This is a double venture project. I have finished a new manuscript and currently working on creating a Christian rap CD."/>
        <s v="RainSong is letting my buy a discounted guitar. I will use this to offer my talents to the ministry programs I'm a part of."/>
        <s v="A unique meditative album reflecting on the life of Christ, inviting Him into your presence"/>
        <s v="An instrumental project in which all songs are incorporated around the healing power of our God. Used for times of prayer &amp; devotion"/>
        <s v="Music that inspires and gives hope for overcoming and change. And it is good music."/>
        <s v="HELP US RECORD -- SWEET LOVE -- Listen to this sped up ROUGH version and be sure and check out the unique REWARDS ---"/>
        <s v="I recently recorded a new single. With your help I can return to the studio. Would you like to be part of my next worship project?"/>
        <s v="A photo journal documenting my experiences and travels across New Zealand"/>
        <s v="Clark &amp; Addison: A Wrigley Field Photography Book that would be the perfect addition to your sports collection, office or coffee table!"/>
        <s v="Visual documentation of the endangered IÃ±upiat language, captured in the form of a printed photography book."/>
        <s v="This book is the embodiment of my passion for water &amp; photography, which I hope will inspire you to pick up your camera and explore."/>
        <s v="A Guidebook to the Coolest Places and Things About Detroit by The Nain Rouge, or Red Gnome, Detroit's oldest and coolest resident."/>
        <s v="Photo-documenting the refugees of France. Witnessing their humanity. Exploring the common threads of what it means to live at the Edge."/>
        <s v="A beautiful, limited edition, photobook about the story of the last year of my mother's life, to be published by Dewi Lewis."/>
        <s v="Telling the story of the city through remarkable people who live in Vancouver today."/>
        <s v="Help me fund the production run of my first book by local Photographer Sandro Ortolani."/>
        <s v="A book of portraits and histories making LGBT (Lesbian, Gay, Transgender, Bisexual) loving relationships visible, normal, and accepted."/>
        <s v="Photographs and stories culled from 10 years of road trips through rural Greece"/>
        <s v="A little book of calm, in picture form, that will soothe the soul and un-furrow the brow."/>
        <s v="A friend or fiend? To me he is both, this is his story - in his words, out of his mind, in my photos and straight in to your hearts!"/>
        <s v="A photography publication that looks behind the myths, clichÃ©s and fairytales that surround Ottawa, the capital of Canada."/>
        <s v="For about a year I've been taking pictures while walking around the block with my dog. Want to publish a ebook of what I captured."/>
        <s v="214 is a photobook about the local hip hop culture in Dallas, Texas between 2012 and 2014 by photographer, Mariah Tyler."/>
        <s v="I want to create a self published photo art book on the topic of the resurgence of femininity."/>
        <s v="Yashica TLRs (Twin Lens Reflex) history cards are a cool way to present Yashica TLR collections in a fun way: by playing cards. Enjoy!"/>
        <s v="Death Valley will be the first photo book of Andi State"/>
        <s v="Thank you all so much for your pledges! We reached the goal! To continue supporting or for any questions email arisjerome@gmail.com"/>
        <s v="A hardcover photobook telling the naked truth of a young photographers journey."/>
        <s v="Project rewards $25 gets you 190+ digital images"/>
        <s v="Hardcover photo book featuring bold, beautiful, confident models and coffee tables in outrageous juxtaposition with the backgrounds."/>
        <s v="Individual sportspeople are masters of their own destiny. This book is a gritty behind the scenes look at boxers striving for success"/>
        <s v="Everyday I meet new people and everyday I learn a new story. These are the most popular of those stories from the first year of OTWISI."/>
        <s v="I want to create a beautiful book which documents the Melbourne music scene."/>
        <s v="A photographic search for the true meaning of pride for ones country during the World Cup"/>
        <s v="My goal is to create a catalog of farm-to-table recipes with stunning images from restaurants and farms in the southwest."/>
        <s v="To create a publication, and exhibition documenting the collection of Jamie Ross, longtime collector of Navajo Textiles"/>
        <s v="Auto-Archives non-profit library will publish a book of previously unseen 60s and 70s motor racing images by photographer Peter Darley."/>
        <s v="Photographic book on the historic oil region of Pennsylvania where Edwin Drake drilled the well that started the modern oil industry."/>
        <s v="A photobook and a short documentary film telling the story of Holocaust in Northwestern Lithuania"/>
        <s v="True Faith is a book about the true story of Ed Stilley and his promise to God to make instruments and give them to children for free."/>
        <s v="A photo book of the artist's present and future portraits from 2013 to 2015, including actor and human rights activist George Takei."/>
        <s v="Rarely seen images of Muhammad Ali in his prime as he trained in Miami Beach at the famous 5th Street Gym in the early 70s"/>
        <s v="A documentation of the implications of hedonistic architectural ventures in Dubai, the fastest growing city on the planet."/>
        <s v="Photobook â€˜All along the Control Towerâ€™ by Theo and Frans Barten. Photos of more than 50 disused WW2 Control Towers in the UK."/>
        <s v="This book combines portraits of Cuban life and and society with quotes from a diverse group of Cubans that live in Cuba now."/>
        <s v="Publication of an award-winning photographic series that explores the endless and beautiful dance between creation and destruction."/>
        <s v="It is time to recognize and give to the indigenus groups the credit they deserve. It is time to understand where we come from."/>
        <s v="A photobook of the US presidential election from a citizen's point of view, showing the major conventions, rallies, and election day."/>
        <s v="I am traveling across the entire USA documenting cocktail culture to publish a stunning hard cover photo book of the resulting work."/>
        <s v="My Buddy Spirit and I, Ara, camping full time camera on hand for a bit over nine years. &quot;Hue of my Vision&quot; is our Photo Book."/>
        <s v="I want to publish my first photo book and make prints based on a series of rooftop cityscapes I took in 2014 of the city that I love."/>
        <s v="A book about a school bus converted into a living space, and the adventure shared by friends on its maiden voyage."/>
        <s v="A photo book that shows a timeless trip from Portugal to Sri Lanka in a subjective point of view through an old Hasselblad objective."/>
        <s v="Raising awareness to the effects of global warming through photographs of the high mountains of Peru."/>
        <s v="A photo book celebrating Goths, exploring their lives and giving an insight into what Goth is for them."/>
        <s v="I want to create a portfolio to show all the aspects of the adrenaline filled game of paintball. Focusing on tournament players"/>
        <s v="70 years of incredible photography sits patiently in old film sheet boxes, waiting for a return to relevance."/>
        <s v="For the love of street photography and the beauty of traditional cultures in southern Italy."/>
        <s v="In 1970 Helaine Garren shot a series of images at Bensingerâ€™s Pool Hall in Chicago, Illinois."/>
        <s v="The beginning of a long term project to document life of the Karen ethnic group on the border of Thailand and Burma."/>
        <s v="&quot;Venus as Menâ€ is a book about beauty of masculine nude. Is a reflection about men as a sensitive and sensual being and gender equity."/>
        <s v="A photography book documenting the impact of the ISAF mission on the Afghan people of Mazar-e Sharif."/>
        <s v="Kenema is a stunning portrait photography book by British Photographer, Peter Dibdin, capturing community life in Kenema, Sierra Leone."/>
        <s v="A photography book that serves as a call to action for Congress to stand up for survivors of domestic and sexual assault."/>
        <s v="A photographic series on Mexican cowboys that I want to have published as a fine art book that will also include cowboy poetry."/>
        <s v="The UnDiscovered Image, a monthly publication dedicated to photographers."/>
        <s v="Shot over 3 years in the U.K &amp; U.S, and featured in press worldwide, we need your help to back the highly anticipated Sikh Project book"/>
        <s v="Get involved in Come, Bring, Punish, a new photo book by Ewen Spencer, documenting the European Ballroom scene and the life around it"/>
        <s v="Inner Darkness turned into a photobook. Personal work i shot during my recovery...in Berlin."/>
        <s v="Photographs capture fleeting experiences, where childhood is our past and adulthood is our future. In between. On the verge."/>
        <s v="A beautiful book of Polaroid photographs which celebrates the beauty, diversity, and distinctive character of Colombia"/>
        <s v="The production of the book about my long term project &quot;The Travellers&quot;, Ireland`s biggest minority group with a nomadic origin."/>
        <s v="Join me in publishing an amazing and unprecedented book with full frontal photopraphs of 8 American Presidents Naked"/>
        <s v="I want to explore alternative cultures and lifestyles in America."/>
        <s v="An Iranian Journey exposes the duality of life in modern Iran where youth navigate a thicket of Islamic laws and customs to live freely"/>
        <s v="A stunning photo book highlighting the visual diversity of the City of Hamilton and showcasing it in a new light."/>
        <s v="Film Speed is a series of Zines focusing on architecture shot completely on 35 and 120mm film."/>
        <s v="A collection of 365 color photographs of sunsets in 2014, beautifully presented in a hardcover book."/>
        <s v="Run Rwanda - 211 miles, 100 photos:  An intimate visual documentation  of the inspiring and innovative reality of modern day Rwanda"/>
        <s v="This project aims to document, Libyan photographic history; through both print and artisan mediums ."/>
        <s v="A self published photo book documenting the overwhelming presence of the colour pink, in young girls lives here in the UK."/>
        <s v="Photographic roadtrip from Dallas/Ft Worth, Texas to Florida's beaches. A summer photography roadtrip project to include 5 states."/>
        <s v="A unique Photographic Book Project about the Passionate Moments and Strong Emotions that lie within Karate"/>
        <s v="Hundreds of breathtaking rodeo photographs collected in a beautiful coffee table book."/>
        <s v="We are all different, this is a way to honor and celebrate the authenticity in being different."/>
        <s v="Reach the ends of the earth! Claim a piece of alaskan wilderness- your name in a glacier and receive photo book our Denali Expedition"/>
        <s v="An Iconic look at one of California's oldest beach communities, photographed in Monochrome, on a c1947 medium format 6x6cm Box Camera."/>
        <s v="Glass Cloud tour dates are already beginning to pile up. They are turning to YOU to help get them from town to town."/>
        <s v="Wood Butcher needs your help to make this happen. Buy a CD, support local music!"/>
        <s v="Just as we are getting prepared to tour we find out our van has serious damage and can't run. We unfortunately don't have enough."/>
        <s v="cd fund raiser"/>
        <s v="Eurisko is trying to release our full length entitled &quot;Wild Animal!&quot; Money raised will go towards studio time, mixing, and mastering."/>
        <s v="Hear your favorite Bear Ghost in eargasmic quality!"/>
        <s v="I have been a lot of places &amp; written a lot of songs. It's finally time to make my debut album &quot;Homeward Bound&quot; and I need your help!"/>
        <s v="Sam Sliva's new EP, &quot;Drained,&quot; will combine Rock, Reggae and Country stylings to make one definitive sound...BUT ONLY WITH YOUR HELP!!"/>
        <s v="Everything is set to record are EP except for our finances. Please donate if you can! Any amount is appreciated. "/>
        <s v="We have come a long way on our new record, but now we need your help.  Help us, and together we can make magic!"/>
        <s v="After a 2 year Odyssey, Darling Waste's trailer is still not home! We need $3,500 to get it through U.S. Customs!"/>
        <s v="Hi! We're the music duo Black Swan Theories and our project is to manufacture our debut CD of 10 already-completed songs.  "/>
        <s v="I am writing the second volume in a series of hair band encyclopedias, however I lack the means to afford the costs of the photos."/>
        <s v="Help us fund our first tour and promote our new EP!"/>
        <s v="WE ARE A HARD ROCK/PUNK BAND SEEKING FUNDS TO RECORD A NEW EP. _x000a__x000a_https://www.reverbnation.com/dirtylittlerebel"/>
        <s v="Help fund our 2013 Sound &amp; Lighting Touring rig!"/>
        <s v="Shady Grady &amp; The Nobodies is a band from Chicago, IL that fuse James Brown, Pink Floyd &amp; Jimi Hendrix into 1 - www.shadygradymusic.com"/>
        <s v="Paul Haasch is producing his first music video! With awesome people involved and a great vision, it is sure to be an amazing piece."/>
        <s v="The King of Mars, a Chicago rock band, needs your help funding their first EP! Visit us at thekingofmars.com for more."/>
        <s v="St. Paul five-piece band City of the Weak hits the road May 9th, heading for Ft. Lauderdale to attend the Driven Music Conference!"/>
        <s v="Hard Rock with a Positive Message. Help us fund, release and promote our debut EP!"/>
        <s v="Every time we sit down to rehearse, thoughts of recording a CD excite us! We are ready to do this!  It's time, so read on..."/>
        <s v="Support Jeremy Buck &amp; The Bang as they finish and release their Brand New Album, â€œYou Are a Starâ€, as well as shoot 2 New Music Videos"/>
        <s v="We are working hard to get into the recording studio and finally release a full-length album...but we need your help getting there!"/>
        <s v="OH MY JOSH! _x000a__x000a_Our Kickstarter Supporters get FIRST DIBS!_x000a__x000a_Here's our latest single release and a package deal you cannot ignore!"/>
        <s v="This album of all original music has been in the making for several years and I am excited to make my fans a part of this experience."/>
        <s v="Deathtrap America is touring the country this spring.  Your pledge will help us across the country with Faster Pussycat and QueensrÃ¿che"/>
        <s v="Hopeless Jack &amp; the Handsome Devil's first American tour. Help us bring our dirty brand of &quot;Roots &amp; Roll&quot; across the country!"/>
        <s v="Release the Skylines is a small, local Cleveland metal band looking to record an album."/>
        <s v="WILKES is the solo venture of HighFlightSociety singer / Disciple bassist, Jason Wilkes. This project is to fund the debut 6 song EP."/>
        <s v="I have recorded 3 solo blues/rock/surf albums of original music, but they're only digitally released - I want there to be real CD's!"/>
        <s v="Athens, GA-based rock &amp; roll/soul band Radiolucent is kickstarting funds to mix, master, &amp; release their 2nd record, Electric City."/>
        <s v="The money will go towards our debut EP being Recorded mixed by Andrew Baylis and mastered by Drew Fulk of Think Sound Studios."/>
        <s v="After much anticipation, I'm finally releasing my first album, &quot;In Technicolor&quot;! Let's join forces and get it done right!"/>
        <s v="11 year old Sara &amp; Motion Device want rock &amp; metal fans all over the world to unite and join the ROCK REVOLUTION!!!"/>
        <s v="We are an independent band who needs your help for the production of our new album, so we can share our music with you lovely people :)"/>
        <s v="We need to get back to Nashville to record our second record, a full LP this time.  It ain't cheap and we need your help!"/>
        <s v="I write songs to teach with at two Chicago schools.  The enthusiastic response from my students &amp; colleagues inspired me to do do this!"/>
        <s v="Queen Kwong is going ON TOUR to London and Paris!"/>
        <s v="ASC had a one-of-a-kind CD release party in 2013, and we want to share it with the world - in DVD format!"/>
        <s v="A game for Apple &amp; Android devices that sees you get your own spacecraft, take on the competition, mine asteroids &amp; fight to survive."/>
        <s v="Purple Fishing is an online game and social media platform for Trump Supporters and Critics to have fun finding common ground."/>
        <s v="This is an Android game where you take control of the zombies and try to eat your way to world domination!"/>
        <s v="Cannons, Power Gloves, and PUNCHING STUFF!  Help Fat Cheeks collect Acorns for upgrades and customize his gear in this Endless Runner"/>
        <s v="This game is an alternative to the boring morning jogs This game will make you excited to workout Following elite footballer movements!"/>
        <s v="A mobile application that will allow math learners to practice math operations and improve critical thinking. Ideal for ages 7 to 12."/>
        <s v="A mix of PokemonGo, Game of War- Fire Age, DragonSoul, &amp; Throwdown. Join a clan, collect meme, upgrade features, fight, &amp; compete."/>
        <s v="PaperChase is a popular endless flying game conceived by a 15 year old and loved by millions worldwide.  Help us build version 3!"/>
        <s v="CCRPG will be a 2D Pixel Art Game based on similar elements to the SNES game &quot;Zelda: A Link to the Past&quot; with RPG elements added in."/>
        <s v="Conflict of Van Helsing &amp; Dracula (C.O.V.D.) is a board game available as an App based on the story: Dracula. Can you survive?"/>
        <s v="Journey with Bible Bear through each of the books of the Bible, exploring stories while learning verses, songs, and preschool concepts!"/>
        <s v="A Top-View Action game where you play as Bob, the FIRST zombie to rise from the grave. Bring chaos to town, feast and don't die again."/>
        <s v="It's time for The Red Card Blue Card Game to be available everywhere! Help save the sanity of ALL parent's! Help make it an App!!"/>
        <s v="PATH to Reading (PATH) is a patented break-through technology  that dramatically and permanently improves attention, reading, memory"/>
        <s v="Sea opposition of Crab's family and angry fishes. Who is going to win, and who is going to loose ?!"/>
        <s v="An arcade styled side scroller. Help Bob the pilot steer his plane through hordes of migrating birds strapped with explosives."/>
        <s v="It's obvious you won't survive by your wits alone. Unfortunately that's all you've got, Chip. Run!"/>
        <s v="Action game now playable on Android/iOS platforms and PC browsers. Easy gameplay even for starters yet hard to be skilled. Multi-player"/>
        <s v="Juego de plataformas con 20 personajes. Cada personaje tiene cuatro habilidades distintas al resto de personajes y sus propias voces."/>
        <s v="Sim Betting Football is the only football (soccer) betting simulation  game."/>
        <s v="We're now raising money to produce a music video. Those who donate get a vote in deciding which song!"/>
        <s v="New songs have been popping out of Mark Donato for years now and he's got a large, squirming litter of them in need of triage.  Help!"/>
        <s v="Afraid Of Figs is a high energy pop/rock band, with off-the-wall humor, catchy hooks, and wild interactive live shows."/>
        <s v="Glad Hearts Latest Album, Twenty Two, Pressed In A Very Limited Edition On Beautiful Vinyl With Accompanying Digital Download"/>
        <s v="KATA's debut album 'The Rising' is ready for your ears, now all we need to do is press the vinyl. That's where you come in!"/>
        <s v="Help the New York - based independent prog-rock band Invisible House create their new album called &quot;a history of the world&quot;"/>
        <s v="Our dream of recording our second single in London and making it big in the UK is closer than ever! Do you want to be a part of it?"/>
        <s v="Hey there! I have new music recorded for my 3rd CD but  need to raise a few more bucks to finish the artwork &amp; pressing. I'm so close I can taste it!"/>
        <s v="Sweeping epic melodies. I want to incorporate all my influences into one album I have been writing for 90 days now and ready to record!"/>
        <s v="We want to record a live album at this year's annual Boxing Day show at the Arden Gild Hall - we need your help to do it!"/>
        <s v="Help promote Lindsey Ray's debut full-length album &amp; get loads of great giveaways in return! Can you say free music and prizes?! You know you wanna..."/>
        <s v="Nemes has just recorded a new album and is raising $500 to get it mixed and mastered professionally."/>
        <s v="Archeology is looking to gain support to release their 7&quot; vinyl single &quot;Hunger&quot; as well as the b-side, &quot;Kings canyon."/>
        <s v="Im trying to raise $1000 for a 3 song EP in a studio!"/>
        <s v="HERESTOFIGHTIN is a folk rock band from Colorado fighting for change in our world through rock and roll. Be the change you want to see."/>
        <s v="My barely anticipated second album of self produced songs is ready to go.  Just need a little help to cover mastering, artwork etc."/>
        <s v="My new album produced by Paul Curreri is one of the most unique musical projects I have done. Let's finish it before the baby comes!"/>
        <s v="We are heading into the studio to create the most soulfully orchestrated Indie Pop masterpiece mankind has ever witnessed."/>
        <s v="Ukulele Songs from the Zombie Apocalypse, a concept album where boy meets girl, boy loses girl to Zombie King, boy gets girl back. Fun!"/>
        <s v="Angieâ€™s Curse, an Indie Goth/Dark Rock band &amp; local favorite from Ventura, are ready to record a professional CD of all original songs."/>
        <s v="KiddieRail is a height adjustable hand rail of the right size for little children to help them manage the stairs more safely at home."/>
        <s v="Virtual reality is expensive, here is the solution. I've created a VR device out of cardboard. I present: World's cheapest VR Device."/>
        <s v="A cool smart laser pointer for presenting professionals. Unique by design, widest functional coverage for both IOS and Android."/>
        <s v="Animals knocking over your waste wheeler making a mess on trash day? The S.A.D.L. will help prevent that from happening!"/>
        <s v="Before Dick Armstrong passed away unexpectedly in 2003, he invented an AxleCrutch device to help his customers-his idea lives on today."/>
        <s v="Max 5Tb storage, Wired lan, Additional USB ports and Hi-res DAC, 10000mAh battery, Real portable docking station"/>
        <s v="Litter-Buddy is great economical alternative to leading pet waste disposal systems with cartridge bag elements."/>
        <s v="Our device eliminates WiFi range issues with your connected devices by allowing you to locate our device where you will use your WiFi."/>
        <s v="Use Little Occhio to see and share the hidden secrets of nature. Capture, share awesome photos, works with iPhone/Android/tablets."/>
        <s v="Thinking Cleaner is an add-on for your iRobotÂ® RoombaÂ® 700/800 that makes it smarter and aware of its owner."/>
        <s v="Charge furniture, making it simple and comfortable to charge your USB devices without leaving the comfort of your couch or armchair"/>
        <s v="Finally! Electrical Wiring Testing Made Easy...  Designed by a Professional for Professionals, Homeowners and DIYs, Too!"/>
        <s v="Tibio is a revolutionary new product designed to solve an age old problem."/>
        <s v="The &quot;ZoZo Skeleton Hand Planchette&quot; is a fully functional &quot;ouija board&quot; planchette (pointer) but is significantly more hair-raising."/>
        <s v="The picture above is of our current prototype for the cat bath - we hope to move beyond a simple bin and create a cat bath revolution!"/>
        <s v="The Paint Can Holder Makes Painting Easier and Safer on Extension Ladders."/>
        <s v="Let's build a legendary brand altogether"/>
        <s v="Repel Japanese beetles and garden pests. Grow organic fruit and vegetables to help the environment, one plant at a time."/>
        <s v="Use preprogrammed firmware or program your own with AVR-ISP or Arduino ISP.  Device is based on the Atmel ATtiny13A microcontroller."/>
        <s v="A new concept in bike light safety, protecting cyclists from being hit in the side. Bright, amber sideways."/>
        <s v="The Fine Spirits are making an album, but we need your help!"/>
        <s v="Low Weather's debut album is halfway finished.  With your help and your help alone we can record the rest!"/>
        <s v="We just finished recording our first album! All we need is a little extra help to be able to get it printed!"/>
        <s v="We are recording a cd of Songs- About life and love_x000a_from the perspective a conscious country girl_x000a_living in the city."/>
        <s v="The Freakniks are making their psychedelic freak-folk debut studio album and they need your help."/>
        <s v="Invisible Allies is a collaboration between well known West Coast downtempo aficionado Bluetech and Philadelphia electronic mastermind KiloWatts.  "/>
        <s v="Hampshire is headed to GBS Detroit."/>
        <s v="Help us master and release our debut album &quot;The Kaleidoscope Dawn&quot;"/>
        <s v="Trying to raise funds to release a full-length album on LP and CD by my post-punk studio project, Surplus 1980."/>
        <s v="We're nearly done recording, but we're out of money! Help us release the record!!!"/>
        <s v="We're an indie rock band from Clearwater, FL headed back into the studio to finish our latest EP."/>
        <s v="Lee Malone has been chosen by Converse Rubber Tracks! Help get us to the Rubber Tracks recording studio in Brooklyn &amp; cut a 7&quot; EP."/>
        <s v="After years of preparation and planning, Magic Punches are going to record their debut LP at Type Foundry Studios with John Askew."/>
        <s v="We are a band in need of a vehicle. We just released our new CD and have played almost every venue in town, now it's time to expand."/>
        <s v="AM/PM is a 20 song dual-disk album that we're trying to record with your help! AM is a pop album and PM is an ambient/intense album!"/>
        <s v="Hey, we're Grandkids! We have enough songs to record an LP, and we need your help! We're going to make you proud, promise!"/>
        <s v="My Pal Val is headed to Groovebox Studios in Detroit, Michigan on June 15th to record and film a live GBS Detroit EP."/>
        <s v="A live worship album + short film: Telling the story of a worshipping community adapting and thriving in a post-Christian context."/>
        <s v="Partner with the ministry of I Am Clay by helping them fund their new album! This enables them to release it for FREE as a gift to all!"/>
        <s v="K. is about *this* close to finishing up our third record, History Grows.  Now we just need to master it and release it!"/>
        <s v="Gramofon streams cloud music to your sound system. A modern jukebox: smartphones are the remotes + WiFi brings everyone together."/>
        <s v="Getting a revolutionary new toy design into open source production, and using the design to create the worlds longest marble run."/>
        <s v="Next-gen 100% open-source sensor beacon platform designed especially for makers, developers and IoT companies."/>
        <s v="The Big Turtle ShellÂ® is a rugged wireless Bluetooth speaker built for a life of action. Water resistant and durable with a huge sound."/>
        <s v="A new electronic musical instrument which allows you to play, learn and perform music using any sound you can imagine."/>
        <s v="A smart technology that allows your instrument to transform movement, orientation and momentum into audio &amp; visual effects."/>
        <s v="You may be thinking: &quot;a fusion reactor? Thatâ€™s not very exciting, I see fusion every day.&quot; But. How often do you see fusion inside of a Bubblegum..."/>
        <s v="10 times more powerful than Raspberry Pi 3, x86 64-bit architecture"/>
        <s v="#ShakeYourPower brings clean energy to places in the world without electricity through the power of music."/>
        <s v="We're building snap-together model trebuchets that are perfect for office warfare or annoying your roommate!"/>
        <s v="Take learning and playing with LEGOÂ® to the next level with sensors! Build creations with SBrick Plus and make them interactive!"/>
        <s v="Nix is a breakthrough smartphone accessory. Just scan an object and instantly view the color on your iPhone, Android, PC, or Mac."/>
        <s v="The NTH is an open source music synthesizer featuring instant fun, awesome sound, and a hackable design."/>
        <s v="The First Home Battery System You Simply Plug in to Install"/>
        <s v="An easy to build open source 3D object printer. For the newbie or experienced maker, there's a model for everyone! NEW $599 Model!"/>
        <s v="Designed to be used at home, the Sparx Skate Sharpener gives hockey players an automated way to sharpen at the professional level"/>
        <s v="An open hardware platform for the best microcontroller in the world."/>
        <s v="The Mojo is an FPGA development board that is designed to be user friendly and a great introduction into digital design for anyone."/>
        <s v="A thermometer that connects to the internet to help New York City turn the heat on for thousands of tenants with no heat in the winter."/>
        <s v="Trekkayak is an ultralight, durable and inflatable boat to be carried in your backpack to cross a lake or paddle down a river."/>
        <s v="This DIY kit helps analyze materials and contaminants. We need your help to build a library of open-source spectral data."/>
        <s v="It's like an Arduino on steroids â€“ built-in bluetooth, battery management, and floating-point coprocessor, in a small, simple package."/>
        <s v="First mobile green energy generator that you can carry camping with you! A 3D printed, foldable wind turbine boosting 300W of power!"/>
        <s v="Clairy combines the power of nature and technology with the beauty of design to eliminate indoor pollution and analyze it."/>
        <s v="BoardX is a collection of electronic circuit boards that stack on top of one another to share resources and communicate"/>
        <s v="InkCase Plus is an always on E Ink second screen; uses sports/fitness apps, an eBook reader, display Photo and receive notifications."/>
        <s v="Ion is a light show for your desk, dorm room, or living room.  It responds to music, connects to your phone, and brightens your day!"/>
        <s v="Bringing the advantages of wireless smart shifting to every cyclist. FITS ANY BIKE"/>
        <s v="An Open Source JavaScript microcontroller you can program wirelessly - perfect for IoT! No software needed so get started in seconds."/>
        <s v="The APOC is a gamma particle detector that will help you learn about radiation and find radioactive things!"/>
        <s v="castAR: bridging the physical world with the virtual worlds; 3D holographic like projections in AR, fully immersive environments in VR"/>
        <s v="Jog It! Is an open source hand held controller designed to make running a program in Linux CNC (EMC2) and MACH3 a breeze."/>
        <s v="Smart lighting for your living room that improves movie and gaming experience drastically â€“ all while being easy on the eyes."/>
        <s v="RAPIRO is a cute and affordable robot kit designed to work with a Raspberry Pi. It comes with a Arduino-compatible servo controller."/>
        <s v="The Bugle2 is a second generation DIY kit phono preamplifier for vinyl playback."/>
        <s v="Can you help us make an ultra bright white one a reality?"/>
        <s v="Ario learns about you, syncs your body clock, and keeps you healthy through natural lighting patterns."/>
        <s v="Please help us take DIY 3D Printing to the next level, support this open source photo-initiated polymer resin based 3D printing system!"/>
        <s v="Truly wireless premium earbuds with a battery-boosting smartphone case for charging and storage"/>
        <s v="Multi-power charging that is smarter, stylish and designed for you."/>
        <s v="I would like to tell the story of a young man from Queens, New York and compare his life to a young Afghan man...to connect the dots."/>
        <s v="Express a very dark place in my childhood. Release my emotions through photography in a form of Art."/>
        <s v="A vegan photographer bringing Hawaii to the tipping point of plant pure wisdom, featuring the most influential early adopters."/>
        <s v="Does love lasts longer than &quot;Love Locks&quot; ?_x000a__x000a_A photographic journey into the lives of these 'love-locked' couples."/>
        <s v="A personal journey to document people on the worlds 10 largest metro systems. The end result being one truly epic photographic essay!"/>
        <s v="We are a married couple who have started a child photography business from home. We need help to put together equipment to grow."/>
        <s v="A collection of images that depicts the beauty and diversity within Ethiopia"/>
        <s v="Expressing art in an image!"/>
        <s v="Creating an awareness for infertility through photographing families and showcasing the real faces of infertility."/>
        <s v="An art nude photography book that includes traditional black and white sepia nudes as well as experimiental color nudes."/>
        <s v="Taking (and giving) professional portraits of survivors of human trafficking in Myanmar."/>
        <s v="A complete revamp of all the Disney Princes &amp; Princesses!"/>
        <s v="I am looking for help to open up an affordable photography studio in Cornwall for baby and family portraiture photography"/>
        <s v="A program to preserve still imagery (photographs) and moving imagery captured on motion picture (film) stock, and videotape elements."/>
        <s v="I'm looking to pursue my dream of becoming a full time photographer, using my current creative experience as a graphic designer."/>
        <s v="I want to create a series of pictures of Life through the eyes - and capture some of the defining moments of our history now / to come."/>
        <s v="There is so many unseen places in the world, and I've made it my personal goal to show everyone through photography &amp; travel."/>
        <s v="I am moving to Guatemala to document and report on the growing community resistance movements across Central America and Mexico"/>
        <s v="This is a portrait photo project aiming to inspire women to explore themselves and live their passion"/>
        <s v="What do you get when you combine 2 of the hottest alt-models in North America with one Canadian photographer? Make a CALENDAR!!!"/>
        <s v="Nuimo is a universal controller for the internet of things. Control your music, lights, locks and more."/>
        <s v="Open-source quad-core camera effortlessly adds powerful machine vision to all your PC/Arduino/Raspberry Pi projects"/>
        <s v="velosynth is an open-source bicycle interaction synthesizer. it interprets the speed and acceleration of a bicycle into expressive audio feedback."/>
        <s v="Design and 3D print your own creations using an iPad. A delightful 3D printing experience for children and K-12 education."/>
        <s v="The bassAware Holster is a new type of wearable audio technology that uses vibration to create a massive bass experience."/>
        <s v="MAID is a smart kitchen assistant &amp; a multifunctional oven. MAID knows what to cook and how to cook. Cooking is now easy,fun &amp; social."/>
        <s v="A biologist, an industrial designer, and an engineer team up and build a â€œHello, World!â€ kit to teach high schoolers how to invent with DNA."/>
        <s v="The smartCaster is an automatic roto-casting machine running off of open source electronics with plans that will be freely available."/>
        <s v="Licht 1: The smart pendant lamp that increases your well-being and productivity while saving 80% in running energy expenses."/>
        <s v="Weighitz are miniature smart scales designed to weigh anything in the home."/>
        <s v="FLUXO â€“ The first smart design lamp where you can move the light in any direction with app and sensor control."/>
        <s v="FishBit is an app and connected device to monitor and control your aquariumâ€™s water composition to help your tank thrive."/>
        <s v="Crowds can slow WiFi to a crawl, but not Portal. Stream ultraHD videos without buffering and play Internet games without lagging."/>
        <s v="It's a pen that can draw in the air! 3Doodler is the 3D printing pen you can hold in your hand. Lift your imagination off the page!"/>
        <s v="ExtraCore is a 1&quot; x 1&quot; 22 I/O pin Arduino Compatible. It's 1.7 grams and 16mhz of tiny Arduino style coolness."/>
        <s v="A smart, compact power supply designed to power anything, anywhere"/>
        <s v="A big red truck filled with cutting-edge maker tools that goes from school to school, bringing the joy of building back to kids."/>
        <s v="Scriba puts creative control back in your hands. Its flexible body and dynamic squeeze motion responding beautifully to your touch."/>
        <s v="Far-field voice control extension to your speakers, home &amp; office appliances. Touch Sensing with Arduino &amp; Linux for making projects."/>
        <s v="Low Voltage Metal Sensor directly compatible with Arduino type computers for Robotics, &amp; Motor Control, WITHOUT USING MAGNETS!"/>
        <s v="The m!lTone is an open-source synth &amp; MIDI controller.Create music &amp; control video,lights &amp; sound w/ this refreshingly original device."/>
        <s v="Acanvas is a Wi-Fi connected and customizable art display that hangs on any wall, charges itself and streams art into your home"/>
        <s v="A digital window that opens to beautiful scenery from around the world with 4K-shot videos and sound. Place it anywhere, be anywhere."/>
        <s v="RA - 3D Printer board. This board can control 3 extruders, bed heaters, Elefu control panel, 4 temp monitors, lighting and more."/>
        <s v="A complete Home Security System in a single device: Flare protects you and your home all by itself. Secure, beautiful and affordable."/>
        <s v="MIDI Sprout enables plants to play synthesizers in real time."/>
        <s v="Modular smartphone-based headset with external sensors for 4&quot; - 5.7&quot; Android &amp; iOS phones, iPhone 6 Plus included!"/>
        <s v="Building an open source Bussard fusion reactor, aka the Polywell."/>
        <s v="Lumin8 Pro is a fun and easy to use light controller that makes light dance to your favorite music."/>
        <s v="A stylish, retro, and fun arcade cabinet for your Raspberry Pi, Mini-ITX, Pandaboard, or other mini PC from the makers of Pibow"/>
        <s v="With Linkio you can use your smartphone to control every electronic you own- for only $100!"/>
        <s v="PocketLab Voyager and PocketLab Weather are rugged science labs that you can take anywhere to explore the world around you."/>
        <s v="BrewNannyâ„¢ accurately measures the health and progress of your home brew and alerts you to problems immediately, wherever you are."/>
        <s v="A Wireless Virtual Reality HMD that's Fashionable &amp; Compact; Features 3D Gesture Input, Position Tracking, &amp; Augmented Reality Overlays"/>
        <s v="Announcing the GANGLION and the ULTRACORTEXâ€”a $99 biodata acquisition device and a 3D-printed, brain-sensing headset."/>
        <s v="A high-capacity portable charger with LED lights keeps your iPhone, iPad, smartphones, tablets and other devices juiced up on-the-go."/>
        <s v="With an efficiency of 97%, bicycle technology is nearly perfect. So why do we use it only for transportation?"/>
        <s v="The OWL is an open source, open hardware, reprogrammable effects pedal designed for musicians, coders, and hackers."/>
        <s v="Open up your digital worlds with the most sophisticated, intuitive android smart projector."/>
        <s v="4.29 Billion+ Capacitor Combinations._x000a_No Coding Required."/>
        <s v="World's first LED decor grow light that turns your plants into show pieces. Adding beauty and foliage to your home like never before"/>
        <s v="The SoundBrake headphone attachment can be used with any audio player to alert you to important outside sounds."/>
        <s v="PS-1A is an adjustable switch mode DC-DC power supply. It is highly compact, breadboard friendly and requires no external components."/>
        <s v="The PiSoC is an open source development platform which gives each person a unique opportunity to create, regardless of skill level."/>
        <s v="Open Rail is a new open source universal linear rail system designed to be used with various T- Slot aluminum extrusion configurations."/>
        <s v="CoAction Hero: a powerful proto-board with a 120Mhz processor, 1MB filesystem, and built-in OS for tinkerers and engineers alike."/>
        <s v="Simple internet time-limits, usage analytics, app &amp; site blocking - across all devices in the home, controlled from your smartphone."/>
        <s v="A lightweight generator to charge your phone, lights, and removable battery pack as you bicycle. Pedal power by you, for now or later."/>
        <s v="Keyless. Alarm secured. GPS tracking."/>
        <s v="Hubble is the first 100% open, affordable laser cutter suite â€” from replicable hardware to community driven software &amp; firmware."/>
        <s v="A collaborative effort between three generations who set out to provide a premium, top-quality yoyo at an affordable price."/>
        <s v="The World's Lightest &amp; Smartest E-Scooter: cool, small, portable, and can be easily folded into a backpack and bring it anywhere"/>
        <s v="Â· Exchange multiple hard drives (SSDs or HDDs) Â· Slick design Â· Highest data transfer rates Â· Robust (anodized aluminum)"/>
        <s v="SITU is the smart food nutrition scale anyone can use. It weighs your food in calories and nutrients in addition to grams and ounces."/>
        <s v="An Arduino compatible shield matched with a web based tutorial system to teach you how to talk with I2C and SPI components."/>
        <s v="A lightweight backpack that can charge your smartphone 4 times or an iPad one full charge, and recharge via a USB port"/>
        <s v="CableKnife is the best solution for removing insulation from cables for the purpose of maximising the scrap metal value by up to 350%"/>
        <s v="Making using the serial terminal on the Raspberry Pi as easy as Pi!"/>
        <s v="Simplify IoT development via the cloud. Plug-n-play, Arduino-compatible wireless network of sensors &amp; controllers. Open Source. Secure."/>
        <s v="Universal 4 ports USB charger for iPhone, iPad, Android and other USB devices. Intelligent device detection for optimal charging."/>
        <s v="Bibo Barmaid is a smart cocktail self-serve machine that creates expertly crafted mixed drinks at home with the touch of a button."/>
        <s v="4K HEVC Android TV Media Player with optional DIY electronics, ideal for app development, home control, software developement, learning"/>
        <s v="Build a professional grade Linux CNC control with Beaglebone black and our CNC cape."/>
        <s v="Open-source content-driven lighting system you can use with TV or PC, Mac, HTPC displays in movies, games and daily work"/>
        <s v="Give your mobile device the ability to see &amp; capture the world in complete darkness while revealing items not visible to your naked eye"/>
        <s v="Automatically opens your garage door when you come home. Open, close, and monitor your garage door from your phone."/>
        <s v="The next generation of premium quality LED lighting. Extreme power efficiency in a small package."/>
        <s v="Introducing Sprite, the cloud-based watering controller and Whisperer, the solar-powered plant sensor for effortless home irrigation"/>
        <s v="RaceCapture brings motorsports to the connected car: Share track days, autocross, drift and drag racing with your friends in real time!"/>
        <s v="The A4-SFX is a project with the goal of creating the smallest case possible while still using high-end standardized components."/>
        <s v="Includes Wifi Camera for video chat, Amazon delivery, pet health analyzer, weight control, diet transition planning, and more."/>
        <s v="The Most Portable Windows 10 PC Less than 0.3 lb with Updated Resources-Cherry Trail CPU, 4G RAM, ~128G Storage, wifi ac, USB 3.0, HDMI"/>
        <s v="abode is a home security and automation company that offers a self-installed, professional-grade solution with no contracts."/>
        <s v="Creating PC gaming controllers to bring your gaming experience to a new level."/>
        <s v="The Practical Meter helps you charge your phone faster by solving a problem millions of people experience."/>
        <s v="Wireless earbuds filled with sound, yet so small they are almost invisible!"/>
        <s v="A Whole New Way to Get TV: Watch four live TV channels at once on your tablet, smartphone, or big screen TV!"/>
        <s v="With hoterway you won't wait anymore for hot water in the beginning of your shower. Save Water, Energy, Time and Money."/>
        <s v="A power over Ethernet (PoE) add on board (HAT) for your Raspberry Pi with power management. Reduce the clutter of cables with Pi PoE!"/>
        <s v="Tinker Tie is a fully programmable, hackable Arduino-compatible RGB LED bow tie that can last over 20 hours on a single charge!"/>
        <s v="Embarking on a Summer Tour to spread their message of cherishing your unforgettable memories through nostalgic rock music."/>
        <s v="Local bay area band looking to share our vision with people, looking to create something we are proud of, no more bedroom recordings!"/>
        <s v="Autumn's Song is working on a debut album that brings accustic / singer-songwriter / piano rock to the central Florida music scene."/>
        <s v="Los Angeles based Ballerina Black are on their way to tour the UK in May. Join our club &amp; help make it happen."/>
        <s v="Eikon worship leader Dustin Hecocks records his full length debut album this Summer, comprised of powerful music and worshipful lyrics."/>
        <s v="I am in the process of completing 4 new EPs to be released in Winter, Spring, Summer, and Fall of 2012."/>
        <s v="Support Joy Shannon and the Beauty Marks record their 4th studio album &quot;Out of My Dreams and Into My Arms&quot; and create a music video!"/>
        <s v="Indie Folk musician, Chris Dorman is releasing his second full length album.  Let's release this record worldwide - grassroots style!"/>
        <s v="Little Moses is trying to record their first EP, and we can't do it without your help!"/>
        <s v="Insect Surfers, Planet Earth's Longest-Running Modern Surf Band, come twanging back into 2013 with a new surfadelic musical release!"/>
        <s v="I'm an 18-year old singer/songwriter from California. I'd love your support to get my album of original songs professionally recorded."/>
        <s v="Amy Lingamfelter is making an album all about love and she's looking for backers. See see how you can share in the journey!"/>
        <s v="Help Lift The Decade record their debut full length album with with Ace Enders! (The Early November, I Can Make A Mess)"/>
        <s v="We've got a new record, Slick Machine._x000a_We want to release it and tour the US to support it, but we need your help to make it happen."/>
        <s v="This CD celebrates a journey beginning with the death of a father and culminating with the joyous victory expressed in music!"/>
        <s v="Shone Nuisance is heading to GBS Detroit on Friday, October 26th to record and film their GBS Detroit EP and video."/>
        <s v="Engine is ready to record our sophomore release. The songs are written, the musicians are ready. Help us bring this into existence!"/>
        <s v="The Christopher Battles EP Project will fund professional recording, publicity, and release for this original singer-songwriter."/>
        <s v="Our tour van died, we need help!"/>
        <s v="The Skylit Letter is heading to Groovebox Studios in Detroit on Friday, June 29th to record and film a live GBS Detroit video and EP."/>
        <s v="Hey everyone, we are back with our first full length release, &quot;The Bite And The Boogie&quot; and we need your help to get it printed!"/>
        <s v="The Guru is basement parties, lake swimming, a smile shared between reunited friends, and the doe-eyed innocence of youth."/>
        <s v="Indie rocker, Matthew Moon, has something to share with you..."/>
        <s v="In the Raw is Seattle's the Ink &amp; the Echo's debut album.  It is honest, compelling, and speaks of raw human emotion."/>
        <s v="Help Layla the Wolf fund the printing and releasing of our first E.P. Release called &quot;Sugar&quot;."/>
        <s v="We're recording a new full length album! So stoked for this project. We've been preparing for it for over a year. It's our best yet!"/>
        <s v="ACKER, an instrumental noise-rock band from Central Illinois, is raising funds to record a new album and release it on vinyl."/>
        <s v="A project to raise the funds for our early discography, pressed on vinyl the way we always envisioned it + help w/ future band plans."/>
        <s v="We are ready to make our first full-length album, and with your help, we can make it happen!"/>
        <s v="Brent Brown's breakout new album! Requires help from the record label... You!"/>
        <s v="We are a small community of people in Boston intending to make every moment a time to find love and give love.  We need your help!"/>
        <s v="BBB is going back into the studio to record and release &quot;Felix From Canada&quot; by popular demand.  We need your help!"/>
        <s v="Help us fund our second full-length album Honeycomb!"/>
        <s v="10 tracks of power pop, indie rock &amp; &quot;soaring sounds of hope from the edge.&quot; Help us polish &amp; release it by pre-ordering now!"/>
        <s v="The Violet Tone is heading to California but we need your help!  We've been at this for years and finally have a shot!"/>
        <s v="Launch Bitch's new project, BEACH.  Get a limited edition cassette EP, be on a song, or drive away in Bitch's tour bus/RV."/>
        <s v="Our next album is being mastered and we want your help to release it by putting your name down for a pre-sale copy and awesome merch!"/>
        <s v="PORCHES.  and Documentarians tour from New York to San Francisco and back."/>
        <s v="big long now is recording our debut album and we are looking for help mastering and pressing it to vinyl"/>
        <s v="&lt;3_x000a_Coming in from outer space. Help Hearty Har record their 1st album!!"/>
        <s v="Join us on an epic journey to discover a millennia old secret which will change the world forever."/>
        <s v="Captain Kalani it's a retro game full of nostalgia for the old gamers but interesting for the new ones"/>
        <s v="Indie developer boredom's products' Xbox 360 game about a Japanese-inspired hug-themed game show needs funding for animation and environmental models."/>
        <s v="AZAMAR is a Role Playing Game world involving fantasy and high magic, based on the popular OpenD6 OGL using the Cinema6 RPG Framework."/>
        <s v="Becoming is a video game that aims to portray mental illness through a metaphysical and emotional story."/>
        <s v="Lead your team to victory in this fast-paced, action, sports game! Use Power-ups and avoid attacks as you fight for victory!"/>
        <s v="Three Monkeys is an audio adventure game for PC."/>
        <s v="The Royal Snail has misdelivered all the invitations to the Royal Ball.  It's up to Makayla to set things right in the Fairy Forest"/>
        <s v="PKF is a Cat-Tastic 2D side-scrolling shooter! Stand up to all the big meanies with the power of positivity and save the universe!"/>
        <s v="You are the hero tasked to save your home from the villainous Sanword."/>
        <s v="From frightened girl to empowered woman, Scout's Honor is a tale about facing your fears and overcoming odds."/>
        <s v="Fight your way to dominate the universe. Be the first to try our engaging cross-platform mmo-strategy and bring it closer to reality."/>
        <s v="Waddle Slide is an iPhone/Android application. The app is based around a penguin, who's objective is to find his way back to his igloo."/>
        <s v="1st person Action Survivalist Rpg game. You get sent to a deadly Island to die not knowing that your not alone on the island."/>
        <s v="Point-and-click adventure: The mysterious Nikola Tesla, a time traveling device, and an experiment gone wrong in Colorado Springs"/>
        <s v="A dark and twisted game with physiological madness and corruption as a man becomes the ultimate bio weapon."/>
        <s v="Arrest, interrogate, and uncover the truth as a local woman recruited by the KGB. For Windows, Mac &amp; Linux."/>
        <s v="A game with a mixture of a few genres from RPG, Simulation and to adventure elements."/>
        <s v="An adventuring RPG with ghosts, mysteries, and flexible gameplay paths, Manorkept is a game that promises an unforgettable experience."/>
        <s v="COOKIN UP ONE HOT ENTREE! BobToons USA is gathering the ingredients to create a hot new video game &quot;The Sabroso Showdown&quot;"/>
        <s v="A place where people can test out the latest video games, for an hourly fee. It's cheaper than wasting money on a $60 game that sucked"/>
        <s v="a third-person exploration adventure game developed by yetanotherIndie will be released on August 2016 for PC, Linux and XBox one."/>
        <s v="Head Cap will provide easy access to tables, dice rollers and record sheet management to streamline your tabletop Battletech games."/>
        <s v="A thousand community-built sandbox games (and more!) with a fully-customizable game engine."/>
        <s v="When the gods of religions and days passed return to our modern world, humanity must fight for its survival and future."/>
        <s v="New professional gaming organization with a tournament winning Dota 2 team, &amp; divisions in all eSports games looking to re brand/expand"/>
        <s v="A Point and Click Adventure on Steroids."/>
        <s v="zomblock's is a online zombie survival game where you can craft new weapons,find food and water to keep yourself alive."/>
        <s v="Project Gert is a sequel to the Android game Project Gert, for Xbox Live.  One character embodying two personality's, and sets of abilities.  "/>
        <s v="A pixel styled open world detective game."/>
        <s v="Crazy Artist makes gaming more comfortable and fun for Playstation 4 users. I really want to give you a Handee Job!"/>
        <s v="Our game is going to be a space shooter that has RPG elements with New Game+! It will be unlike any space shooter ever played."/>
        <s v="Crowdfunding the Gamers Way. An online game with real world consequences.Do you dare to play? Can you turn the world around?"/>
        <s v="A Real Time Strategy game based on Greek mythology in a fictional world."/>
        <s v="A Level Editor, Turned up to eleven. Infinite creativity in one package, solo or with up to 16 of your friends."/>
        <s v="Captain and manage your ship along with your crew in this deep space adventure! (PC/Linux/Mac)"/>
        <s v="Gamers and 90's fans unite in this small tale of epic proportions!"/>
        <s v="A next generation golf game with a course designer and a massively multiplayer online tour. Join the fun and help us create it"/>
        <s v="The world is dead, humans are nearly extinct._x000a_Vampires and Werewolves hunt the survivors. Zombies hunt us all._x000a_How will you survive?"/>
        <s v="An awesome side-scroller tower defense game.  Think &quot;Plants vs Zombies&quot; but from a side-on perspective."/>
        <s v="We're trying to fund hard copies of our debut album!"/>
        <s v="Then &amp; Now is the 1st Solo album from me Ian Stewart. To learn more about me, my music, and my life visit www.ianstewartlive.com"/>
        <s v="Mongrel is looking to hit the studio once again in June so we can bring you a new cd later this year and we need your help!"/>
        <s v="South Florida roots country/rock outfit's long awaited debut record"/>
        <s v="Vous aimez le rock fort ? Aidez les Beat Cheese Ã  produire leur premier album ! Do you like cheese? Help us produce our first album!"/>
        <s v="Drummer John Roccesano (Johnny Rock) produces an album written and performed by friends, recorded and mixed on tape, pressed on vinyl."/>
        <s v="We need YOUR HELP to take one more step to this make release sound amazing!"/>
        <s v="We're hitting the studio to record our next album, &quot;Pizazz&quot;!! Help us put the FUN in FUNK!!"/>
        <s v="An innovative new YouTube series reviewing the HOT new music technology that people love. For Rockers, Jazzers, Rappers and everyone"/>
        <s v="We are a hard rock band from Northern California trying to raise $350 for our next EP. Be a part of our journey!"/>
        <s v="Like records? We do, too! Help this Los Angeles based rock 'n' roll band get their new album out on vinyl!"/>
        <s v="hey friends. We are Hollow Point 9._x000a_We are calling on you to help us._x000a_In our journey to make our debut album."/>
        <s v="Our first full length album, One Eyed King, is an overdriven roadtrip through the heart of darkness. Rocknroll with a reading problem."/>
        <s v="Chivo and his band of miscreants present their debut album _x000a_'Blind Energy' ...we think you are going to like it."/>
        <s v="Trying to get the last bit of money together to finish recording the first full length Repulsur album, &quot;The After School Special&quot;."/>
        <s v="The Mike Farley Band has re-assembled its original line up and needs your help to make a new full-length album!"/>
        <s v="Stone Horse ~ _x000a_Doing what they do best, laying down honest and _x000a_proper Rock-n-Roll guaranteed to soothe your soul!"/>
        <s v="We are making our third studio album and no longer have a label telling us what we can/can't do. This record is for the fans."/>
        <s v="Woodhouse is making an EP!  If you are a fan of whiskey and loud guitars, contribute to the cause!"/>
        <s v="Help fund the new record by independent alternative rockers FOUR STAR MARY &quot;PIECES&quot;"/>
        <s v="Broken Contract is a sci-fi, action/adventure, miniature based game of sci-fi worker insurrection in a dystopian future for 2+ players."/>
        <s v="An incredibly comprehensive tabletop rpg book for the post apocalypse, inspired by Dungeon World."/>
        <s v="Don't just kill them, let the dice decide what kills'em. As a Bonus Get the game TRAPPED free, a Fast paced Dice game for 2-8 Players."/>
        <s v="Trading beautiful colors on behalf of the bishop! Become the best merchant of the Fresco World in this innovative game by Queen Games."/>
        <s v="Empire of the Dead-Requiem is a miniatures expansion to our 28mm tabletop game set in a Dark and Gothic, Steampunk Victorian Empire."/>
        <s v="The real-time digital social deduction game where there's no moderator, no sleeping, and no dying."/>
        <s v="The War of Currents! 2-5 electricity innovators build routes, grow tech trees, and play the stock market in 20 minutes per player."/>
        <s v="Beautifully unique, precision cut, metal gaming dice derived from a passion in tabletop gaming and engineering design."/>
        <s v="Help me fund the Argonauts! Sculpted by Dave Kidd, based on concept art from Roberto Cirillo, created by Fet Milner and myself!"/>
        <s v="You are an evil Overlord.  Your mission?  To make everyone as miserable as possible.  Can you achieve world domination?"/>
        <s v="This campaign features the Government Special Forces on Outland. 28mm scale white metal miniatures for Sci-Fi games in any setting."/>
        <s v="Legends Untold; A cooperative adventure game for 1-4 players.  5 minutes setup, 1 hour play time. Supported by an immersive campaign."/>
        <s v="The premier sword-and-sorcery RPG now in 2E hardback format! Inspired by Robert E. Howard, H.P. Lovecraft, and Clark Ashton Smith!"/>
        <s v="LAST CHANCE! A fast paced card game for people who like to play god, build hybrid cat monsters and add flamethrowers to space dragons."/>
        <s v="A gritty, noir tabletop RPG with a fast-paced combo-based battle system."/>
        <s v="Race your friends in style with this classic Grand Prix game."/>
        <s v="A strategy game of magic and deception, where aspiring  Illusionists clash in a grand contest for fame and fortune."/>
        <s v="A tactical Miniatures board game for 2-4 players set in a mysterious underwater realm where 4 factions battle for supremacy."/>
        <s v="A new strategic board game designed to flip out your opponent."/>
        <s v="Adding 4 new sets of inspiration tools, detailing creatures and items, to the current 7 that detail locations, npcs, and plots for RPGs"/>
        <s v="Oh Hello! I make 8bit / Pop Punk under the name of Superpowerless and with your help, I'm looking to fund a new music video! :)"/>
        <s v="An electro-organic album of evolved dance music inspired by seminal cyberpunk works."/>
        <s v="The Invisible City is a project built &amp; powered by my fans. A full video and audio experience that I hope to merge into a live show."/>
        <s v="A professional pressing of the new (and greatest) Mirror Kisses album on beautiful white vinyl. Backers hear it first!"/>
        <s v="Lestat is filming their first video, and they need your help! From their release, Arisen, &quot;Midnight Toll&quot;. Hear it at lestatmusic.com."/>
        <s v="We really think we might have what it takes to make it someday! But we really need help to take the first step and release this album!"/>
        <s v="Each piece has a story behind it. Not of some life drama but of an experience you live whilst listening; Happiness evoking"/>
        <s v="Early Summer, SIR will be releasing two EP's. The funding of this project will determine if they get professional pressings or cdr's"/>
        <s v="Support us and pledge for rewards on our new bigger Tour of the US, Canada and Colombia!"/>
        <s v="Influenced by Little Dragon, J. Dilla, Erykah Badu &amp; Beach House, this genre-defying record fuses hip-hop, soul, pop and electronica."/>
        <s v="Telefuture, a record label sharing 80's inspired electronic music, wants to release some incredible albums on various physical mediums!"/>
        <s v="Help Dragon's Eye relaunch with 4 new releases by Yann Novak, Pinkcourtesyphone, Steve Roden &amp; Lawrence English + Stephen Vitiello"/>
        <s v="NOTE: THIS PROJECT IS ALREADY 100% FUNDED!!! _x000a_This is an &quot;Extended Campaign Run&quot; for anyone who wants a CD of my seventh solo album."/>
        <s v="Join this Kickstarter project today to assist Spiff in converting his analog recordings from the 80's to digital!"/>
        <s v="Ambient Electro Grind-fest!"/>
        <s v="We are taking pre-orders for a very limited run of new t-shirts and tote bags! Available exclusivly through this Kickstarter campaign."/>
        <s v="I ran out of cassettes of both my records, and Trevor thinks if I start selling them at his tape shop Jackknife, business will boom!"/>
        <s v="Help Idiot Stare press their next album to CD. Over 40 minutes of intense industrial rock that you're going to want to own!"/>
        <s v="An album that illustrates events in our lives, whether trivial or significant, through the tones of electronic music."/>
        <s v="Darkpine is recording and releasing a 5-track EP within the coming months this summer and hopes for your support."/>
        <s v="Welcome to the Dice Bazaar! Roll dice to buy &amp; trade products at the bazaar, block opponents, tame cobras, and score points!"/>
        <s v="Passing Shot is a tennis dice game for two players. Strategic use of the dice rolls allow you to score points to win game, set &amp; match."/>
        <s v="Cardboard scenery for Sci-Fi 28-32mm miniature games. Easy to assemble, disassemble and transport. Supplied unpainted. By MCSTUDIO."/>
        <s v="The most haunted house in the world, presented with multiple storylines, in multiple time periods, and for multiple RPG systems."/>
        <s v="Fantasy Dungeon terrain for 28mm tabletop games. This is pre-punched card that is easy to assemble with no painting required."/>
        <s v="Missed the Kickstarter? Contact your local gaming store before going online. Or click on the order button. Thanks for the support!"/>
        <s v="Mechabrick is a set of precision plastic kits to convert your Minifigs into robots then battle with them in an exciting board game."/>
        <s v="Modular system for storage and transport of ships &amp; game essentials + acrylic maneuver templates and tokens for 3 popular space games."/>
        <s v="Tessen is an exciting 15 minute card game. Gather mystical animals and use your warriors to defend or steal animals from your opponent."/>
        <s v="Dungeon Crawl for All! A card game of swords, monsters and LOOT! Adventurers as young as 5 and &quot;seasoned&quot; warriors are all welcomed."/>
        <s v="A game about communities by Ben Robbins, creator of Microscope. Do you change the Kingdom or does the Kingdom change you?"/>
        <s v="Backstory Cards help you and your friends create vibrant backstories for roleplaying games, no matter the system or genre."/>
        <s v="Cadaver is a lighthearted game of friendly necromancy! Players compete to resurrect as many bodies as possible!"/>
        <s v="Pine Tar Baseball is a fun and fast paced dice and card game for 1 to 2 players. The game features fast streamlined game play."/>
        <s v="An amazing set of sceneries to create unique atmospheres for your tabletop gaming."/>
        <s v="Assume the role of an intergalactic real-estate agent attempting to satisfy various creature clientele!"/>
        <s v="A real-time cooperative adventure for 2-8 players. Defeat legendary monsters to earn gold and escape before the time RUNS OUT!"/>
        <s v="28mm Fantasy Miniature Range in leadfree white metal: Orcs, wolves and more."/>
        <s v="Next stretch goal unlocks at $33,000 and/or 500 backers unlocks 2 bonus stretch goals."/>
        <s v="Protect, store, organize and display 225 of your favorite dice in this modular and easy to use dice vault system. Oak and leather."/>
        <s v="You are Ex- Military criminals sent on suicide missions on the edge of space. Science Fiction Tabletop RPG using Savage Worlds"/>
        <s v="Inconceivable! An amazing new illustrative deck based on The Princess Bride movie."/>
        <s v="1 Week Only! A game starring children, but it's not a childâ€™s game: it's for adults willing to experience horror as only children can."/>
        <s v="Finely sculpted 28mm Classic Fantasy metal and resin miniatures perfectly themed for use as a warband or adventuring party."/>
        <s v="You've got a time machine, high-powered weapons and a whole lot of history to save. Welcome to TimeWatch!"/>
        <s v="The BESPOKE GEEK is a brand new clothing company from Bletchley, England producing handmade and individual hoodies for geeks."/>
        <s v="Take on the role of an ancient forager in this fun strategy game from the designer of Biblios."/>
        <s v="Select your Wizard, determine your rivals, and then duel to the death to demonstrate your superiority wielding the Roots of Magic!"/>
        <s v="March with the legions against the enemies of Rome in this role-playing game of military adventures."/>
        <s v="A customizable gaming table, for the best gaming experience, portable, storable and lightweight, that can be taken anywhere"/>
        <s v="A great game full of lying, scheming, and werewolves.  Now with additional characters to add even more mayhem!"/>
        <s v="A new faction for the 30 mm scale wargame, featuring skirmishes between gangs in a pimp and lethal post-apocalyptic world."/>
        <s v="ZoMbushed! - a solo/co-op action zombie survival card game where players must fight to survive by overcoming obstacles and monsters."/>
        <s v="A dexterity microgame by father/daughter team, Jason and Claire Kotarski. Make 100 project."/>
        <s v="This is the second set of 5 expansions for our route-building game, Jet Set!"/>
        <s v="Build your crypto-currency empire and sabotage your opponents. A deck building, card game. 2-4 players. 15 minutes."/>
        <s v="Our Wargame Hab Block is a very versatile &amp; modular product, an ideal piece of terrain for most 28mm Sc-fi gaming system you would play"/>
        <s v="A Dungeon World campaign setting that takes place after the end of the worlds."/>
        <s v="More Halfmen, more goats, more guns, and most of all some neat buildings and structures for the little fellas to hang out in!"/>
        <s v="A fine wood cryptex dice vault to store your favorite dice. Designed to hold a standard set of 7 polyhedrals for your favorite RPG."/>
        <s v="When you think about super heroes, you think of their stunning colorful outfits. Hero dice is great for super hero or anyother games :)"/>
        <s v="An RPG about mortal servants of the Horsemen of the Apocalypse deciding to not end the world."/>
        <s v="These are degenerated men who have, since birth, suffered the effect of mutation and turned into something wicked!"/>
        <s v="Thunder Alley Crew Chief Expansion from Nothing Now Games. Add Strategy and Control to your racing team. Get Your Crew Chief Today!"/>
        <s v="A second chance to get the deals from earlier campaigns just in time for the Holiday season. Pulp, Cthulhu, Sci-Fi, Old West and more!"/>
        <s v="Want to be LORD OF THE GOATS? Start building your herd using thievery, magic, bombs and mostly goats."/>
        <s v="Highly-detailed 2x2&quot; dungeon tiles made of a durable polymer-plastic &amp; VERY affordable cost. Perfect for tabletop &amp; role-playing games."/>
        <s v="Chardonnay Go, the viral video with 23 million views, is now a hilarious board game for wine lovers, moms and other shameless people."/>
        <s v="Add exciting loot drops to your CR 1-4, 5-8, 9-12, 13-16, and 17-20 encounters! Each deck has over 200 possible outcomes!"/>
        <s v="MCG Premium Sleeves offer excellent protection for your cards. This line is about to be expanded with new sleeves sizes!"/>
        <s v="Man vs Meeple is the show where we talk about all things board game related. Help us make the very most of our channel for you."/>
        <s v="Pick the Lock is a game of chance and strategy. Attempt to obtain priceless treasures and outwit the other players."/>
        <s v="London, 1937. Top-Secret docs are missing. So, too, is Agent Adler! Intelligence has 7 hrs to find him. Deduction, Deception &amp; Action!"/>
        <s v="Ryubix Manor-A system agnostic (OSR/OGL compatible) haunted house module for 4-8 players, scalable to 20th level. 325 area descriptions"/>
        <s v="The aim of this project is to extend our existing Samurai Dwarf range from 6 to 9. The new sculpts will be done by Bob Olley."/>
        <s v="ABC cards include definitions, shapes recognition, robot tangram, a binary concentration and color memory games! Made in the U.S."/>
        <s v="Police Precinct is a cooperative game where the players take on the roles as police officers, with different areas of expertise."/>
        <s v="Dice forged from stone one by one entirely by hand for demanding Gamers and Collectors."/>
        <s v="The Zombie Apocalypse has begun! Fortunately, YOU have your priorities straight. What could be more important than Geocaching?"/>
        <s v="A range of highly detailed 28mm fantasy miniatures and supporting gaming rules by Andrea Sfiligoi, creator of Song of Blades and Heroes"/>
        <s v="I am trying to get a new band off the ground, and in order to be taken seriously and get gigs, we need some killer recordings!"/>
        <s v="Sage King is recording his debut album and wants YOU to be a part of the creation process"/>
        <s v="Help California's own Heart to Heart fund their debut full length record! Forever be apart of the the &lt;3 T &lt;3 family! We need you!"/>
        <s v="The Vinyl Skyway reunite to make a third album. "/>
        <s v="BSA is headed to Nashville, TN USA to record our first album at the historic Welcome to 1979 Studio. Come re-write history with us..."/>
        <s v="Arson In The Suburbs is ready to release its FIRST three song E.P. and looking to raise funds to get back in the studio! RnFnR!"/>
        <s v="Pre-order Crushed Out's new album TEETH &amp; support the pressing of 12&quot; vinyl records. Release date; Sept. 16, 2014."/>
        <s v="Technocracy will be released on digital media on June 26th, but we all know analog is king!  Help us press this album on vinyl!"/>
        <s v="Blind Man Deaf Boy is a Folk Punk band from Denver, we need money to get ourselves a van and take it on tour around the west coast."/>
        <s v="American Standard needs your help pressing their debut EP. Be involved in the artistic process and receive swag in return!"/>
        <s v="So we've recorded a 5-song EP with a 2-time Grammy winner, but we need to raise the  $$$ to mix, master and press it to CD and vinyl!"/>
        <s v="Aiding Contra in the telling of the &quot;Blue Planet Chronicles&quot;, a concept about the history of our beautiful home; Planet Earth!"/>
        <s v="Donate here to be a part of the upcoming album. Every little bit helps!"/>
        <s v="This is the Kickstarter project for my new upcoming album. It's heavy &amp; you can be a part of it! MONTSTER WORLD DOMINATION 2013!"/>
        <s v="The second full length album by SHADOWRAPTR is nearly complete. We just need a little boost to get us there. Think of the children."/>
        <s v="Ed Hamell AKA Hamell on Trial is recording an album titled The Happiest Man in the World. He needs your help."/>
        <s v="New Jersey Alternative Rock band COCO needs YOUR help self-releasing debut EP!"/>
        <s v="My name is Jonny Gray, and my friends and I are working together to raise funds for my debut album"/>
        <s v="Fly Radio has finished tracking their album now all that is left is the mixing/mastering and duplication!"/>
        <s v="Big Fiction leaves for tour on 6/27 but the Prison Van needs some work!  New brakes, transmission repair, tires... it needs a bit."/>
        <s v="We are America's first trock band, and we're ready to bring you our first album!"/>
        <s v="Wildcat Strike is looking to complete it's second full length album, titled &quot;Digital Age&quot;, and we want you to be a part of it!"/>
        <s v="Abby Travis (EODM, Bangles, Masters of Reality, KMFDM) wants to release her new album as a vinyl picture disc and limited edition CD."/>
        <s v="This winter and springtime we will be recording a new full-length album with big voices, big fireworks and mega soul.  "/>
        <s v="If you're reading this, we want to say that every dollar counts in these final hours of our campaign. Thank you for all your support!"/>
        <s v="Indie rockers, Dewveall, are recording new music. Take a seat at the table; let them cook you a meal and sing you some songs."/>
        <s v="Printing, copywriting, and album art for my first record. It's 100% ready to listen we just need some help to get it out there."/>
        <s v="For our next record we're combining amazing visuals with new and creative music to create an truly beautiful worship experience."/>
        <s v="|| HELP MARNY LION PROUDFIT RECORD HER SECOND INDIE FOLK ALBUM THIS MARCH â€“ THE BARN IS WAITING ||"/>
        <s v="Two records, a new LP and a full cover of Bowie's Diamond Dogs, to be self-released in Spring 2013 -with your involvement and support."/>
        <s v="I'm heading back into the studio!  I'm planning to record a CD of original songs and one with some jazz standards."/>
        <s v="Help Brooklyn psychedelic synth rockers DINOWALRUS release their 3rd Record, COMPLEXION, on vinyl!"/>
        <s v="A Sunny Day in Glasgow are recording a new album and we need your help!"/>
        <s v="Eliot &amp; Eads, an Americana rock band of St. Louis natives, is recording an album about the heartland. Help them complete the record!"/>
        <s v="Rice invites you to be a part of the creation of their first album and spread their message of love."/>
        <s v="&quot;The Universal Thump&quot; is the forthcoming orchestral pop album by acclaimed Brooklyn-based Australian singer-songwriter-pianist, Greta Gertler."/>
        <s v="Snag the first Wolf Interval release by droners ibreatheFUR and He Can Jog. One month to preorder and then they're gone!"/>
        <s v="A book/CD by Michael Hearst featuring songs and factoids that celebrate some of the most bizarre (and under-appreciated) animals that roam the planet!"/>
        <s v="The upcoming debut full-length album from Nevada Color &quot;Adventures&quot; will be available Spring 2014 with your help!"/>
        <s v="We've been hard at work crafting our next batch of songs, and we need your help to record it!  Have a look at our quick witchy video!"/>
        <s v="Universal organic liquid seasoning brewed all natural from lupine, oat, salt and water for soups, salads, stews and more"/>
        <s v="Jen bakes shortbread is a small batch, all natural shortbread cookie business looking for smart funding to grow!"/>
        <s v="You can never go wrong with a Beef Stick, great taste with no fillers and can easily goes with you everywhere."/>
        <s v="A city centre shop selling great locally made food with room to chat and learn about eachother."/>
        <s v="Do you like to Maga? Do you like hot sauce as spicy as your memes? Do you like sexy frogs? Of course you do were all adults here."/>
        <s v="The Savage Wienerâ„¢ launched last Summer.  Our Premium wieners are already a hit, our next project is The Ultimate Steak Hot Dog."/>
        <s v="Gourmet Fermentation in a Mason Jar. Create delicious, nutritious fermented foods at home."/>
        <s v="Our mission: To launch our Crimson Hot Sauce &amp; introduce our Chili &amp; Garlic Pickles. _x000a__x000a_Let's change the game together!"/>
        <s v="Vodka, whiskey and fruit brandy - coming soon! We are a coastal distillery located in historic Half Moon Bay, California."/>
        <s v="Help us launch our whiskey program! With your support we'll barrel and age our first whiskeys: Bourbon, Rye and an American Whiskey."/>
        <s v="Handcrafted, organic, single-origin, bean-to-bar, dark chocolate. Like fine wine, the secret is in the terroir."/>
        <s v="Pre-order our delicious, organic, small batch dried pastas (and more) so we can buy a new pasta dryer and move to a commercial kitchen."/>
        <s v="Homemade truffles for NYC chocolate fanatics. Truffle recipes for chocolate addicts from all over the world. Chocolate lovers unite."/>
        <s v="Help us get our delicious, organic, artisanal frozen pops on grocery store shelves in the Baltimore &amp; DC areas."/>
        <s v="We hand-harvest water to make flake finishing salt. We're opening a modern-day salt works in historic Gloucester, Massachusetts!"/>
        <s v="Aged in whiskey barrels for a unique fruity, spicy, and smoky flavor. Youâ€™ve never tasted sriracha quite like this before."/>
        <s v="We make small batch, locally sourced bitters and shrubs for cocktails and cooking."/>
        <s v="Handcrafted treats made from dried fruits, nuts, spices &amp; dark chocolate. Gluten-free, dairy-free, soy-free, grain-free; flavor-full!"/>
        <s v="The 'food of the gods' has returned in molten glory! CACOCO revives drinking chocolate with a revolutionary sustainable model."/>
        <s v="Strange Matter Coffee is opening a scratch bakery featuring craft doughnuts with vegan and gluten free options!"/>
        <s v="This website will serve as an interface to change lives and have a community routing for your success!"/>
        <s v="A series of informational and interactive online tutorials enabling businesses to proactively ensure mental and corporate vitality."/>
        <s v="The most influential and prestigious awards program that honors innovation and leadership in mobile technology and entertainment"/>
        <s v="SAVE MONEY! Stop worrying about account disputes, supervising installs, and corporation bull-****. We actively negotiate on your behalf"/>
        <s v="My team and I are creating a social media website for pet lovers across the world! Fashion, animal shows, adoptions, and more."/>
        <s v="Watch and Make FREE 3D Videos &amp; Pics - No Viewer needed. To Help Learn we have Training and Instant 3D viewers."/>
        <s v="Back this project and get access to a course about building COMPLETE web applications without coding."/>
        <s v="Own, Buy, Sell 3D property! 3D games, 3D traveling and earn in one virtual 3D NEASPACE, Best for Oculus Rift environment."/>
        <s v="Poliword tries to provide the people of the world an opportunity to make real changes in their government through the internet."/>
        <s v="HoxWi are the future for real time interaction with on-line customers via chat or video conference."/>
        <s v="Donate $30 or more and receive a free selfie stick."/>
        <s v="It is the mission of the Seekerâ€™s School of Thought and Philosophy to provide a safe and nurturing environment for all."/>
        <s v="The best dating website for bronys and pegasisters. The reason I'm trying to get the funds for this project is that I need a laptop."/>
        <s v="Almost done with doctorate degree but need funding of $35,000 to complete research of project."/>
        <s v="PriceItUpPlease will be an easy to use website that estimates the amount of your startup costs for that great idea you have!"/>
        <s v="HardstyleUnited.com The Global Hardstyle community. Your Hardstyle community."/>
        <s v="Click For Therapy is a website that was created to connect consumers and therapists across the UK."/>
        <s v="A website to auction, sell and swap items in the uk without a charge, without excess fees, the next ebay."/>
        <s v="I want to crowdfund the sequencing of my own genome to make it publicly available with crowd-sourced interpretation."/>
        <s v="Welcome to Bee Bay Canada, your commission free microjobs website.  Sell at any price and keep 100% of what you earn!"/>
        <s v="A website for email/sms alerts of your personal selection, comparison of prices,consolidated database, best deals around for clothing."/>
        <s v="The Columbus Ruby Brigade has brought monthly ruby goodness and camaraderie to all participants."/>
        <s v="This is an affordable social lead based web-site to help anyone who wants extra work or start their own business. We find your customer"/>
        <s v="Making a Minecraft server and Website and I need your help to fund it. Thanks in Advance!"/>
        <s v="A website that could group all your social 'identities' and online property together and find new followers or creators to follow"/>
        <s v="iDEA virtual activities, the perfect way to encourage children and families to get active - physically, socially and mentally."/>
        <s v="Our goal is to create a completely free website similar to Chegg.com for students to benefit from without raping their wallet!"/>
        <s v="A professional and social media environment created to effectively match job seekers to jobs based on an algorithms-matching system"/>
        <s v="A website that lets local businesses offer deals to customers and be found online. They pay a small yearly fee and keep %100 of profit."/>
        <s v="Let's go get it back! Most people can get $5,000 to $6,000 more a year in tax deductions. Stop the abuse and get back your share!"/>
        <s v="ProjectPetal.com is an all in one website for all Makers to share projects and ideas. A Facebook(R) Twitter(R) &amp; Github(R) all in one."/>
        <s v="An online platform that will notify every listed individual, vet, council, pound and so on in a geographical area when a pet is lost!"/>
        <s v="We want to create a safe marketplace for buying and selling bicycles."/>
        <s v="Next time you want a beer, put down your keys and pick up your phone. We prevent drunk driving by delivering alcohol to you at home."/>
        <s v="Slice Trade is a new way to trade in your old phones. We buy back phones in any condition and pay you cash or give you a new one free!"/>
        <s v="Tough, pre-manufactured lost and found stickers that forward messages to the owners email and cellphone."/>
        <s v="Fluttify is an Online Video Sharing Platform allowing friends to share their favorite Trending Content with each other."/>
        <s v="KEEPUP allows you to extend your social circle by introducing you to new people via your friends."/>
        <s v="Selectcooks.com is a community marketplace for people to list, find and hire chefs."/>
        <s v="Tired of waiting for likes? Here is a brand new social network centered on real-time hashtag chatting. Just chat and enjoy!"/>
        <s v="Social Media Platform for the Marijuana Industry to create professionalism and a stable lasting market."/>
        <s v="Netiquette classes to teach our youth how make proper use of computer-mediated communications for personal and educational success."/>
        <s v="A quirky online shop where you can buy, sell and discover stuff that's &quot;a little bit different&quot;. We think &quot;it's right up your alley!&quot;"/>
        <s v="We're seeking to reward our members for their social behavior. The members win on two levels- compensation and increased viral sharing!"/>
        <s v="Lyka will allow you to search for shoes in every sneaker store and website and then buy for in-store pickup or same-day delivery."/>
        <s v="Realjobmatch is not just a job search site but a matching site , matching the right jobseekers with the best jobs."/>
        <s v="Learning should be fun! Effective health education includes the person's learning strengths, preferences and cultural perspective."/>
        <s v="The first ever trend-powered stock-market where you can buy and sell shares of you and your loved ones. Let's explore life together."/>
        <s v="Kiwwi va dÃ©poussiÃ©rer le marchÃ© de l'emploi, avec peu de moyens mais de trÃ¨s bonnes idÃ©es, cependant, nous avons besoin de vous !"/>
        <s v="A SaaS solution for Businesses to align their strategies with customer value, using realtime strategic roadmaps &amp; visualisations."/>
        <s v="Using the power of internet to help people save hundreds in car repair."/>
        <s v="I am asking for $4,200 to launch a unique website serving professionals in any and all industries seeking additional income in Oregon."/>
        <s v="Imagine a world where you can swap a video game you're tired of playing for a video game you actually want to play for just $1.50!"/>
        <s v="We want to create the &quot;Facebook&quot; for Writers. We are working on a new world for people who like to write. Check out more wriyon.com"/>
        <s v="I am making a social website where people can anonymously or openly vent, All walks of life all over the world"/>
        <s v="I'm creating a website with projects which I'll create later / Ich erstelle eine Webseite mit Projekten, welche ich spÃ¤ter erstelle."/>
        <s v="Matching refugees with sponsors in the US for 5 years. Our goal is to assist 300 Rohingya refugee families with supportive communities."/>
        <s v="The internets new search engine. Looking for funding to develop our backend web indexing software with an emphasis on automation."/>
        <s v="SheLifts is going to be the number One international social HUB &amp; information resource for women into weight lifting"/>
        <s v="New Innovation of Social Media with New Technology created to bring users even closer togethor - Tabs &amp; Features never seen before!"/>
        <s v="A &quot;Hypo-allergenic&quot; food cart that specializes in making traditional Indian Meals with a delicious American flavor combination."/>
        <s v="Small town, delicious treats, and a mobile truck"/>
        <s v="The aim is to start a business/service serving the finest green tea to my local area by trike as well as selling tea online."/>
        <s v="We would love another Donut Food Truck for your famous Square Donuts.  We have one successful truck and retail store open already!"/>
        <s v="We are the first gaming-themed food truck, bringing gourmet pub fare to the Jacksonville area."/>
        <s v="Be a part of something BIG, support us in opening the best burger truck in Tacoma! ~ &quot;So I donâ€™t have to dream alone!&quot;"/>
        <s v="Hummus-mediterranean diet, real food, organic, vegan, kosher._x000a_An original great health oriented street food in Santa Fe NM."/>
        <s v="A US Army Vet trying to get a Peruvian food truck going! Really good Peruvian food now mobile!"/>
        <s v="I am looking to start a food truck with an infusion of my Puerto Rican heritage and my love for BBQ."/>
        <s v="Websters grill truck the best slow cooked meats on hot coals_x000a_Beef bisket, roast Lamb, roast chicken, Ribs, burgers, sliders,"/>
        <s v="I want to create an authentic German food truck to travel all over the US. Spreading amazing German Food to Summer Time Music Festivals"/>
        <s v="Fini les burgers ou les sandwichs : Ã  votre pause dÃ©jeuner, repartez avec votre barquette de grillade de bÅ“uf, canard ou poulet !"/>
        <s v="Lone Pine Coffee Brewery will be a portable third-wave coffee shop available for wedding receptions and other events!"/>
        <s v="95th St. Tacos needs your help in purchasing a food truck so that we can deliver the flavors of LA Tacos right to your neighborhood"/>
        <s v="It will be ridiculously easy to become addicted to the full, rich flavor of locally raised beef, pork, and more..."/>
        <s v="ex school bus redesigned into pickup truck complete with giant meat smoker in &quot;bed&quot; of truck and kitchen in the &quot;cab&quot; of the truck."/>
        <s v="I have been working on a recipe for 20 years now and need to perfect it!  Also want to do a gluten free version, then open a food truck"/>
        <s v="I want to start my food truck business."/>
        <s v="Farm to table, gourmet hippy hot dogs made from scratch with free range meats and organic produce: mind expanding recipes: TasteBudTrip"/>
        <s v="Pangea Cuisines offers authentic hand crafted dishes, utilizing fresh ingredients selected that very morning."/>
        <s v="help me start Merrill's first hot dog cart in this empty lot"/>
        <s v="Family owned business serving BBQ and seafood to the public"/>
        <s v="FBTR is a Texas-style, North Carolina based, homemade BBQ company looking to bring good meat to the masses."/>
        <s v="Great and creative food from the heart in the form of a sweet food truck!"/>
        <s v="I have the chance to take my Food Cart Business on the road. This is a major opportunity for a lot of people to learn and prosper."/>
        <s v="Aspiring to create a food truck with many delicious low calorie meals to encourage healthy eating while enjoying every bite."/>
        <s v="Fast and simple lunches for those on the go.  All (lunch) deals $10 or less."/>
        <s v="From Moo 2 You! We want to offer premium burgers to a taco flooded environment."/>
        <s v="Den tÃ¸ffeste foodtrucken i gata, bbq, ribs, briskets, pulled pork, frites, pickle, alt laget i en spesialbygd rÃ¸ykovn i bussen, av meg."/>
        <s v="This little guy will be circling the streets of Brickell &amp; Wynwood in Miami serving Venezuelan dishes. It needs TLC and some equipment"/>
        <s v="Go to Colorado and run a food truck with homemade food of all kinds."/>
        <s v="Looking to start competition cooking and need start-up help.  Offering brisket tasting to all contributors."/>
        <s v="I want to create an amazing menu that no one eals has.I have great ideas like a non-traditional pb&amp;j thats wraped in an eggroll &amp; fried"/>
        <s v="Mobile food truck loaded with locally grown fresh fruits and veggies. Caters to the inner-city and zip codes known as food deserts."/>
        <s v="Healthy, paleo food nearby gym and office areas. You pic your order and pay in the app and pic your time for just pic up the food."/>
        <s v="A sustainable vegan food truck. Locally and solar powered. Mission: hydroponic farms &amp; non profit eateries in impoverished lands by'30."/>
        <s v="Homemade Gumbo, Stews and Curry to be served hot and fresh everyday at any festival or concert we can attend."/>
        <s v="I'm starting a catering and food truck business of southern comfort food. My FOOD is my Art!  _x000a_Thanks for you help!"/>
        <s v="Expand cotton candy concession to include other foods and purchase a trailer to haul._x000a_Purchase unstuffed pets to fill with cotton candy"/>
        <s v="Starting a entire clean energy food truck and set a new standard for Cambodia"/>
        <s v="YOU can help Alchemy Pops POP up on a street near you!"/>
        <s v="The first tea from a new sustainable tea region in India's young, rising Himalayas."/>
        <s v="We empower coffee farmers to process their own premium beans, and connect them directly with coffee lovers on our online marketplace."/>
        <s v="Chocolate Truffles &amp; Sweet Treats handcrafted the European traditional way.  One bite and you will always want to eat dessert first!"/>
        <s v="Joe's Cellar is locally prepared old world Italian &quot;cellar food&quot;. _x000a_This is the stuff that makes non-Italians wish they were Italian!"/>
        <s v="The Brooklyn Cookie Company plans to bring our signature &quot;Mushroom&quot; Meringue Cookies and Just Meringues! to stores around the country!"/>
        <s v="Some days you just need cake! Homemade cake, wild (and classic) flavors, icing on the inside and shipped fresh to your home or office!"/>
        <s v="New ninja-cool campfire coffee mug from Ninja Narwhal Coffee Company. Perfect for holding 13oz of the best coffee in the universe!"/>
        <s v="Wholesome, gluten-free, crunchy granola hand-baked in Jackson, WY. Rich in protein, omega 3's, and fiber. Help me get it to you!"/>
        <s v="Old Coast Ales will be St. Augustine's very own micro brewery where our focus will be on creating unique and traditional beer styles."/>
        <s v="Meet the best tasting high protein, low sugar protein snack on the planet. Guaranteed to turn you into a stone cold fox."/>
        <s v="Italian inspired sauce with a spice and heat that make this simple Red Sauce unique! This company name still remains a secret, for now!"/>
        <s v="Creating naturally smoked Jerky without the use of artificial ingredients or preservatives. A healthier snack that taste great!"/>
        <s v="Beer. Delicious, Salem made beer. Only the freshest, small batch beer straight from the source. Our beer is brewed within reach."/>
        <s v="Mama wants everyone to try her secret recipes for sauces and rubs. She uses only the freshest ingredients for them."/>
        <s v="These beef sticks will make your taste buds dance with happiness. Plus they are healthier than most available today!"/>
        <s v="If you love wine, and have ever dreamed of crafting your own. You can in 3 easy steps.  Sample~Sprinkle~Savor."/>
        <s v="Three ladies starting a small bakery/toast bar concept @SmorgasburgLA.  House made pastries and bread using local and fun ingredients."/>
        <s v="Bringing delicious, scratch-made, baked goods to mainstreet Hopkins, MN. Specializing in cupcakes, cakes, cookies, and French macarons."/>
        <s v="A humble and homey bakery passionately obsessed with good bread. Grano will fast become your favorite neighborhood food hub."/>
        <s v="Songs of faith and worship that are so deeply spiritual you could sing them in church, so down to earth you could play them in a bar."/>
        <s v="CHURCHES, an indie rock band from Oakland, CA, is recording a new single about marriage equality and pressing it to 7&quot; vinyl."/>
        <s v="Emma Ate The Lion's debut full length album"/>
        <s v="The Enemy Feathers are passing the proverbial hat to see if we can raise enough money to complete Our NEW EP"/>
        <s v="An indie band from Spokane, WA looking to master and package their first full length album."/>
        <s v="With big dreams and big sounds, Jesse Alexander's Debut album titled &quot;For Once&quot; brings Indie Rock to a whole new level."/>
        <s v="We've finished our first EP and we're taking it on the road in three weeks! Help us fund manufacturing?"/>
        <s v="Please donate, support &amp; share this project so that I may be able to record my new EP this fall!"/>
        <s v="All the music for my EP of cello-fusion originals is complete. All I need now is your help to get it mastered &amp; pressed to CD &amp; vinyl!"/>
        <s v="Music is my passion.  I've been recording this album for 2 years now, and I just want the world to finally hear it!"/>
        <s v="Confused Disciples' debut album &quot;Sleepamation&quot; is (finally) all recorded and mixed, now all that's left is mastering and duplication."/>
        <s v="Help Ben Hardt release 3 albums in a 9 month span, telling the story of two lovers in London during WWII. All with strings, a rock band and more..."/>
        <s v="Wrote some new songs and it turned into an album. I even have a title already, &quot;Oh My Soul&quot;. Would love your support!"/>
        <s v="Even though were still recording our first album, were taking pre orders to help with manufacturing costs. We have a lot to cover with this CD/ DVD. "/>
        <s v="Help BRANDTSON and DREAMOVERrecords press their 2004 record, &quot;Send Us A Signal&quot;."/>
        <s v="Eleven songs, the accumulation of several memorable occurrences in a sleepy town; stories of fiction &amp; fact."/>
        <s v="Releasing my first album in August, and I need your help in order to get it done!"/>
        <s v="San Francisco Indie band, Should We Run, gets set to launch their debut EP capped with a tour to South by Southwest Music Conference."/>
        <s v="Fake Natives is headed on tour this summer. Help them fill their tank with fossil fuels."/>
        <s v="We are a band from Long Beach, Ca looking to record our first EP. Any little bit counts and your support would mean the world to us!"/>
        <s v="To support the media blitz for their brand-new album, the band is offering a Kickstarter-only EP and other amazing premiums."/>
        <s v="Singer Jude Roberts has been asked to perform his song &quot;The Flood&quot;  in Hiroshima.  You can assist in making this opportunity a reality."/>
        <s v="Send Intangible Animal on our first West Coast Tour!!! The fate of the world rests in your hands."/>
        <s v="A solo roots/rock CD written by award winning singer-songwriter Kiya Heartwood and produced by Grammy nominated producer Mark Hallman."/>
        <s v="We're trying to fund a fall tour to Dallas,  where we will record our debut album with Grammy award-winning producer, Stuart Sikes."/>
        <s v="I'm just about finished recording my new EP &quot;Gypsy Wind,&quot; but I need help w/making CD's for you to hold in your hands!  And listen to!"/>
        <s v="Raise enough money to fund the copyright cost for the full length indie rock record we spent the year recording."/>
        <s v="Nashville independent singer/songwriter Jameson Elder making a new album! Check out the video to preview the single &quot;Take Me Back&quot;!"/>
        <s v="A new Pocket Vinyl album focusing on all things about death: what it is, feels like, leads to, and how the idea of God fits into it."/>
        <s v="We are trying to fund our first multi-state tour this summer in an effort to get our music out to as many people as possible."/>
        <s v="Nathan Evans, instrumental rock guitarist and official V3fights.com artist, is releasing his first solo EP entitled Remove The Illusion"/>
        <s v="We're a band from Hawaii trying to produce our first EP and we need help!"/>
        <s v="Making the record I've always dreamed of, and I want you to be part of the journey. Join me and let's make a great album together!"/>
        <s v="Multi-Instrumentalist Ace Waters' new double album with 2+hours of music needs to be professionally made and replicated."/>
        <s v="World-class musicians pay tribute to Kenny Childers, one of Indiana's best songwriters. MFT is pressing the album on double vinyl."/>
        <s v="Be a part of making the first Lynn Haven album, &quot;Fair Weather Friends.&quot;"/>
        <s v="Joe Rut captures his eccentrically funny and moving songs live with an 8-piece band + special guests.  Help him release it!!!"/>
        <s v="We've been working hard on getting our music out and we are taking the final steps to releasing our EP, but we need your help."/>
        <s v="Ryan is headed to the UK for a series of Private House Parties! He needs your help. Don't miss your chance to be a part of the fun!"/>
        <s v="ST's 4th LP has been tracked and mixed, but before he can set it free upon the world, it needs proper mastering and pressing!"/>
        <s v="Locally owned board game cafÃ© focused on keeping it local with fresh food, craft beer, wine, and, of course, all your favourite games!"/>
        <s v="A small sweet shop featuring the cupcake variety offered by Cupcake Chaos, candy, cotton candy, shakes and malts, located in Dalhart,TX"/>
        <s v="Cardinal Bistro will be Contemporary American dinning establishment based in Ventnor, NJ featuring local, seasonal ingredients."/>
        <s v="Halal Restaurant and Internet Cafe 20 percent of profits will go to building masjids."/>
        <s v="PASTATUTION- The act or practice of engaging in Pasta Making for money.  _x000a__x000a_Help us get the Arcobaleno Pasta Extruder!"/>
        <s v="Love cereal as much as we do? Then we need your help! We are opening a worldwide cereal cafe, serving the best in imported cereals!"/>
        <s v="Unique dishes for a unique city!."/>
        <s v="I make Amazing homemade fudge available in 18 flavors. I want to open my own business to be able to let my area eat my incredible fudge"/>
        <s v="Relax in a new Cheesecake Lounge in London, serving freshly made cheesecakes, all day and all night, along with great coffees and teas."/>
        <s v="Dugout Dogs will be specializing in the many hot dog and sausage styles sold at baseball parks around Major League Baseball (MLB)."/>
        <s v="Fresh Fast Food. A bbq ramen bar thats healthy, tasty and made to order right in front of your eyes....... From flame to bowl"/>
        <s v="Somethin' Tasty is a unique coffee, pastry &amp; retail store. We consign from all local sources: pottery, glass &amp; art."/>
        <s v="Wir wollen einen Ort erschaffen an dem man sich wohlfÃ¼hlen kann, ein Ort an dem die Gedanken frei sind und man das Essen genieÃŸen kann."/>
        <s v="My little cafe has been challenged to provide healthy, fun lunches to kids at a Montessori School. Local/organic as much as possible."/>
        <s v="The Barrel Room SF is moving to a new location in San Francisco with a 60-seat restaurant &amp; full liquor. Help us make our move amazing!"/>
        <s v="Hi, everyone my name is Alex, and i want to create not just a cafe spot, but a place that gives everyone a nice warm homey feeling."/>
        <s v="KICK START US! Chef-driven dining experience offering a multi-course tasteful and playful menu that hems in familiar seasonal comfort."/>
        <s v="I am traveling the backroads of Southern California, to discover the best out-of-the-way eateries the area has to offer"/>
        <s v="Better than your mom's, better than Cracker Barrel, only at Kelli's Kitchen (all from scratch)."/>
        <s v="Aurora restaurant/night club, a Star Wars/Star Trek Science fiction community gathering place and club in the Tulsa/Oklahoma city area."/>
        <s v="Filmharmonic Brass plays John Williams! Featuring new arrangements of classic movie themes from &quot;Star Wars&quot;, &quot;Indiana Jones&quot; &amp; more!"/>
        <s v="Based on Don DeLilloâ€™s powerful post-9/11 novel, Falling Man captures the first moments of the terrorist attacks that changed the world"/>
        <s v="PATER NOSTER (2003) by Thomas Oboe Lee, scored for baritone solo and string quartet.  Hauntingly beautiful, yet never performed."/>
        <s v="We're bringing some of our favorite music from the past 10 years to disc for the first time ever."/>
        <s v="Husband and wife operatic team specializing in German opera. Fundraising for an audition tour of Germany."/>
        <s v="New music and arrangements, amazing sound, brass chamber music at the highest level!  Be a part of our community!"/>
        <s v="Five Programs of Benjamin Britten's vocal works featuring over 20 extraordinary vocalists and pianists."/>
        <s v="I've been offered a contract with HatHut to record Feldman's 'Three Voices', which would be my first solo disc. I need your help!"/>
        <s v="Opera. Short. New."/>
        <s v="With your help the Tulsa Youth Symphony will have its premiere appearance at the opening of the OK Mozart Festival, June 6th"/>
        <s v="The first CD of chamber music composed by John Leupold to be released on PARMA records. The album features solo, duets, and a quartet."/>
        <s v="Please help us record our first album, which will contain an exciting collection of works, old and new, for large guitar ensemble!"/>
        <s v="HOLOGRAPHIC is raising money for our 2013 live, four-concert new music project and to commission composer Jonathan Sokol!"/>
        <s v="A premiere performance of my composition &quot;Songs of Yes&quot; by CUBE Contemporary Chamber Ensemble, June 11, 2010 at the Merit School of Music in Chicago."/>
        <s v="Mark Hayes: Requiem Recording"/>
        <s v="I create my solo piano Vignettes by encrypting someone's name in the melody. Next up is the fourth Vignette, and I need a subject!"/>
        <s v="When an innocent girl is seen bathing by local church elders, she becomes the target of travelling, revivalist preacher Olin Blitch."/>
        <s v="I will record 2 of Tomaso Albinoni's concertos for 2 oboes playing both parts myself."/>
        <s v="Help ABS Academy musicians get their cellos, gambas, &amp; contrabasses to San Francisco by supporting their instruments' travel."/>
        <s v="â€œVladimir in Butterfly Countryâ€ is a chamber opera by composer Ann Callaway and Jaime Robles, which will premiere October 30, 2011."/>
        <s v="A debut CD of romantic Fantasies by young composers Bridge, Ireland, Sibelius and a premiere recording of Bergman Trio Op. 2 from 1939"/>
        <s v="Marquita Renee Ntim records her first Classical Album, complete with her playing the viola, cello and singing opera."/>
        <s v="The Station in Hamtramck is supplementing our studio to accommodate live in-studio performances and recordings.   You can help. "/>
        <s v="Bringing choral music and performance opportunities to under-served youth in West Philadelphia"/>
        <s v="We're recording our debut album: a CD of the string quartet and clarinet quintet by Stephan Krehl for the Naxos label"/>
        <s v="We want to release an album of choral music by acclaimed Finnish composer Jaakko MÃ¤ntyjÃ¤rvi in 2014"/>
        <s v="A compilation of Guitar Music by composers Darin Au, Jeff Peterson, Byron Yasui, Bailey Matsuda, Ian O'Sullivan, and Michael Foumai."/>
        <s v="This is the embryo of the change for future ecosystem of musical art  in Indonesia. Please support us to realize our program on Oct 9!"/>
        <s v="A new opera in English by Mike Christie to be premiÃ¨red at the Arcola Theatre, London UK from 14th-17th August 2013."/>
        <s v="Ashley Bathgate and Karl Larson are raising funds to make the premiere recording of Ken Thomson's brilliant, dramatic new chamber works"/>
        <s v="KCS seeks your support to off-set the cost of assembling a professional 25 piece orchestra for two choral performances."/>
        <s v="World Premiere of a new oratorio with chorus, soloists, and orchestra, based on the Old Testament king and prophet, DAVID"/>
        <s v="Help me be one of the first to record these beautiful songs and arrangements by 18-19th century masters of the classical guitar."/>
        <s v="Join forces with the Patagonia Winds to commission a new wind quintet to premiere at the 2015 National Flute Association Convention!"/>
        <s v="At Brevard Music Center, a foremost summer music study program, I will compose a new work for large chamber ensemble for performance."/>
        <s v="This is a &quot;call for scores&quot; for unaccompanied violin, recordings of the works, and a prize of at least 20 records for each composer."/>
        <s v="Raising money for our concert tour of Switzerland and Germany in June/July 2014"/>
        <s v="The Hopkins Sinfonia is looking for your support to run our 2015 Season made up of five concerts."/>
        <s v="A concert of new music by four composers who have lived in India and been inspired by its music, with the Momenta String Quartet"/>
        <s v="New CD of favourite chamber music by Welsh composer Michael Parkin featuring debut recordings by outstanding young musicians."/>
        <s v="Ever had chicken fingers smothered in bearnaise sauce, resting on a bed of your favorite rice? We need these meals on wheels."/>
        <s v="Hail up - Wah gwaan ?_x000a_We are creating a foodtruck that will serve typical, traditional Jamaican jerk chicken/pork and more!"/>
        <s v="Michigan based bubble tea and specialty ice cream food truck"/>
        <s v="We want to bring the wonderful flavors of the Jersey Shore, my home, to my new home in Winnipeg, the center of Canada."/>
        <s v="The Sketchy Pelican. Is my vision to bring raw, honest, soulful, creative, thoght provoking cuisine to food truck form"/>
        <s v="You can skip the hotdog cart and enjoy fresh, hot, delicious, handmade pizza when Mamma B's takes her show on the road!"/>
        <s v="You're leaving a Bar/Nightclub what else would you want more than to have a Juicy Burger and to see Beautiful Girls making it."/>
        <s v="Barney's is seriously delicious New York food. Cooking everything from scratch on our American food truck. London here we come..."/>
        <s v="With your help, I would be able to get a truck and start the process of getting it ready for the 2016 season."/>
        <s v="A family run mobile wood fired pizza oven serving up unique artisan pizzas created by award winning Chef Brandon Mathias!"/>
        <s v="Perth locals who dream of opening a health food van, and serving treats that not only taste amazing but also benefit your body."/>
        <s v="Mesquite smoked brisket nachos, food truck style, with homemade salsa to make your taste buds dance."/>
        <s v="I have perfected my porkkabob recipe.I'm ready to start my own business!I need funds for the bbq pit and trailer and start up supplies."/>
        <s v="The Best Jamaican Jerk outside of Kingston! The name means &quot;for the children&quot;, my children, the reasons why I cook and why I live!"/>
        <s v="Hello everyone, Iv'e decided to put my love for old Volkswagen buses and my love for cooking together! Support vdub dogs hot dog bus!"/>
        <s v="A New Twist with an American and Philippine fast food Mobile Trailer."/>
        <s v="This is not your average cake, it's fruit with yogurt fruit dip icing and fruit toppings! Great for events, parties, weddings and more!"/>
        <s v="Madhuri means &quot;inner beauty, inner sweetness&quot;. At Madhuri Kitchen, we're bringing the spiritual practice of food to festivals &amp; events."/>
        <s v="For those who know me, I love to bake &amp; I'm pretty good at it. My dream is to own a food truck that is a bakery &amp; Coffee shop."/>
        <s v="Planning to build this truck into a full rolling fold out cook shack,providing clean cold drinking water to all festival goers"/>
        <s v="Creating a Food Truck to bring gourmet sausage sliders to Jacksonville, FL for breakfast, lunch, and special events."/>
        <s v="The place where chicken meets liquor for the first time!"/>
        <s v="Crazy Daisy will become the newest member of the food truck distributors in Kansas City, Missouri."/>
        <s v="Bringing quality food to the masses using local premium ingredients, but at a food truck price!"/>
        <s v="Evie's Eats uses local ingredients to create sweet treats, healthy snacks and on the go meals, all with the family budget in mind!"/>
        <s v="I would like to bring fresh salad and food to the streets of London at a reasonable price."/>
        <s v="Providing creative, healthy signature dishes for active, conscientious lifestylers through a community of culinary artists."/>
        <s v="We are a Asian fusion inspired American Fare Food Truck Home of the Freak Sandwich So that means Come And Get Your Freak On! eat big."/>
        <s v="A Brazilian-inspired food truck in one of the busiest spots in Copenhagen, delicious pancakes made by the healthy tapiÃ³ca flour"/>
        <s v="First in Perth self-contained eco-friendly coffee car based on Ford Fiesta. In the end of the projrct I need your help to make it real!"/>
        <s v="Hi everyone I am a 26 year old single mom trying to start her own food business! I need to first afford the patent to reveal more!"/>
        <s v="El Carte is revolutionizing the food truck industry. Meet the new food trike. #oneandonly  we going to spread the awesomeness all over!"/>
        <s v="What could be better than satisfying your hunger with ice cream or a taco (or both) from a 1970's mural van blastin disco music!"/>
        <s v="New, small home business, looking to take some Granny's old recipes along with some of my own creations to the streets!"/>
        <s v="Looking to put the best baked goods in Bowling Green on wheels"/>
        <s v="I'm bringing passion, talent, and most importantly some amazing gourmet food to the streets of Lethbridge and southern Alberta."/>
        <s v="We have a great little coffee business but the van is currently limping! We don't have the capital to replace it. Please help us!"/>
        <s v="I'm ready to make Tulsa happy and aware that love and kindness go hand in hand with good food!"/>
        <s v="The Empty Ramekins Catering Group is looking for your help to start up in Miami Florida!!!!"/>
        <s v="On Sunday November 8, 2015 our food truck burned to the ground. Please help us get rebuilt."/>
        <s v="I'll be launching a small model TARDIS into (near) SPACE and filming the ascension and descension as a mini-documentary for YouTube."/>
        <s v="Three screen-printed posters celebrating the most popular and most notable interplanetary robotic space missions."/>
        <s v="I will be building a mock space station and simulate living on Mars for two weeks."/>
        <s v="We're building a full size rocket motor for our Hermes Spacecraft.  Help us Kickstart the next generation of space travel!"/>
        <s v="Help astronomers get the data they need to unravel one of the biggest mysteries of all time, KIC 8462852 --- Whereâ€™s the Flux?"/>
        <s v="PongSat 2 !!!!!_x000a__x000a_On September 27, 2014 we are going to send 2000 student projects to the edge of space."/>
        <s v="Chop Shopâ€™s second series of posters celebrating the most popular and most notable robotic space exploration missions."/>
        <s v="Giant Leaps featuring the historic missions of human spaceflight is the third in our series of space exploration prints"/>
        <s v="We love Arduino and we love space exploration. So we decided to combine them and let people run their own space experiments!"/>
        <s v="Preserve the telescope that Clyde Tombaugh used to discover Pluto for generations to come!"/>
        <s v="Laniakea is the name of the supercluster of galaxies we are part of.This tremendous structure of 380,000 Galaxies can now be yours! 39â‚¬"/>
        <s v="What if we built a rocket that is better than a NASA or commercially available rocket? What if we did it with students?"/>
        <s v="Re-inventing the way we look at our planet by sending 5 cameras to near space to create the first 360 panoramic view of the earth."/>
        <s v="Middle-schoolers designed a microgravity experiment that's going to the ISS! Help us send them to the launch in Wallops Island, VA."/>
        <s v="Mission to launch a vintage Action Man and Space Capsule into space and film from his birthplace in UK to mark his 50th Anniversary."/>
        <s v="Production of variously-sized deployable models of NASA's James Webb Space Telescope to promote hands-on learning."/>
        <s v="A simple way to learn and teach complex astronomical concepts. Awesome educational experiment, class demo or desktop display."/>
        <s v="LTD ED COLLECTIBLE SPACE ART FEAT. ASTRONAUTS"/>
        <s v="Help a fine art photographer continue her project about space exploration, Mars, and the scientists who are going to make it possible!"/>
        <s v="Come and join us on a voyage of interstellar exploration as we chart the least known part of the Milky Way â€“ its Delta Quadrant."/>
        <s v="Team of undergraduates racing to be the first student organization to successfully launch a rocket powered by a 3D-printed engine."/>
        <s v="University team from Pisa in collaboration with ESA, creating an innovative heat transfer device that will be tested into space."/>
        <s v="We have designed an antimatter thruster capable of reaching the nearest star.  A plan for antimatter fuel production is now needed."/>
        <s v="Itâ€™s Space Elevator research! Smart robots climbing 2 km straight up. The Ribbon is held aloft by large helium balloons."/>
        <s v="We are two upper sixth-form students specialized in physics who wanna take some majestic pictures from stratosphere - about 35km high"/>
        <s v="Support the accreditation of our online STEM Mentoring Program with the International Mentoring Association"/>
        <s v="A group of high school students are building a near-space balloon, that will capture stunning HD video of the earth from near-space."/>
        <s v="A high school freshman is sending pie into space and you can be a part of it.  GO SCIENCE!!!"/>
        <s v="The first international contest to let students shape the future of interstellar travel."/>
        <s v="Free and easy to use information when asteroids pass closer than the Moon. Stretch - take photos of all of these asteroids"/>
        <s v="Starship Congress 2015 is a deep-space &amp; interstellar science summit staged by Icarus Interstellar."/>
        <s v="Students from 3 universities are designing a dual stage rocket to test experimental rocket technology."/>
        <s v="A device that lights up whenever the International Space Station is nearby (that happens more often than you might expect)"/>
        <s v="After a unsuccessful recovery last time we are trying again to successfully launch and recover a weather balloon from space."/>
        <s v="Help UTS Ontario students raise money to get their experiments on the ISS. Promote space science in Canada! We can't do it without you!"/>
        <s v="Real-time high-altitude weather balloon tracking using amateur radios - capturing stunning near-space visuals - now with more science!"/>
        <s v="Help us collect the data to solve the mystery of the century: Is light slowing down?"/>
        <s v="The second round of funding for the most amazing project ever where a high school freshman is sending pie into SPACE!!!"/>
        <s v="Mission Space is run by me, a teenager who has a passion for space! I will fly a weather balloon to the edge of space with your help."/>
        <s v="Hi,_x000a_My Name is David Frey and I Provide Free Public Astronomy programs in San Francisco, Mt. Tamalpias, Yosemite and Novato CA."/>
        <s v="Building a Flying saucer that has Artificial Intelligent made from sea shell."/>
        <s v="Innovatives MAschinenbau projekt mit verarbeitende Metalle vom Mars_x000a_Stehe mit Mars one einer hollÃ¤ndischen space company in cooperatio"/>
        <s v="A mission to build and launch a telescope to observe and photograph Earth-like planets around our nearest star system, Alpha Centauri."/>
        <s v="A historic manned launch into near space by 3 brave pilots to capture the 2017 total solar eclipse in virtual reality."/>
        <s v="Phase one of a small winged reentry craft. This phase will be testing the supersonic stability of a small craft traveling at 1,800kph"/>
        <s v="We're a small group with a big mission: making it possible for everyone to explore space using the power of virtual reality."/>
        <s v="The telescope will serve as a path for the youth of Toronto to the skies, it will be 18&quot; easily portable meant for schools in the GTA."/>
        <s v="Calvert Co 1977 planetarium acquired by Spaceflight America! Education science program star projector needs overhaul, upgrade, repairs!"/>
        <s v="They have launched a Kickstarter."/>
        <s v="A fully stabilized, mobile, research grade telescope/media platform, used to bring outreach astronomy to those who don't have access."/>
        <s v="Conceived at NASA JPL, FireSat is a satellite-installed sensor constellation for the near real-time detection of global thermal events."/>
        <s v="We're looking to set an Australian Amateur Rocketry record of 100 000 ft. You are invited on this 4500km per hour ride into history"/>
        <s v="DREAM BIG. Explore the universe through STEAM education. (Science, Technology, Engineering, Art, Mathematics)"/>
        <s v="I want to launch a rocket to the moon, I plan on having this lunar rocket carry a small payload of solar internet connected cameras"/>
        <s v="Thank you for your support!"/>
        <s v="MoonWatcher will be bringing the Moon closer to all of us."/>
        <s v="Miles, a team of citizen scientists is reaching for the moon. We've bootstrapped our way to the top and now we need your help."/>
        <s v="Funding will allow free participation for 20 schools, grades 4-12, (thousands of students) anywhere in the nation."/>
        <s v="test"/>
        <s v="COAS is an organization that does community outreach programs to encourage and educate children and adults on Astronomy related subject"/>
        <s v="Summer Camp is an old gas station that will have workshops, custom art framing, and carry vintage &amp; home goods."/>
        <s v="The Mini Maker is Lansing Michigan's new kid friendly makerspace. We're dedicated to help kids imagine, develop and build."/>
        <s v="The Ville. A local cooperative helping communities learn, share and grow in the spirit of health, wellness and sustainability."/>
        <s v="We believe that the true purpose of education is to enable people to create real things that make the world better. Join us!"/>
        <s v="Giving the best tech access and tools to Bayview Hunters Point youth - developing the next generation of tech savvy youth who excel!"/>
        <s v="StartMart is a 35,000 sqft entrepreneurial hub and co-working space located on the 2nd floor of the Terminal Tower in Cleveland, Ohio."/>
        <s v="Websmith Studio is a makerspace where the people most impacted by broken systems are empowered to think, build, and own the solution."/>
        <s v="Creativity on the go! |_x000a_CrÃ©ativitÃ© en mouvement !"/>
        <s v="The brand new Makers Club wants something to draw the students into science and engineering and also be very inclusive."/>
        <s v="A revolution in the rapidly growing container housing space. Transportable, expandable, green and versatile. A global game-changer."/>
        <s v="We will build hubs so that teens can use tech to develop business solutions to their communities greatest challenges. Help us!"/>
        <s v="Manylabs aims to help support 20 new residents working on open, low-cost, accessible tools for science and science education."/>
        <s v="We're opening up a Pixel Academy in Manhattan and we need your help to fill it with technology and tools for New York City's kids!"/>
        <s v="A project to give the people of Playa Blanca an independent, energized future - _x000a_â€œLocal de Mariposas EÃ³licas Para un Futuro Mejorâ€"/>
        <s v="We are working to establish a collaborative work-space with the goal of creating a community of knowledge, design, and creativity."/>
        <s v="Our aim is to provide high-end equipment and space for Toronto coders, filmmakers, and artists to develop cutting-edge VR content."/>
        <s v="A mobile tech lab with cutting edge maker tools that travels to schools to offer free creative workshops for school age kids."/>
        <s v="Wavegarden is the worldâ€™s longest man-made wave that creates ideal conditions for surfing. Help us and let's open one in Malaga!!"/>
        <s v="A do-it-yourself auto garage in Des Moines, Iowa where people can learn how to work on cars &amp; those who know can share their knowledge."/>
        <s v="iHeartPillow, Connecting loved ones"/>
        <s v="Jolly's Hot Dogs: A beef hot dog topped with deliciously seasoned ground beef, mustard and minced onions."/>
        <s v="Gourmet Toast is the culinary combination, neigh, perfection of America's most under-utilized snack: Toast."/>
        <s v="Cereal isn't only for breakfast! Help me bring cereal to the 92% of Americans who eat cereal everyday. Out of the home and to you!"/>
        <s v="Not all wings are created equal. We believe ours take flight above the rest. Come judge for yourself. To us it Ain't No Thang..."/>
        <s v="Home cooked meals made by Nana. Indiana's famous tenderloin sandwiches, Nana's homemade cole slaw and so much more."/>
        <s v="2 years after a car accident, I was told that I could no longer work... I want to change that AND create something amazing Fair FOOD!"/>
        <s v="Your American Pizzas, Wings, Stuffed Gouda Burger, Sweet &amp; Russet Potato Fries served on a food Truck!!"/>
        <s v="The amazing gourmet Mac N Cheez Food Truck Campaigne!"/>
        <s v="I am creating a high quality, local product only, concession trailer for local and remote events. Dearborn Brand, Winter's Brand, more."/>
        <s v="The stuffed chicken wing originators need YOUR help starting a restaurant so our AMAZING wings will be available to you 7 days a week!"/>
        <s v="A Great New local Food Truck serving up ethnic fusion inspired eats in Ottawa."/>
        <s v="Our food truck will bring you -_x000a_                       Fast, Fresh, Food -_x000a_                            Throughout the Omaha area"/>
        <s v="I want to start a food truck that specializes in chili cheese dogs, using new kinds of meats, cheeses and toppings you wouldn't imagine"/>
        <s v="Gourmet taco truck infusing savory smoky flavors into your tacos, so when you open your container the aroma and actual smoke  flows out"/>
        <s v="I am creating food magic on the go! Amazing food isn't just for sitdown restaraunts anymore!"/>
        <s v="The dream to own a food truck, rolling wherever the army sends me, hiring other military spouses and veterans alike! Giving back!"/>
        <s v="Stuffed waffles made from Dough. Sweet, savory, salty and then stuffed with meats, fruits, and sauces!"/>
        <s v="We 'd love to give some TLC to our vintage pink taco trailer so we can continue to cook our signature Baja style shrimp tacos!"/>
        <s v="Hi, I want make my first bakery. Food truck was great, but I not have a car licence. So, help me to be my dream!"/>
        <s v="I currently own and operate a hot dog cart. I am hoping to purchase a used food truck so I can do business year round!"/>
        <s v="We have been working extra hard to get our new training space ready and with a little extra help we hope to dream big for the future!"/>
        <s v="The next phase of the evolution of Hygienic Art is the building of New London's first amphitheater, a covering for the Art Park."/>
        <s v="Â¡Tu nuevo espacio cultural multidisciplinario en el centro de Pachuca, Hidalgo"/>
        <s v="We plan to rescue, relocate, and repurpose, a historic Little Red Brick House, to be incorporated into a riverfront amphitheater."/>
        <s v="Help light the lights at the historic Fischer Theatre in Danville, IL."/>
        <s v="A place where innovation, food, creativity and performance live year round in a historic building in Pioneer Square."/>
        <s v="A new performance space in Seattle. A place for artists, comedians, and audiences to meet and collaborate!"/>
        <s v="Angel Comedy Club: A permanent home for Londonâ€™s loveliest comedy night - a community comedy club"/>
        <s v="Give contemporary circus an artistic home in America.  Help us launch the nationâ€™s first higher education program for circus."/>
        <s v="Building Brooklyn's own creative venue for circus, theater and events of all types."/>
        <s v="We're aiming to launch a production involving circus performers, musicians and artists in a new space, creating a night of live art."/>
        <s v="Voix de Ville is a pop-up imaginarium of neo-vaudeville, musical extravaganza, circus arts, comedy, and theatre in a tiny circus tent!"/>
        <s v="Help support the Acro-Cats kitten and cat rescue and adoption effort! They need a bus to continue finding felines homes across the US."/>
        <s v="The Crane will be the new home for independent theater in Northeast Minneapolis"/>
        <s v="The creators of Five Dollar Comedy Week are building a permanent home for affordable live comedy shows and classes in Philadelphia."/>
        <s v="Love comedy? Get involved in creating a dedicated space for alternative comedy in Berlin._x000a__x000a_(Das Video ist untertitelt. Klicke auf CC)"/>
        <s v="ONLY HOURS LEFT ON THE CAMPAIGN! Our stretch goal is $35k; let's build a home for standup/improv shows &amp; classes in VT!"/>
        <s v="The Bard has burst beyond the big top and we're reaching out to our Beloved Benefactors to help build our festival's future."/>
        <s v="Our high school theater in Allentown, New Jersey was rad - in 1972. Help us bring our theater into present day and light up our stage!"/>
        <s v="An improv, sketch and experimental comedy and cocktail venue in downtown Grand Rapids, Michigan"/>
        <s v="Pi Crust is a breakout board for the Raspberry Pi that makes it easier to connect electronics - help us to bring this into kit form!"/>
        <s v="Want people to put down their phone more often? Ransomly creates 'quiet' spaces to help us reconnect with the real people in our lives."/>
        <s v="The most compact and versatile workout product designed to give you unlimited exercise options in the comfort of your home or office."/>
        <s v="RPi.GPIO Quick reference for GPIO programming on Raspberry Pi. Python code &amp; port ID labels in a convenient 6&quot; PCB ruler"/>
        <s v="Best Net Zero energy solution for new or existing house (no more heating or electricity bills)."/>
        <s v="Krimston TWO: iPhone Dual SIM Case"/>
        <s v="Introducing the PiDrive, a high capacity Solid State Drive (SSD) expansion card for the Raspberry Pi B+, A+, and B+ v2!"/>
        <s v="SSD, WiFi, RTC w/Battery and high power USB all in one shield."/>
        <s v="A luggage that is more than a luggage! It is what you want it to be."/>
        <s v="The world's most powerful portable speaker and guitar amplifier. Turns any surface into a speaker."/>
        <s v="Providing a control system and cybersecurity hands-on educational platform for professionals, home-use, and academic institutions."/>
        <s v="BrightFingers' lighting keyboard, gloves and software give kids a multi-sensory way to learn to type â€” and the desire to practice."/>
        <s v="Students, makers, and engineers can write Linux software applications to achieve any network functions, such as NAS, VPN and Firewall."/>
        <s v="Award-Winning Audio Design Experts Voix are back with their latest product. The amazing mi8| Retro Duo Wireless Stereo Sound System."/>
        <s v="The Pi Supply is an intelligent power switch for the Raspberry Pi which includes hard on and off switches and auto-off on shutdown."/>
        <s v="Fully Programmable Solar BMS ( Battery Management System ) Learn to program microcontrollers and HW design video tutorials_x000a_Open Source"/>
        <s v="An innovative portable generator that turns heat into electricity. Now with 10 Watts of power at your fingertips... all while you cook!"/>
        <s v="Bringing back the Mojo to the new iPhone with our award winning  removable battery case with customized 3D printed top cover"/>
        <s v="LPLC Board; A powerful, low cost, ultra low power microcontroller development board with template software and online tutorials."/>
        <s v="I am interested in testing the plant yields of this vertical garden as well as some other applications"/>
        <s v="Help me publish my 1st children's book as an aspiring author!"/>
        <s v="The pachyderms at the Denver Zoo are moving. Follow along on the convoluted journey to their new home."/>
        <s v="One Christmas every child was naughty, and Santa's son _x000a_St. Nick Jr sacrifices all his gifts over his whole life, for the children"/>
        <s v="A fun &amp; exciting story to educate kids and their parents about the importance of honeybees &amp; the easy &amp; fun ways we can help the world."/>
        <s v="A spunky little girl, driven by a love of pumpkin pie, overcomes her fears and serendipitiously discovers what she'll be for Halloween"/>
        <s v="An easy fun way for children to understand the physical limitations of someone with CFIDS and Fibromyalgia using marbles and a jar."/>
        <s v="A collection of childrens poems written to educate, inspire and create quality time with parents. Beautifully illustrated, 44 pp."/>
        <s v="Interactive Book with Audio to learn the Ojibwe Language for Children.  Website, Ebook and more!"/>
        <s v="Self-publishing my children's book."/>
        <s v="This is a journal where parents daily write something positive about their child.  Places for pictures, too."/>
        <s v="&quot;Daddy what's a divorce?&quot; A child gains insight and wisdom to the miracles of GOD and helps a family reunite; in &quot; GRACE SAVES THE DAY&quot;"/>
        <s v="Andrew wonders if his life would be more exciting if he'd been hatched a frog. Shiny and green just seems more exciting to him. Until.."/>
        <s v="Written by my daughter and myself, illustrated by Jack Wiens. Everything is complete except for publishing."/>
        <s v="I have been a writer all my life. But until recently never a parent. I want to write a children book for my children, and yours!"/>
        <s v="Colourful and imaginative book app for children, will be relished especially by those with Irish roots."/>
        <s v="We all pray to the same God no matter what name we might refer to Him as.  Our children deserve to know this basic truth."/>
        <s v="A children's letter book that Lampoons Hillary Clinton"/>
        <s v="Water Bomb Fight, Swooped &amp; Moon You Are Unique by Soraya Yvette are Christ centred Aussie outdoor fun adventure books for tween/teens"/>
        <s v="READY TO PRINT. A fun 38 page full color, hand illustrated children's book based on Australian animals and Indigenous Legends."/>
        <s v="A fantastic Doggie Adventure filled with laughter, tears and heroics. Lets get a fresh New Edition of Bosley published for all to enjoy"/>
        <s v="Help me give away 500 copies of my picture book so more kids will know US geography!"/>
        <s v="How-to book of toys and games constructed from materials found in nature, recyclable and easily available."/>
        <s v="How Santa finds childrens homes without getting lost by following certain stars."/>
        <s v="My Budding Bears are four teddy bears living in an enchanted garden sharing friendship, tea parties and delightful adventures."/>
        <s v="I am writing an illustrated book for children ages 3 to 7 that meshes technology in everyday life stories."/>
        <s v="Jambie is a children's book geared towards kids ages 4-9 years of age. This book teaches young children about making wise decisions."/>
        <s v="An animated bedtime story with Dedka, Babka and the rest of the family working together on a BIG problem"/>
        <s v="â€œItâ€™s Okay to Waitâ€ is the story of a father who sits down with his adolescent daughter to have â€œthe talkâ€ about sex."/>
        <s v="Raph the Ninja Giraffe is a project that is my 5 year old sons idea, &amp; I am working with him to bring his idea to life."/>
        <s v="A story about two friends who part ways because they are different, then reunite after learning they both are made of atoms."/>
        <s v="Hello Vermont are books that demonstrate the 4 seasons. Subtitles: Soggy Spring, Sizzling Summer, Fabulous Fall &amp; Winter Wonderland."/>
        <s v="See the little boy in the photo? Doesn't he look angelic? Wouldn't you like to read his story? Take a look at this......."/>
        <s v="Parents know the pain of rereading bad bedtime stories. I want to write stories that all ages will enjoy"/>
        <s v="Building the inner wealth of children builds stronger families, schools and communities. Peaceful and positive relationships flourish."/>
        <s v="Kids Radio Theatre is a radio show played on National Pubic Radio to teach children all about theatre every Sunday 20 states."/>
        <s v="A young girlâ€™s journey into a world of superheroesâ€”exploring love, compassion and acceptance with mystical creatures from far away."/>
        <s v="Thisis a children's story.It teaches family values and about other animals in the forest.It teaches the value of friendship also.Thanks"/>
        <s v="Mariah is an illustrated story of a girl and a tiny Mermaid._x000a_Make  your own Mermaid Doll with the included knitting or sewing pattern!"/>
        <s v="Our Moon is a simple book based on a nightly tradition my mother and youngest son started while I was working away."/>
        <s v="Turn the World with my kids, and then write a book with the advice for traveling with baby"/>
        <s v="STRIKE, DANCE AND RISE with us at the University of Utah to end violence against women and girls!"/>
        <s v="The premiere theatre troupe in SE Michigan offering acting opportunities for the 50+ actor."/>
        <s v="A new, LGBTQ focused adaptation of As You Like It that puts Celia and Rosalind's romantic relationship centre stage for the first time."/>
        <s v="David Sedaris' &quot;The Santaland Diaries&quot; starring Matt Crabtree at The Working Stage Theatre in Hollywood!"/>
        <s v="Bare Theatre and Raleigh Little Theatre present Shakespeare's epic, set in a post-apocalyptic dystopia."/>
        <s v="A heart-melting farce about sex, art and the lovelorn lay-abouts of London-town."/>
        <s v="Orson Welles and Superman meet up to record a radio drama version of their &quot;true&quot; adventure triumphing over Fascist Martians."/>
        <s v="MOVING FORWARD! WE HAVE REACHED GOAL BUT HAVE MORE TIME!! PLEASE CONSIDER PLEDGING."/>
        <s v="BNT's Biggest Adventure So Far: Our 2015 full length production!"/>
        <s v="We want to perform the one act play &quot;Old Friends&quot; at the El Portal Theatre in North Hollywood, CA.!!  Help us to get on the stage!!"/>
        <s v="A one act play, one act cabaret focusing on various social issues to remind us that when we come together, beautiful things can happen."/>
        <s v="Homeless and hopeless, this prequel tells the story of a Colorado youth who leans on her friends when family leaves her behind."/>
        <s v="THE GOODS are Premiering the NEW Australian play DROPPED by Katy Warner @ OLD FITZ THEATRE Dec 8-20 _x000a_Its Godot with Gals n Grenades"/>
        <s v="Dusk Theatre have created a brand new adaptation of the hilarious BBC4 comedy &quot;Macbeth Rebothered&quot; originally by The Penny Dreadfuls."/>
        <s v="A new play about five bad bitches who fought in the Civil War disguised as men, premiering at Ars Nova's ANT Fest."/>
        <s v="Fishcakes is a piece of new writing for the Camden Fringe that explores a story of love, loss, and all the â€˜little things'."/>
        <s v="&quot;Labyrinth&quot; meets &quot;Jumanji&quot;  in this dark adventure fantasy play from the makers of the five star fringe hit &quot;Death Ship 666&quot;"/>
        <s v="A darkly funny new play about the supermarket industry and its impact on all of our lives by award-nominated playwright Michael Ross."/>
        <s v="August012 make their debut at Edinburgh Fringe with their play about the absurdity of wanting to bring children into a deranged world"/>
        <s v="Exeter University Theatre Company is bringing the award winning play by Dale Wasserman to Exeter's Northcott Theatre"/>
        <s v="Arise Theatre Company's production of August Strindberg's expressionist masterpiece 'A Dream Play'."/>
        <s v="An honest &amp; inspiring journey with cancer, discovery of self-mortality &amp; celebration of life. Winner of IdeasTap Underbelly Award 2015."/>
        <s v="An original theatrical production using music, movement and monologues to tell the story of a TN native growing up within a sex ring."/>
        <s v="The real-life story of the mysterious 'Piano Man' who washed ashore with no memory; with no speech; but with an amazing ability..."/>
        <s v="1 game, 7 levels, 45 attempts; Lorraine, Esbe &amp; David; 1 Grandmaester._x000a_Help us take our metatheatrical nutshell volcano to the Fringe!"/>
        <s v="A one woman show about the challenges of being a feminist in a digital age. Touring 6 UK cities. Now with Stretch Goals!"/>
        <s v="Bringing Shakespeare back to the Playwrights"/>
        <s v="Seat of the Pants mounts our first show in a black box space that could become permanent; can you help us excel and seal the deal?"/>
        <s v="Sugarglass is a Dublin based theatre company committed to international collaboration. 2016 sees the launch of their NYC division."/>
        <s v="We're remounting the musical that brought down the Bush Administration: A Brief History of the Earth And Everything In It!"/>
        <s v="Ray Gunn and Starburst is an audio sci-fi/comedy sending up the tropes of classic and pulp science-fiction."/>
        <s v="&quot;A short, nasty and razor sharp play in one of Toronto's hottest new &quot;off-off Broadway&quot; style venues."/>
        <s v="Ryan has a higher sex drive than you. He also has cerebral palsy. Join him for his hilarious and poignant new solo show!"/>
        <s v="Stitching is a play exploring how a couple cope with the loss of their child. It will run for a month at The Drayton Arms Theatre."/>
        <s v="Set in 1950s Northern Ireland, this play tells the story of two sisters in a community of Travellers, or Irish Gypsies."/>
        <s v="Inspired by real life interviews 'In My Head' is a new play exploring the lives of those living with a mental health condition."/>
        <s v="Let Go Theatre Co's very first production is going ahead in June 2015. Help support a brand new theatre co as we begin our adventure"/>
        <s v="Joe West and his wonderful theater company THEATER OF DEATH present original plays both horrific and comical."/>
        <s v="Years of work, my best show, and a top Edinburgh venue.  Help me expose my talents to the UK and tell an important story."/>
        <s v="Montage Theatre Arts, as part of National Theatre Connections, are performing a show - We need you help to raise vital funds!"/>
        <s v="Help us share an untold story of Britain's involvement in the slave trade, in the church where Wilberforce began his abolition campaign"/>
        <s v="A campaign to support the artists creating Theatre Forever's The Nature Crown, premiering in the Guthrie Theater's Dowling Studio!"/>
        <s v="Seliges Theater is a brand new theatre company based out of Bristol. &quot;The God of Carnage&quot; will be our debut show. Help us get started!"/>
        <s v="I wrote a One Act play called The Rooftop for a Female Playwright's festival. Every little bit helps!"/>
        <s v="Help Saltmine Theatre Company tell the exciting story of St Nicholas and the importance of gratefulness in their new Christmas show."/>
        <s v="Mickey &amp; Worm is a Noir stage experience, written by Santa Paula playwright John McKinley and back again on tour by popular demand!"/>
        <s v="We are Capital J Theater Company and are looking to create the first production of an Alumni Theater Series at The Pennington School!"/>
        <s v="The Battle of Britain has been lost; London is occupied, who can you trust? Help produce this classic piece of theatre. Drama for now."/>
        <s v="In a visceral new play about family, grief and red meat, Sarah Kosar (Royal Court) asks how far we'd go to connect with those we love."/>
        <s v="Avalon is a new South African Township play and Nakhtik is a  danced political lecture."/>
        <s v="We each wrote a play and would like to produce them for you for nothing more than art's sake!"/>
        <s v="Charting the big stuff in life from dance routines to coming out; exploring homophobia, family, friendship &amp; finding your own voice."/>
        <s v="A new play about exploring outer space"/>
        <s v="Thank You For Smoking. A play about love, 5 trillion cigarettes and how the Flintstones earned the tobacco industry millions."/>
        <s v="A celebratory community theatre project about the Focus E15 Occupation of empty council homes on Carpenters Estate."/>
        <s v="We're fundraising $450 by Feb.17, 2017 to purchase the rights for the show &amp; any extra proceeds will be used toward props and costume."/>
        <s v="Aidez-nous Ã  financer notre projet Stop the tempo prÃ©sentÃ© du 18 nov au 12 dÃ©c 2015 au ThÃ©Ã¢tre Prospero! M.E.S de Michel-Maxime Legault"/>
        <s v="You like things that are funny. You (secretly) like murder. So why not support the NYC return of this hilarious whodunit?"/>
        <s v="Help us tour our brand new show &quot;Stripe and Spot (Learn to) Get Along&quot; to neighborhoods throughout the Twin Cities metro area!"/>
        <s v="The world premiere of an astounding new play at Southwark Playhouse exploring slut shaming/cyber bullying &amp; the emotional repercussions"/>
        <s v="1920's London; two brothers try to make a name for themselves in the underground crime world but encounter a ruthless Irish mob boss."/>
        <s v="A play performed at the FCO Global Summit on the Preventing Sexual Violence Initiative, hosted by William Hague and Angelina Jolie"/>
        <s v="We're high school students directing a film adaptation of the play, Fallen Angels, written by NoÃ«l Coward and set in the 1920's."/>
        <s v="Zwei ausgebildete Schauspieler, ein Musiker - gemeinsam bringt man ein waschechtes KabarettstÃ¼ck auf die BÃ¼hne."/>
        <s v="The Maderati: A bitingly witty absurdest comedy, which pokes wickedly perceptive fun at NY artist lifestyle."/>
        <s v="SIN, has an important message, outstanding music, uplifting performances and amazing entertainment. SIN, is a &quot;must see&quot; for everyone!"/>
        <s v="Dark secrets come to light when Mariah meets Stella. They find a way to face the south's largest elephant in the room: RACISM."/>
        <s v="Wendell Pierce stars in Brothers from the Bottom by Jackie Alexander to mark Hurricane Katrinaâ€™s 10th Anniversary. June 2015 in NoLA."/>
        <s v="NonSens!cal tackles the struggles of four people with mental health issues/disorders inspired by A.A Milne's Winnie the Pooh"/>
        <s v="Romeo and Juliet: Wouldn't it be great if they didn't all die at the end? Now YOU get to control the fate of these timeless characters!"/>
        <s v="Set in Southern America â€œThe Divideâ€ is a stage play that touches on the issues that are forefront in America and the world."/>
        <s v="Just one time back to the past on the Freedom Train will open your eyes and your lives will never ever be the same!"/>
        <s v="Much has been written by women on breast cancer. Yet, there is little that has been written for the theatre on this by men. I have!"/>
        <s v="Almost Random Theatre's play about a candidate - with no policies - who is seeking election in May 2015"/>
        <s v="Raising funds to have a private stage reading for an upcoming play from THE ENSEMBLE THEATRE COMPANY OF NEW YORK (www.tetcny.org)"/>
        <s v="This will be the fifth play of The Jokeress, based on the ebook/paperback novelette series. It is scifi, suspense, terror, and noir."/>
        <s v="Somos una compaÃ±Ã­a de teatro independiente. Y en el 2017 queremos arrancar con el montaje de 3 obras._x000a_3 elencos, 3 espacios."/>
        <s v="Een Gay Party in het centrum van Amersfoort. _x000a_Een geweldige avond uit, met een show, optredens en DJ's."/>
        <s v="A theatre company that will create works to inspire young people and get everyone involved."/>
        <s v="The Bard's classic tale set in the 2016 Presidential Campaign. Power, corruption, greed, and conspiracy. How far are you willing to go?"/>
        <s v="The University of Queensland Drama Production Course is putting on an adaptation of William Shakespeares Julius Caesar"/>
        <s v="&quot;Get Your Life Back&quot; is a dynamic stage play that deals with true issues of life that reign in the lives of many people everyday."/>
        <s v="I would like to start a Acting Company that supports and includes LGBTQ youth and young adults in very conservative North Texas"/>
        <s v="Accessible, original theatre for all!"/>
        <s v="Prepare to be Swept Away. Three short plays from three master playwrights; LANDFALL, SNIPER and DANGERS of TOBACCO!"/>
        <s v="The reality is dark, sinister. The milieu is not as friendly as it claims. What is this place? Where is it? Is it your local church?"/>
        <s v="This production is being put together by Wilson's newest professional theater company, the Wyldepine Players in conjunction w/ Taiplab"/>
        <s v="7 billion people &amp; most of us feel alone.  It's time we become emotionally unzipped.  &quot;Unzipped&quot; a new play about men &amp; relationships."/>
        <s v="We provide performing arts training and experience to young people of low income families in NYC, building confidence and self esteem"/>
        <s v="The war in Iraq changed everything -one journey from the safe haven of the 99% to the shadows of veteran. How would you persevere?"/>
        <s v="America's dad or serial rapist? Or both? The stories of the Bill Cosby accusers and the society so skeptical of them."/>
        <s v="Local Theatre group in Loudoun County, Virginia. Looking for funds to start producing shows!"/>
        <s v="DC/Baltimore AEA actors band together produce a world premiere of a touching, bittersweet, award winning play about letting go to live"/>
        <s v="We present Classics made for the 21st Century and we need a space! Please help us rent a space for The Importance of Being Earnest!"/>
        <s v="Play about Tracey a gay man trapped in his room by his Bible thumping mother. He finds love but the room can not keep the love alive."/>
        <s v="Charlotte NC playwright looking to showcase a series of three stage plays.  Plays are funny, completed and ready to run!"/>
        <s v="Two of the 20th Centuryâ€™s Greatest Artists _x000a_navigate the perilous terrain of Art &amp; Fame _x000a_in a historic Collaboration."/>
        <s v="World premiere of &quot;I'm Just Here to Buy Soy Sauce&quot;, a play about China &amp; the UK housing crisis by Jingan Young location TBC"/>
        <s v="She that fines a husband? Wait, is that right? Girl... you better check yourself, before you wreck yourself!"/>
        <s v="BELIEF leaves res &amp; crosses nations, swims the Atlantic, landing on Isle where Salish meets Gaelic, where humanity transcends barriers"/>
        <s v="&quot;The struggles of Alzheimer's  &amp; Alcoholism. &quot;Courage is the quiet voice at the end of the day, saying, I will try again tomorrow.&quot;"/>
        <s v="A one-woman show about the life of Eva Schloss, her time in Auschwitz, and the positive impact she has had on thousands of lives."/>
        <s v="Ticket sales benefit Bedford Hills Maximum Security Prison, Women's College Program Library. Presented by Theater For The New City."/>
        <s v="Come explore the dream world of Jim Morrison, rock singer, mystic, poet, shaman."/>
        <s v="An historic and proud work of Polish nationalistic literature performed on stage."/>
        <s v="Help us provide half-price tickets to the 11th annual Variations Project, allowing our fellow artists to see this wonderful production."/>
        <s v="A stage play of love, faith, &amp; relationships in a comical &amp; spirit message that is sure to make you laugh &amp; rejoice to the ART OF LOVE"/>
        <s v="We're dedicated to writing &amp; producing plays, infusing inspirational, universal principles that aren't commonly displayed in America."/>
        <s v="Halfway, Nebraska explores the limits of hope and what it means to love someone who may be too far damaged to save."/>
        <s v="This Theological Comedy tells a story of when seemingly similar beliefs are discovered to be worlds apart; Damnation-Southern Style."/>
        <s v="Did you know that we are enriching the lives of Brooklyn kids through literacy and educational theater? We just need a little help."/>
        <s v="Something Precious is the world's first musical to alert folks to the harmful effects of technology on the human spirit."/>
        <s v="Fundraising for REDISCOVERING KIA THE PLAY"/>
        <s v="This Is A Story About A Woman A Man And A Woman"/>
        <s v="Alice on stage with a magical twist to brighten your smile and warm your heart. Project is in Polish with semi-pro actors and children."/>
        <s v="&quot;Miracle on 34th Street&quot; is about faith and believing in others. _x000a_We believe. Do you?"/>
        <s v="A unique stage play about the epic struggle of psychic Edgar Cayce to deal with his extraordinary abilities and find his place in life."/>
        <s v="This is an action packed Sci-Fi stage play, using foam latex creature puppets, projected video footage, and audience participation."/>
        <s v="Sex, intrigue, lust, &amp; love; follow the lives of two individuals as their romance turns from innocent online flirting to something more"/>
        <s v="In October, we plan to premiere Oedipus Revenant, a historically grounded horror adaptation of Sophoclesâ€™ classic, Oedipus the Tyrant."/>
        <s v="How can the visual age appreciate something that cant see? With these Audio Plays I will show you, if your willing to listen."/>
        <s v="Help me honor and bring &quot;The American Soprano&quot; Leontyne Price back to the stage one more time."/>
        <s v="We are raising funds to rent a theater hall for a play to help educate teenagers and parents on the pitfalls teenagers currently face."/>
        <s v="A Tequila slammer with a slice of Tarantino, a line of the London Fringe scene and a shot of â€œBreaking Badâ€. New Writing."/>
        <s v="Philly-based feminist theatre's inaugural production about a woman's friendship with an awesome lady cowboy."/>
        <s v="The smash hit, award-winning comedy sashays onto the Los Angeles Theater Scene in a fabulous new production at Atwater Village Theatre."/>
        <s v="Spend an evening in the afterlife with some of the greatest women who ever lived. LITTLE NELL's,by Jill Hughes, Los Angeles- June, 2016"/>
        <s v="A dinner theatre/show about a day in the life of a Vegas &quot;Mob Boss&quot;_x000a_circa 1965- ish. It is all at once realistic,tragic, farce/comical"/>
        <s v="CONVERSATIONS WITH AN AVERAGE JOE tells our stories exposing those in charge of our lives and tells how to take control of country back"/>
        <s v="Free drama, dance and singing workshops for disadvantaged young people to inspire, create and help them follow their dreams."/>
        <s v="The Most Beautiful Things in Japan are Hidden...Our different &amp; original play from the Japanese folk tale The Bamboo Cutters Daughter."/>
        <s v="Set in Iceland, Fair Play is a a dark comedy- a play within a play. An extravaganza, fueled by Absinthe, and touched by the Surreal."/>
        <s v="A LIVE history infused, frightening magic and mind reading show in the heart of the Halloween capital of the world, Salem, MA!!"/>
        <s v="Hercules must complete four challenges in order to meet the father he never knew"/>
        <s v="An inclusive, cross community, multi-cultural theatre production for children aged 3 to 16 and their families"/>
        <s v="The moving dramatisation of one man's journey to find the truth behind the Libyan regime change."/>
        <s v="Cross dressing, cross gartering, crossed swords. Cross a bridge and come see this fantastically fun rendition of Twelfth Night"/>
        <s v="A meta-theatrical retelling of Chekhov's Three Sisters, framed with Civil War Hymns, Dance, and wild theatricality."/>
        <s v="A full staged reading of a new play about a boy who learns how to be happy from the most unexpected person."/>
        <s v="Help save this village theatre group. Funding required for lighting, stage equipment, &amp; ongoing productions. Involves youth  &amp; adults."/>
        <s v="I'm creating a cabaret in which all donations go directly to Broadway Cares/Equity Fights AIDS."/>
        <s v="We as a Performing Arts College are to perform 'Les Miserables'. We need backing in order to afford the set, costume and other aspects."/>
        <s v="Spreading the love of theatre, one step at a time. I would like to produce a reading of one of my favorite musicals"/>
        <s v="Theatre is home and there's no place like home!  So, click your heels three times, and come home to the magic we create for you!"/>
        <s v="Help the Gold Dust Orphans bring their new musical 'SNOW WHITE AND THE SEVEN BOTTOMS' to New York City this fall!"/>
        <s v="A musical, by Louis Lagalante and Patty Hamilton, that explores loss and the different ways we can choose to move on from it."/>
        <s v="They're Creepy, They're Kooky, And They're coming to Tuscaloosa this October! Help Us Bring the World of The Addams Family To Life!"/>
        <s v="This is a touring production for schools in the Treasure Valley!"/>
        <s v="Help fund ROCKT's first production!  We want to bring musical theater to kids who have limited access to it, and offer it free to kids."/>
        <s v="Forbear! is a new theatre company aiming to produce exciting and innovative theatre using performers from a variety of disciplines."/>
        <s v="And More Shenanigans Theatre is a brand new Edmonton based theatre company dedicated to creating and developing quirky original works"/>
        <s v="When a rich girl fakes destitution so she can audition for a homeless talent show, she bridges our wealth gap with a tragic love."/>
        <s v="An intimate musical about friendship and time, growing up, and coming of age. Music and words that will stay with you for years to come"/>
        <s v="Powerful community theatre production of Jason Robert Brown's &quot;Songs for a New World&quot; in London, Ontario."/>
        <s v="Fresco brings a full scale operatic production to your neighborhood - SNOW WHITE, set to the world's greatest music!"/>
        <s v="We need your help to complete our musical! Help us add two more original songs to our winter show, Babes in Toyland."/>
        <s v="UCAS is a new British musical premiering at the Edinburgh Fringe Festival 2014."/>
        <s v="Keep It Spinning! Is an after-school, six week workshop, during which students create an musical based on on an overarching theme."/>
        <s v="Skyline Board Trustees have offered matching grants to help fund next season's production of Dreamgirls! Your donation will be doubled!"/>
        <s v="We are asking for people to donate to our theater club, the ITAVA Players, a public high school club from Brooklyn, NY."/>
        <s v="Ovations wants to buy property to open a variety club to become the 1st minority owned club in Cincy, focusing on artists on the rise."/>
        <s v="YOUR community theatre:  provide a facility that is usable for presentation of movies, live music, live theatre and community events"/>
        <s v="Building a Resource Network and Funding Capacity to support, empower and promote Afrocentric Arts in Metro Columbus"/>
        <s v="Our vision: build and operate a Theater Arts Center for south-central Washington state in Goldendale."/>
        <s v="Where people that enjoy theater, or just something new can go to have fun and experience varying types of theater in Albuquerque."/>
        <s v="I have set up a new theatre company, and am looking to raise funds to purchase a venue with a difference to a standard theatre."/>
        <s v="Bringing Health, Wellness and Creative Empowerment to an active community in a whole new way... are you ready to 'FLOAT', Duluth?"/>
        <s v="The Space Opera is an action packed reenactment of Xenu's story, a sacred teaching thats considered a secret of the Scientology church"/>
        <s v="This center will be open to any and all people regardless of their religion.   We will be offering art, music, empowerment, and more!"/>
        <s v="Help www.KidZoneMuseum.org grow to serve children 1-18 with science, engineering, arts and PLAY especially low-income families."/>
        <s v="A building w/office, rehearsal space and classrooms centered on performing arts._x000a_Brentwood Theater Company is a non-profit 501(c)(3)"/>
        <s v="Mountain Haven transforms a former disused Mt Laguna Church into space for celebrations, events, learning, conferences, retreats &amp; more"/>
        <s v="I want to purchase the former Bread Of Life Church and convert it into a multipurpose theater space for local talent."/>
        <s v="Independent film theater, studio and tech lab with storefront, open space for creative people to grow their dream into a profit."/>
        <s v="Stage Door Theater needs a stage for its current and future productions. Can you help?"/>
        <s v="Family-owned and community-operated haunted Halloween attraction in Bladensburg, OH, needs your help to grow bigger!"/>
        <s v="Theatre in Tuscaloosa, AL built in the 1930s.  The headsets seem about that old. They are almost unusable."/>
        <s v="Chicago Based Theater Company and Venue Dedicated to Social Justice and Mainstreaming the Palestinian Narrative"/>
        <s v="A magical, unique, theatre bus which aims to inspire the creative communities around Bath and create unique performance opportunities."/>
        <s v="Built in the late 1800's, this 70K sq. feet estate has fallen into disrepair.  Seeking to buy and convert to useful space"/>
        <s v="Teens in Take Note Troupe put on Shakespeare in the Park annually. Keep relevant, family-friendly Shakespeare in the community!"/>
        <s v="A pop-up outdoor theatre company bringing accessible Shakespeare to parks and other locations in the greater Phoenix area!"/>
        <s v="A hilarious comedy show about motherhood...through stories, videos and stand-up you'll realize YOUâ€™RE NOT CRAZY, motherhood is!"/>
        <s v="I want to produce the first-ever all-pug production of &quot;Hamlet.&quot;  As you can imagine, this will require finding very talented pugs."/>
        <s v="Marina's mother has disappeared at sea.  Everyone believes she has drowned.  But Marina believes her mother has become a mermaid."/>
        <s v="Bringing one of Neil LaBute's incredibly witty and viciously honest plays, about body image and the effect it has on us, to life!"/>
        <s v="Scissortail is a story of loss, grief, and recovery based on the events of the 1995 Oklahoma City Bombing."/>
        <s v="The Curse of the Babywoman is real â€” and it is coming to FringeNYC this August."/>
        <s v="A poignant &amp; hilarious tale of Charlie Brown &amp; friends navigating high school. A fresh take on the off Broadway hit by YYC artists."/>
        <s v="Kara Ayn Napolitano's latest play about a young mother's attempt to reclaim her life after making a serious mistake."/>
        <s v="An Asian-Jewish-American family collides with music, food, and identity crises in this world premiere New York theater production."/>
        <s v="A group of artists. A mythical art piece. A harrowing quest. And some margaritas."/>
        <s v="We're going to represent the entire USA at the World Festival of Children's Theater in Stratford, ON in June, 2016. Help us get there!"/>
        <s v="Known for producing gritty new work, TheatreFIRST presents an exciting new romantic comedy by the hottest playwright in the country."/>
        <s v="[By The Mummers] needs your help this holiday season to stage a full scale production of William Gibson's &quot;The Butterfingers Angel...&quot;"/>
        <s v="A play that addresses an important social issue, brought to light by members of the UoM Drama Society."/>
        <s v="In celebration of THE MEDEA PROJECT: THEATER FOR INCARCERATED WOMENâ€™S 25TH ANNIVERSARY Brava Theater  presents â€œBIRTHRIGHT?&quot;"/>
        <s v="The Border Theatre presents The Fall of Wallace Winter, an exploration of American obsessions, this Nov. 7th-9th at the Plaza Theatre"/>
        <s v="Dear Stone returns with Yasmina Reza's 'ART', a compelling, clever exploration of friendship under duress. Thanks for watching!"/>
        <s v="1 director, 4 actors, and a whole lotta determination. Help us bring this brilliant story to the heart of NYC!"/>
        <s v="We are fundraising to create a Dublin based circus training centre for public and professionals to learn, upskill, perform and teach."/>
        <s v="Renovating this historical landmark, into an arts venue and theatre space for the community."/>
        <s v="Dad's Garage Theatre Company needs your help buying our new, forever home by hitting our $150,000 STRETCH GOAL!"/>
        <s v="A traveling wooden wagon that transforms into a theatrical playing space presenting FREE original performance while building community!"/>
        <s v="From the moment we flew in to the world of The Circus, we have dreamed of opening our own studio. Help us get our dream off the ground!"/>
        <s v="Support the circus arts and help our aerial students work with more height. With your support, we will install beams at 19ft!"/>
        <s v="Help Curious Comedy evolve into an independent comedy theater with a complete professional digital production studio built right in."/>
        <s v="Since October 2015 the Shoebox Theatre has become a hub of creativity - The next step in our journey is to hang stage curtains!"/>
        <s v="Bring the movies back to Bethel, Maine."/>
        <s v="We are a non-profit revitalizing the Gloria Theatre - our gift to the community - and we need your help #arts #community #theater"/>
        <s v="A new intimate listening room with tables &amp; theatre seating where artist &amp; fans connect through music, comedy &amp; performing arts."/>
        <s v="Creating a non-profit CAFE &amp; VILLAGE COMMONS in SE Portland, in service to Neighbors, Kids, Artists &amp; the Underserved"/>
        <s v="Help us build the Kitchen from Hell!"/>
        <s v="Help the hosts of the infamous St. Michael sustain and create epic boat parties through Halloween and into 2015"/>
        <s v="Keeping the drive-in culture alive for 6 years, we now ask for your help so we can CREATE A NEW HOME and save 35MM movies!"/>
        <s v="A permanent home for comedy in Connecticut in the heart of downtown Hartford."/>
        <s v="We're moving to a new space and upgrading our facilities to continue providing a local theatre venue and arts education program!"/>
        <s v="The New Movement works tirelessly to put Nola on the comedy map. This project will upgrade our theater and production facilities."/>
        <s v="Restless Artists' Theatre is building risers and installing better lighting for our patrons.  We need to purchase raw materials."/>
        <s v="A benefit show featuring musicians, dancers &amp; poets all under age 30 to raise money in support of LGBTQ rights and programs."/>
        <s v="Get Scene Studios and Highwire Comedy Co. creating an amazing training facility and theater for Atlanta comedy and film talent!"/>
        <s v="Make the workshop/ small stage space at Jimmy's No 43 even better than before!"/>
        <s v="We finally found a place to call home! Help us move in to (and collaborate with) the NEW Fischer Creative Arts Center in Waukesha, WI!"/>
        <s v="The Agawam Cinemas is to be successfully reopened by new ownership and the twin theaters must be converted to digital projection."/>
        <s v="Pangea House is a collectively run, all ages music venue and community space in desperate need of some renovation and updates."/>
        <s v="We're an affordable theatre and rental space that can be molded into anything by anyone."/>
        <s v="Consuite for 2015 CoreCon.  An adventure into insanity."/>
        <s v="Help fund Silver Spring Stage's HVAC costs for the upcoming year! Don't leave us out in the cold (pun intended)!"/>
        <s v="The Montauk Surf Museum will present ocean science, as well as the art and history of surfing to visitors and schools in creative ways."/>
        <s v="STC &amp; the Sheboygan Area School District are working tirelessly to renovate our 30-year-old sound system. Help us sound better for you!"/>
        <s v="Necesitamos tu ayuda para poder llevar la magia del teatro universitario al Teatro Lagrada de Madrid el 23 de diciembre :)"/>
        <s v="Spring Theatre has recently found a new home in the heart of Winston Salem. We need your help for an up-lifting up-fit!"/>
        <s v="Barebones Productions is developing a new theater and performance facility in Braddock, Pa. &quot;The barebones black box&quot;"/>
        <s v="Help build an immersion experience for kids to have fun with Santa and make their Christmas season shine just a little bit brighter."/>
        <s v="We're turning an old yogurt shop into a live theater in downtown Charleston.   Please help us hang our sign!"/>
        <s v="Let there be sound! Make our new theatre more accessible by installing a modern sound and hearing assistance system for our audience."/>
        <s v="Help us build a 200 seat theater and classroom space in North Andover, MA. Let's get kids off the screens, and into the spotlight!"/>
        <s v="Le projet vise la crÃ©ation dâ€™un lieu de rÃ©sidence, recherche et formation dÃ©diÃ© Ã  l'art vivant, l'image et la narration."/>
        <s v="We plan to transition from 35mm to the new digital projection format to continue to show current first run films for our community."/>
        <s v="Any donation--big or small--will help us upgrade our studio/rehearsal space into a black box theater and offer even more programs."/>
        <s v="At the end of October 2016, 2nd Story will be moving from its current office space to a storefront space in Albany Park, Chicago, IL."/>
        <s v="Help us launch a new performing arts complex in Cambridge! The Thalia provides space for performance, rehearsals, and collaboration!"/>
        <s v="Antonia Goddard Productions in association with Jethro Compton Productions presents THE NIGHT WATCH, an exciting new historical drama."/>
        <s v="Steel City Improv Theater has found a new space in the Shadyside neighborhood of Pittsburgh and we're raising $5000 to build it!"/>
        <s v="Be part of building Cardiff's first pub theatre, located right in the city centre. Launching January 2015."/>
        <s v="The Bohemian Balcony is a innovate multi-arts venue created by the people for the community. A platform for our arts to grow and shine."/>
        <s v="Wavy says let's LIGHT UP THE RAINBOW STAGE and as our stretch reward we'll throw all of us a PARTY!"/>
        <s v="We have a space! Help us fill it with a stage, chairs, gear and audiences' laughter!"/>
        <s v="We're building a new theatre venue in Austin! Austin is growing, but we are losing space for artists- help us keep local theatre alive!"/>
        <s v="Guilford Center Stage is a new project bringing theater to our 1896 Grange; we need to purchase simple theater lighting for our stage."/>
        <s v="Blue Thyme Nights is the production of Am I Blue by Beth Henley &amp; Thymus Vulgaris by Lanford  Wilson._x000a__x000a_Artwork by Charlotte Ager"/>
        <s v="One night only, not-for-profit, neighborhood haunted attraction that will scare your mask off! Coming this Halloween."/>
        <s v="Finally Stagelights will have a space of our very own!  Be a part of this exciting new adventure in Greensboro!!"/>
        <s v="Pretty please with popcorn on top!Help!!_x000a__x000a_Our family owned &amp; operated Theatre in Fairfax VA is looking to get help upgrading our seats."/>
        <s v="Help create a permanent home for live comedy shows and classes in Downtown RVA."/>
        <s v="Help Synetic Theater create a new Studio to produce amazing  shows in the 2013/14 season and train awesome artists of all ages!"/>
        <s v="SHE&amp;HER PRODUCTIONS! New Space.. New SHOW! We have a home in KC West Bottoms, the Crane Building. We need your help turning this space into a theater!"/>
        <s v="Our little theater needs some love. We took over a lab and need to make our space look more inviting and well, like a theater!"/>
        <s v="After 22 yrs downstairs we are &quot;getting out of  our parents basement&quot; and building a new 50 seat theater in a new location."/>
        <s v="48 hours of deck screws, dry wall, hard hats and needed renovation to help the Jayhawk rise from the ashes."/>
        <s v="Privet! Hello! Bon Jour! We are the Arlekin Players Theatre and we need a home."/>
        <s v="Hope Mill Theatre is a brand new Fringe Theatre in the heart of Manchester city - bringing a diverse programme of entertainment!"/>
        <s v="Introducing The Post at 750! Join us in the creation of Vancouver's most exciting new cultural space in the heart of downtown."/>
        <s v="Minnsky's - a theater in the Minneapolis NE Arts District that will harken back to a time of Vaudeville and Circus Entertainment!"/>
        <s v="Walmart decided they wanted our space, so we had to move to a new theater. Help us make it an awesome space by painting it all black!"/>
        <s v="Your opportunity to help improvMANIA open Chandler, Arizona's new home for family-friendly improv comedy in Historic Downtown Chandler!"/>
        <s v="Hi! We're the Graduating Seniors Acting V Seniors at Temple University! Welcome to our Kick starter Page!"/>
        <s v="By matching donations up to $5000, Jack Kesler and Maurice Richards have challenged YOU to help Urbanite outfit their brand new space."/>
        <s v="Pickerington Community Theatre is seeking donations to purchase a Pipe &amp; Drape system to increase staging possibilities for the company"/>
        <s v="Help fund The Black Pearl Consuite at CoreCon VIII: On Ancient Seas!"/>
        <s v="The ABC tour: 26 comedy-juggling shows in 26 different venues - chosen by YOU - each beginning with a different letter of the alphabet."/>
        <s v="To let the arts continue in Walker Minnesota We need a performing arts space and art gallery"/>
        <s v="Showroom is a multi-disciplinary space providing unorthodox concerts, events &amp; a platform creatives can express their creative vision"/>
        <s v="A &quot;haunted house&quot; that benefits the community by helping local college students with volunteer hours and helping out local charities."/>
        <s v="I have been in the Surfing business since 1962 have a collection of surfing memorabilia I would like to open a surfing museum"/>
        <s v="Looking to establish a communal space for art shows, bands, farmer's markets, environmental education, and traditional skills."/>
        <s v="A series of 6 educational theme parks. This project is to fund the plans and 3D designs required to build the first park."/>
        <s v="Restoration of a theatre to make an educational center for youngs and a place to socialize for everybody through the power of art."/>
        <s v="We, as a theatre, are 50 years old and our lights and building are even older so we are looking to update and revamp our lights."/>
        <s v="Save the historic Roxy theatre in Bremerton WA from being repurposed as office space."/>
        <s v="Save a historic Local theater."/>
        <s v="In our 30th year we are relocating to the world famous Choo Choo on The South Side. We will be remodeling the old Station House."/>
        <s v="Members of the local Miami music scene are putting together a venue/creative space in Kendall!"/>
        <s v="An epicenter for connection, creation and expression of the community."/>
        <s v="A castle themed events center with large and small spaces to support a variety of arts i.e. performing, visual, music, theater, dance"/>
        <s v="Our mission is to offer an innovative family watersports attraction that is fun, safe, economical and a leader in its field."/>
        <s v="Host a special event in your home, collect donations and turn containers in the foyer to a comfortable welcoming place to sit &amp; chat!"/>
        <s v="Hearing loops will be installed in theaters to give hearing loss sufferers with cochlear implants and hearing aids much needed access."/>
        <s v="708 STL is ONE of a kind! The Best Burlesque &amp; Vaudeville, plus singing/dancing waitresses, high end comfort food &amp; GREAT craft beer!"/>
        <s v="Liverpool's 1st purpose built 7 night a week comedy club, bar &amp; restaurant with live music &amp; much more"/>
        <s v="Anyone can create. They just need a place and an opportunity. The Echo Theatre (Provo) provides that opportunity."/>
        <s v="Crosswalk Theatre Company - Network Directory promotes all stage talent. Increasing your odds to connect to the right hiring person."/>
        <s v="Conversion of a long dormant synagogue into a Performing and Visual Arts Center, revitalizing Rochester's inner city."/>
        <s v="CrÃ©ation d'un thÃ©Ã¢tre de marionnettes automatisÃ©es et informatisÃ©es portant sur la nature et l'Ã©cologie._x000a_&quot;La symphonie du monde&quot;"/>
        <s v="Magic Morgan &amp; Liliana are raising funds to expand their famed traveling magic show to a theater of magic."/>
        <s v="Helping female comedians get in their 10,000 Hours of practice!"/>
        <s v="I've created a live workshop for men who cannot afford it, giving them an opportunity to have healing, peace &amp; love in their lives."/>
        <s v="Help replace a broken chairlift with a vertical lift making all forms of arts and education accessible on our historical antique stage."/>
        <s v="We desire to purchase a portion of Hell, in Michigan just outside of Detroit, to create a world-class performance art space.  Join us."/>
        <s v="Sustainable, fire-proof, carbon-negative, and all-season recreation of the Globe Theater made famous by Shakespeare, with gardens."/>
        <s v="Help! is a full scale mobile theatrical musical bringing a Gospel revival through a story of love and hope to communities world wide."/>
        <s v="Help expand the time of everyones favorite magic store!  It currently limited to 3 days a week. If not for you, then the children!"/>
        <s v="Crystal City Underground is a New &amp; Unique_x000a_indoor recreational facility, using an old silica sand mine,_x000a_we are the Haunted Maze"/>
        <s v="18-yr-old handicap-access ramp collapsed, must replace. Help fund &amp; ensure everyone access to our 35-seat non-profit community theater!"/>
        <s v="Get behind a new music venue in our city by helping with equipment! We're pre-selling tickets to our party and offering other perks."/>
        <s v="A memorable theatre experience in the middle of Genoa's old town. Summer is coming and we have no intention to stop making you laugh."/>
        <s v="Austin's &quot;Full Service Rehearsal Space&quot;, APS is a comfortable, convenient place for the theater community to develop scripted plays."/>
        <s v="We believe it's time to open a visitor's center that highlights the small towns of the upper Midwest."/>
        <s v="A community space in Somerville, MA to celebrate the beautiful intersection of sports and creativity."/>
        <s v="To create a space by restoring a historic church in Burlington, Ky where community theater, dance and music and art can be performed."/>
        <s v="Roanoke, Virginia's first long-form improv theatre company. Producing improv and scripted theatre, with a dynamic training program."/>
        <s v="Our goal is to purchase a theater on the Upper East Side of Manhattan that will act as a home for four theater companies."/>
        <s v="Jump in the deep end of the provocative and darkly humourous, POOL (NO WATER)...to be performed in a Pool!  Directed by Gordon McCall."/>
        <s v="This is a Kickstarter to help with the start up costs for Illusionist, Chris Lengyel's Summer 2016 Tour!"/>
        <s v="We are a small theatre company looking to provide world class theatre to the working class in the Greater New York area."/>
        <s v="To create a learning center for acting and all art types including anything that expresses the emotion of the human spirit."/>
        <s v="The Bunker makes theatre with purpose: We provide ambitious artists a home in which to share their work with adventurous audiences."/>
        <s v="A magical space, full of fairytale favorites, designed to make each individual have a unique experience; children's dreams made real."/>
        <s v="I would like to screen this documentary at CSU at their Black Studies Dept. Looking to fly panelist in. Hoping to screen nationwide. &lt;3"/>
        <s v="Friends for Change, a group of girls between the ages of 12 and 18 are building an outdoor Amphitheater as a gift to our community!"/>
        <s v="LabellisÃ© 14-18, Mots Ã‰crits est un projet itinÃ©rant de lectures Ã  voix haute par des amateurs, mises en espace par une comÃ©dienne."/>
        <s v="Imagine being able to take a performance anywhere! Meet the Theatre Bath Bus - a magical performance space where anything is possible."/>
        <s v="Creating a place for local artists to perform, at substantially less cost for them"/>
        <s v="The Loft is CQEAP's latest studio. Located in Rockhampton's CBD we'll be running performing arts workshops for 5yrs to adults."/>
        <s v="My hope is to raise $5845 and replace old stained and mismatched border curtains, cyclorama curtain, and backdrop."/>
        <s v="Help fund the exciting first collaboration between Hotel Echo and Bristol Cathedral: WILD MEN, a show commemorating those lost in WW1."/>
        <s v="When opportunity knocks, we answer!  Help expand the ravishingly talented troupe into a new and exciting market and venue!"/>
        <s v="We need a permanent home for the theater!"/>
        <s v="Help us exceed our goal to convert the Sidney Auto Vue Drive-In from 35mm to digital. This will cost upwards of $75,000. Thank you!"/>
        <s v="Cat People Unite! It's time we get a space of our own to relax, socialize and learn! Join the Catmunity!"/>
        <s v="Help All Puppet Players perform it's 2015 season in a beautiful 200 seat theater for an entire year."/>
        <s v="Children only have a short period of time to live care free, play hard, get dirty, I want to help every child in my Town play everyday."/>
        <s v="An arts and craft beer theater showcasing local talent, locally crafted beer and providing performance and rehearsal space."/>
        <s v="A scary place to bring your friends. Interactive so that the people that were scared before get to scare others later. A diner on site."/>
        <s v="We are creating a mobile community devoted to the spreading and sharing of spoken word and other kinds of storytelling."/>
        <s v="Creating a consuite for CoreCon. A focus on the insanity of asylums and early medical practices from history."/>
        <s v="Performing Arts workshops, for young people aged 5 -16, exploring how the sea has shaped Cowes as a settlement."/>
        <s v="a magical place for all kind of people, like a fairytaile in all colours"/>
        <s v="An Information center downTOWN Buffalo...find directions to places of interest, events, eateries, lodging, maps, postcards and books."/>
        <s v="Wij willen Tropicana het subtropisch zwemparadijs van Rotterdam op een nieuwe locatie gaan bouwen."/>
        <s v="I going to build a theatre for a local ant farm so that Ants can put on their theatre productions."/>
        <s v="cancelled until further notice"/>
        <s v="The Larchmont Playhouse is threatened! Help save the theater by becoming a Preservation Member of The Larchmont Playhouse."/>
        <s v="A place where kids/ teens' dreams come true, and one finds there home without sparkly red shoes!"/>
        <s v="N/A"/>
        <s v="A big dream, small budget, the drive/passion of so many volunteers...indoor skatepark in Eau Claire, WI._x000a__x000a_This is UR skatepark!"/>
        <s v="Our goal - create a venue &amp; stage where comedic &amp; music artists hone their talents &amp; fan base. First minority owned like it in Cincy."/>
        <s v="Bring Morag Fullarton's fun-loving spoof and homage of the classic and timeless film, 'Casablanca', to the stage in New York City."/>
        <s v="The DE sheds light on the reality of what happens in college. Marcus Rashad created this play to help prepare future/current students"/>
        <s v="A shockingly relevant modern take on a 2,000-year-old tragedy that confronts current gender politics."/>
        <s v="A Staged Reading of &quot;Snake Eyes,&quot; a new play by Alex Rafala"/>
        <s v="Smells Like Money, Drips Like Honey, Taste Like Mocha, Better Run AWAY"/>
        <s v="TwentySomething is taking Hell Has No Fury to Edinburgh! _x000a_We're looking for your support to get us there."/>
        <s v="Time Zone Theatre &amp; Arteria Theatre present this emotional thriller about Love, Loss and what happens when life goes on, but you can't."/>
        <s v="SEVEN tells the true stories of 7 women who bravely fought for the well-being of women, families, and children around the globe."/>
        <s v="Help emberfly theatre put on their first production Heroines and pay our actors and creative team! Follow us @emberflytheatre"/>
        <s v="Set in 1930s Chinatown, evocative of old world South Jackson Street during the Jazz era."/>
        <s v="A UWE Drama Society adaptation of Timberlake Wertenbaker's play. Funding needed for costumes/props to make the show a success. Thanks."/>
        <s v="Conoce y apoya el teatro de calidad que se escribe desde los centros penitenciarios, como es el caso de Casa Calabaza, de Maye Moreno."/>
        <s v="ReminiSens offers an Enchanting Time Travel experience: have diner at the court of Versailles and interact with the nobles of the time!"/>
        <s v="We are a theatre society from the Groningen University in the Netherlands. _x000a_We would be more than happy for some help funding the play."/>
        <s v="Our aim is to deliver a powerful piece of theatre to audiences across the UK, including Edinburgh Fringe (2017)."/>
        <s v="THE POIGNANT EXPLORATION OF WHAT IT MEANS TO SAY GOODBYE._x000a_Stripped Raw brings Liam Borrett's debut play 'This is Living' to Wiltshire."/>
        <s v="Two women, one love, one must die: a multicultural cast in a play about the denied holocaust of Libyan Jews. Premieres in March in NYC"/>
        <s v="Dominion Theatre Company is the first community dinner theatre  to be established in Arlington TX."/>
        <s v="Somos... Podemos... Amamos... Nuestra muralla, nuestra utopÃ­a. Que el amor sea el lÃ­mite"/>
        <s v="A play that uses photography to tell the story of a friendship forged during the demolition of New York's Pennsylvania Station."/>
        <s v="Help fund The Aurora Project, an immersive science fiction epic."/>
        <s v="A student led production at Northwestern U. of an adaptation by Frank Galati of the classic book Kafka on the Shore by Haruki Murakmi."/>
        <s v="SELLER DOOR is a new comedy about a Barker, the people he gets to go through a door and what happens to those people after they go through the door."/>
        <s v="A Multi-Media Puppet Show, with large cable control puppets to tell a hilarious story for all ages."/>
        <s v="'Gilead' is an original theatre piece inspired by Margaret Atwood's 'The Handmaid's Tale'. (Brighton Fringe 2014)"/>
        <s v="A stage production of Terminator 2: Judgment Day, composed entirely of the words of William Shakespeare"/>
        <s v="Hilarious play about two parents obsessed with getting their kid into the best pre-school and are willing to do ANYTHING to get him in!"/>
        <s v="We want to take our stage adaptation of Studio Ghibli's 'Princess Mononoke' to more people.  Help us do it!"/>
        <s v="First Love/Worst Love is an examination of love and its mutability, as expressed through twelve stories and five actors on one stage."/>
        <s v="Four Directors.  Four One Acts.  Four Genres.  For You."/>
        <s v="A 40s crime-noir play using nursery rhyme characters."/>
        <s v="WAXWING is an exciting new world premiere of mythic (perhaps even apocalyptic!) proportions."/>
        <s v="Two stories by Anton Chekhov adapted for the stage and performed back-to-back in a stunning live theatrical performance."/>
        <s v="Iâ€™ll Be Right Back presents a story of murder and corruption. Faustus is a modern re-imagining of Christopher Marloweâ€™s classic tale."/>
        <s v="Radio show meets interactive novel, accompanied by live foley, music, and audience participation. YOU choose what happens next!"/>
        <s v="We are a group of actors reviving a play called &quot;Sonny Under the Assumption&quot; to bring to Toronto, Canada this summer..."/>
        <s v="Better than Shakespeare! Theatre Companyâ€™s inaugural production, â€œMuch Ado About Something.â€ The Something is Aliens."/>
        <s v="THE MOON PLAY is a new play written by Carolyn Gilliam. The play follows an astronaut on the moon who has lost his reason to explore."/>
        <s v="VERDIGRIS: A play written by Jim Beaver, star of Supernatural and Deadwood, opening March 2015 at Theatre West in Los Angeles."/>
        <s v="What is destiny? Explore it with us this August at FringeNYC."/>
        <s v="A dazzling aerial show that brings to life the whimsical and romantic short stories of beloved fantasy author Italo Calvino."/>
        <s v="We're bringing The Window to the Cherry Lane Theater in January 2014."/>
        <s v="An emotionally-charged journey through the history of black women in America told in reverse."/>
        <s v="The theatrical adaptation of the epic film â€˜THE FALLâ€™ for the stage, combining theatre, live music, animation and expansive projection."/>
        <s v="Outcry Theatre needs your help to produce Carlos Murillo's play &quot;Dark Play&quot; for the 2012 Dallas fringe festival, Out of the Loop."/>
        <s v="A play with songs written by Craig Wright, based on Shakespeare's &quot;The Winter's Tale&quot; set in late 20th Century, Pine City, Minnesota."/>
        <s v="This adaptation uses the text of Oâ€™Neill to explore race, and asks the audience if stereotypes impact a characters guilt or innocence."/>
        <s v="One Year Lease Theater Company's world premiere theater production of THE KILLING ROOM, by playwright Daniel Keene, March 2011 in NYC."/>
        <s v="Romeo and Juliet at Moody's Pub is an adapted, 90-minute version of Shakespeare's classic tragedy, performed for free in a restaurant"/>
        <s v="This one-man play made a splash on the west coast. Help shine a spotlight on this rock &amp; roll spectacle in NEW YORK CITY_x0008_!"/>
        <s v="Cutting Off Kate Bush is a one-woman show written &amp; performed by Lucy Benson-Brown, premiering at the Edinburgh Fringe Festival 2014"/>
        <s v="A Sci-fi play in several vignettes that will narrate an alternate history in the mid-20th century."/>
        <s v="A new tale of witches, fairies, cat-hunters and and bone-boilers from London theatre company Broken Glass."/>
        <s v="ENDURING SONG by award-winning Bear Trap Theatre, is a sweeping historical epic about love, loss and family set in the First Crusade."/>
        <s v="FRANK, a newborn company, presents Wallace Shawn's famously unproduced,&quot;A Thought in Three Parts.&quot;_x000a_Be FRANK with us!"/>
        <s v="Anton Chekhov's The Seagull. An outdoor Amphitheater in Manhattan. Trees. A River. Daybreak."/>
        <s v="Equus is the story of a psychiatrist treating a teenaged boy who blinds six horses with a metal spike."/>
        <s v="I've written, and am producing, a fun new play with a gorgeous cast for this year's Edfringe and it just needs a little extra dough :)"/>
        <s v="Honest is an exciting and dark new play by Bristol based writer Alice Nicholas, touring the South of England and London this October."/>
        <s v="Award-winning OSR Performance Ensemble brings the creepy, unlikely, bittersweet, macabre &amp; beautiful world of Neil Gaiman to the stage."/>
        <s v="A revue show featuring the very best of the last century of musical theatre from aspiring young producers &amp; performers at RWCMD"/>
        <s v="Det Ã¤r tio Ã¥r sedan sist! Musikalen Hednadotter med sÃ¥ngarna frÃ¥n orginaluppsÃ¤ttningen sjunger musikalen i Konsertform."/>
        <s v="Call It A Day Productions is putting on their first full production in December and every little bit helps!"/>
        <s v="A brand new musical about the ban of contraception and abortion in Romania and the revolution that ended it all in 1989."/>
        <s v="This project challenges social issues affecting young people in areas of deprivation within the Belfast area (Northern Ireland)."/>
        <s v="Bringing Richard O'Brien's sequel to legendary Rocky Horror to the stage for the first time. First London, then...The World!"/>
        <s v="P.A.C.K (Performing Arts Camp for Kids) Musical Theater, Instrumental Music, Vocal Music, Dance, Visual Arts, and Physical Education!"/>
        <s v="Emerson Sings is the first cabaret to celebrate the work of up and coming musical theater composers who are alumni of Emerson College."/>
        <s v="Help five college students as they journey to bring their groundbreaking new musical &quot;Our Modern Lives&quot; to Broadway!"/>
        <s v="This years most important stage project for young artists in our region. www.ungespor.no"/>
        <s v="Hadbjerg skole opsÃ¦tter i april musicalen The Fireflies, der blev skrevet og opfÃ¸rt i koncentrationslejren Theresienstadt i 1943 og 45."/>
        <s v="The Milburn Stone Theatre needs your help to bring its high-flying next blockbuster musical, TARZAN, to life!"/>
        <s v="An extremely unique musical play with an exciting, fun filled, dramatic twist. You will discover what lies ahead on the Road to Kingdom"/>
        <s v="Nothing Changes is a modern musical version of the Ragged Trousered Philanthropists exploring the inequalities of &quot;austerity Britain&quot;"/>
        <s v="Falling in love at Christmas should never be a drag! A rocking musical about four lives intersecting at a nightclub at Christmas."/>
        <s v="Escape from Reality's 1st Season &quot;Defying Gravity&quot; including The Last Five Years, Godspell, and Aida."/>
        <s v="Based on the hit game, Trip and Grace's marriage is falling apart. It's up to the audience to determine the fate of their relationship."/>
        <s v="Children Must Run is an original musical, about a prostitute, a drug mule, a child soldier and their struggles, hopes and dreams."/>
        <s v="PTYA is a non-profit musical theater group for kids ages 7-18 that teaches the importance of self expression through the arts."/>
        <s v="We are proud to be doing The Last Five Years as our debut! Now, our little company needs your help to make our big dreams come true!"/>
        <s v="The political and personal collide in a raw and intimate look at a pre-9/11 America: &quot;The Coming World&quot; by Christopher Shinn"/>
        <s v="The hysterical and heartbreaking story of artist Jack Kirby, &quot;the King of the Comics,&quot; at the 2014 Comic Book Theater Festival"/>
        <s v="The Red Herring is a new play full of wickedly fast dialogue, a joke for every sentence, and more puns than you can shake a stick at."/>
        <s v="Our fifth season is upon us: A wild new imagining of Titus Andronicus and our signature reading series &quot;Two Plays. One Conversation.&quot;"/>
        <s v="Help us bring our production of Campo Maldito to New York AND San Francisco!"/>
        <s v="3 boys, 1 white dress and a hoover collide in this explosive new play by John Fitzpatrick. Life's a wedding disco. Let's dance."/>
        <s v="Sexting, selfies and social media pressures that affect young people  connected 24/7.  Mistakes happen but now they can remain forever!"/>
        <s v="2 world premieres:_x000a_HOW TO LIVE ON EARTH by MJ Kaufman_x000a_ / CAL IN CAMO by William Francis Hoffman_x000a_+ workshops of 7 more plays!"/>
        <s v="Brute (winner of the 2015 IdeasTap Underbelly Award) is new writing based on the true story of a rather twisted, horrible schoolgirl."/>
        <s v="Wake Up Call is a comedic play about a group of hotel employees working on Christmas Eve."/>
        <s v="A brave &amp; relevant play that looks at the lives of 7 real women who served in the US Armed Forces. Authentic stories that need telling."/>
        <s v="Eyes Closed is a collaborative play and docudrama about New Yorkers and their dreams."/>
        <s v="A sci-fi thriller for the stage opening March 10 in Los Angeles."/>
        <s v="A one-man show about love, loss, and motorways, written &amp; performed by Ben Norris. Help us get to the 2015 Edinburgh Fringe and beyond!"/>
        <s v="Shakespeare's classic re-imagined as a spoken and signed production for deaf and hearing audiences"/>
        <s v="Bringing David Lindsay-Abaire's award-winning story of our times to the East Bay."/>
        <s v="Neil LaBute and Marco Calvani reunite once again for the unique, international collaboration that is ADA: Author directing Author."/>
        <s v="Bare Theatre brings one of Shakespeare's most accessible early comedies to life free to the public across the NC Triangle"/>
        <s v="Trip The Light Theatre needs YOUR help to fund it's second run of its debut production 'The Sun Shining On her Hands' in London."/>
        <s v="a colder water than here is a new play by Matt Jones and directed by Lily McLeish that will be perfomed at VAULT Festival from 1-5 Feb"/>
        <s v="A Season of Powerful Women. A Season of Defiance."/>
        <s v="After electrifying audiences in Seattle and Tashkent, The Seagull Project embarks on a brand new journey."/>
        <s v="Recently under fire for its cheeky and contextual revisiting of an ancient comedy, this show has lost funding and needs your support!"/>
        <s v="Help us reach our &quot;stretch goal&quot; of $2000! We are an adult group specializing in adapting works of fiction for the stage."/>
        <s v="Honorable Men - Yorick's 10th season of free, outdoor Shakespeare.  Featuring Henry IV, part 1 and Julius Caesar."/>
        <s v="64 Squares is an autobiographical one-man exploration of the internal chess game played to reconcile relationships."/>
        <s v="Get Repetitive Beats to Vaults! A high octane play set in Oxford  during one of the most influential &amp; hedonistic movements in music."/>
        <s v="Bring the spectacular PLEASE EXCUSE MY DEAR AUNT SALLY to Edinburgh this August for a 4-week run at the prestigious Pleasance Theatre!"/>
        <s v="A dark comedy exploring the importance of art, homelessness, and finding your own path.  World Premiere 3/27/17 at IRT Theater in NYC."/>
        <s v="An annual campaign supporting our intensive for artists 25 and under."/>
        <s v="A bit of role-play never hurt anyone, right? Two maids play a game of murder. Genet's THE MAIDS in a visceral production by ALL BARE."/>
        <s v="The first regional library-touring show from new UK company Librarian Theatre - transforming local libraries into magical theatres"/>
        <s v="An inventive (re)telling of Princess Sophia Duleep Singhâ€™s journey, from an aristocratic upbringing to a life of political activism."/>
        <s v="iDiOM mounts the West Coast Premiere of â€œThese Seven Sicknessesâ€ â€“ ALL SEVEN of Sophoclesâ€™ surviving plays in one epic production."/>
        <s v="First Day Off in a Long Time is a comedy show...            _x000a_About suicide."/>
        <s v="Live Source's world premiere of a new play by Jaclyn Backhaus, premiering at the New Ohio Theatre October 30th-November 8th."/>
        <s v="'Time Please' is a black comedy set in a failing public house in a run-down part of town, where things are about to get messy."/>
        <s v="Five playwrights volunteer at New York's largest soup kitchen and develop a play around the people they meet."/>
        <s v="The Gray Man isnâ€™t real. Heâ€™s a ghost story, a boogeyman, a tale mothers make up to keep their children safe."/>
        <s v="Open Letter Theatre presents 'Boys' by Ella Hickson, at 2015's Edinburgh Fringe Festival! Four students, one flat, one last party!"/>
        <s v="Honest Accomplice Theatre produces theatre for social change."/>
        <s v="A new work about guilt, trauma, love, and change; this original play tells the story of a boy and a girl who love and lose each other."/>
        <s v="The birth-child of The Moving Company, Theatre de la Jeune Lune &amp; William Shakespeare:  A wild new production of Love's Labour's Lost."/>
        <s v="Self-Titled: A Live (Theatrical) Mixtape. An evening of short plays and music inspired by the works of Jimi, Aretha, Sting and Rufus!"/>
        <s v="How do we navigate the boundaries between friendship, sexual intimacy and obsessive desire?"/>
        <s v="Can you ever truly feel what someone else is feeling?_x000a_Do you want to?"/>
        <s v="Please help me bring 'The Bad Arm', which has toured America for 6 years, to the biggest &amp; best arts festival in the world: Edinburgh!"/>
        <s v="5 Actors, 30 Characters, 90 Minutes._x000a_Let us transport you from London to the fields of Agincourt, using the power of your imagination."/>
        <s v="Our 16th year promises to be bigger and better than ever but we need your help to bring the show to life!"/>
        <s v="A week long run of Tennessee Williams's 'Hello From Bertha' &amp; '27 Wagons Full of Cotton' to raise awareness of Abuse &amp; Prostitution."/>
        <s v="A guy named Walt steals a book and plans to sell it to get his life on track... until his wife finds out."/>
        <s v="The Human Faces Tour - Every Story Sacred. This tour is about laughter, grief, and identity in the human striving toward wholeness"/>
        <s v="We're looking to raise money to continue bringing Brooklyn the vanishing art form of marionette puppetry."/>
        <s v="Six Spartanburg-based professional actors perform A Midsummer Night's Dream outdoors in downtown Spartanburg."/>
        <s v="A one-woman theatrical exploration of the prison system and its inhabitants."/>
        <s v="Shakespeare's bloodiest tragedy, performed and produced exclusively by women."/>
        <s v="The three part comedic saga of Kapow-i GoGo, who saves the world.  Again.  And again."/>
        <s v="A theatrical play on Alzheimerâ€™s and the challenges of loving a person who keeps disappearing."/>
        <s v="An original version of Shakespeare's masterpiece that emphasizes family and explores the destruction of blood ties"/>
        <s v="Experience the great American novel like never before.... Through the magic of live storytelling in an epic and threadbare sort of way."/>
        <s v="EgoPo's The Hairy Ape has been invited to the Provincetown Theater Festival! Help us support our artists on this exciting tour."/>
        <s v="Cicada Studios presents, as their inaugural production, a new-writing world premiere at the Edinburgh Fringe Festival 2015."/>
        <s v="Once again Smoke &amp; Oakum Theatre is heading up to the Edinburgh Festival with its latest show, 'Cornermen'. Welcome to our Kickstarter!"/>
        <s v="A razor sharp satire to darken your Christmas."/>
        <s v="A new original play that follows two Israeli singles navigate the humorous and confusing dating scene of NYC."/>
        <s v="We're bringing Tuscany to the Cherry Lane Theatre with a new play about memory and how we deal with people we love but we can't stand."/>
        <s v="Austin Pendleton directs a rare revival of Tennessee Williams' Orpheus Descending. (photos by Michael Halsband and Talfoto)"/>
        <s v="The Whitelisted Theatre Company is a non-profit arts organization dedicated to producing the most relevant European plays in NYC."/>
        <s v="In 2016, KO Theatre presents a world premiere play in Toronto, ON about faith, home, and the secrets we keep from those we love."/>
        <s v="One of the most popular American plays of the last decade comes to London for its international premiere. Festive and bittersweet."/>
        <s v="This Victorian gothic tragedy tells the untold story of Estella Havisham. Combining puppetry, music and striking digital projections."/>
        <s v="LOOKING FOR GOOD PEOPLE to help fund our production of &quot;Good People&quot; with Kia Hellman &amp; Shayne Anderson, directed by Christine Dunford."/>
        <s v="Support CPS students' travel to North Carolina to interview community members and produce the documentary play, Greensboro: A Requiem."/>
        <s v="&quot;This is how theater should connect to people&quot;  Margo Jefferson, Pulitzer Prize winning critic"/>
        <s v="Two long-time pals, comedy veterans, have written a hilarious new play. Neil Simon-ish w modern social mores. Let's help them stage it."/>
        <s v="'Gretel and Hansel' by Sam Leeves - an inclusive, multi-sensory theatre production for children aged seven to eleven and their families"/>
        <s v="Black Enough is an LSU student-staged performance exploring the effects of white supremacy on the black community."/>
        <s v="A new play by Matthew Gasda"/>
        <s v="An ensemble-driven play inspired by real-life accounts about six young women who lost their fathers on 9/11. August 2016 at FringeNYC!"/>
        <s v="An inspirational one-man play about crisis, community, and the search for wholeness."/>
        <s v="Cancer patient Anne Bartram's bucket list wish, is to have her new play performed at a London venue and reviewed by a national paper."/>
        <s v="Ampersand Theatre's debut appearance at Edinburgh is in 2017 as Conversations With Rats opens at theSpace on the Mile, please help!"/>
        <s v="Pregnancy. Viagra. Murder. Nutella. What more could you want?_x000a__x000a_Help get JunkBox Theatre to Edinburgh Fringe 2017!"/>
        <s v="We are raising funds for our second production. This will be the first NYC Equity production of THE DRESSER since 1982. www.TETCNY.org"/>
        <s v="Iver Heath Drama Club is a not-for-profit community group and this year we are performing DICK WHITTINGTON."/>
        <s v="In 1917 Rudolf Steiner's Threefold Social Organism was an attempt to save a devastated Europe. 100 years later do we have a new chance?"/>
        <s v="A young theatre company promoting new talent and looking for help in funding our very first set for our black comedy &quot;old man's Gift&quot;"/>
        <s v="A comedic drama about The Devil and his quest to take a bride and to Hell with the consequences, no matter what they may be."/>
        <s v="A dark theatrical comedy about four actors recording a warped radio version of Lewis Carroll's 'Alice's Adventures in Wonderland'."/>
        <s v="A father loses his family in a freak plane crash and goes on to murder the air traffic controller he holds responsible."/>
        <s v="A stylishly sinister story about blood, guns, and raw ambition. You can help Great Minds bring the world's most dangerous play to life!"/>
        <s v="A quick-witted original comedy that follows a group of eccentric friends as they attend an engagement party gone terribly wrong!"/>
        <s v="A subversive parody about the two people for whom the hills were NOT alive with THE SOUND OF MUSIC."/>
        <s v="The US premiere of the controversial new Polish play the authorities don't want you to see, staged by an award-winning director."/>
        <s v="FilosofÃ­a de los anÃ³nimos"/>
        <s v="VisiÃ³n Latino Theatre Company was founded by three young latino professionals sharing the stories of everyday latinos."/>
        <s v="A musical comedy production celebrating the unique, lovable, insufferable ski culture of the modern day mountain town."/>
        <s v="The Judgement of Paris is an exciting, inspirational poem set to run Oct. 2, 3 &amp; 4 at Plays &amp; Players, but we need funding and fans."/>
        <s v="The Shakespeare All-Stars are producing &quot;The Complete Works of William Shakespeare (Abridged)&quot; June 23 - July 3. This time with ladies!"/>
        <s v="A group of Stanford students are going to present Jean-Paul Sartre's play, The Respectful Prostitute, at the end of Spring quarter."/>
        <s v="Descend into the dark world of steampunk noir in this thrilling new play, written by Maggie Lee and directed by Amy Poisson!"/>
        <s v="Two unlikely friends, a garage, tinned beans &amp; the end of the world."/>
        <s v="A new play about coming coming home, recovery, and trying to find God in the process."/>
        <s v="Sherlock Holmes's &quot;Case of the Blue Carbuncle&quot; &amp; &quot;Case of the Dying Detective&quot; staged as One Act Plays this December."/>
        <s v="Bare Theatre presents one of Shakespeare's most notorious characters in the final chapter of the War of the Roses saga."/>
        <s v="A modern reworking of Shakespeare's histories and tragedies in iambic pentameter to talk of death, love, and race."/>
        <s v="I want to add a new perspective to the cycling safety debate by taking my play THE WHITE BIKE to the Edinburgh Festival of Cycling"/>
        <s v="Help Prospero take its Dark Retelling of the &quot;Red&quot; story to Edinburgh! The Forest breathes and waits...will you join us?"/>
        <s v="Gorgeousness that which sits in the root of Loveness._x000a_Other than this there is no endearment for or otherwise_x000a_to describe."/>
        <s v="Andy Boyd's epic new satire about heroes and villains, humankind's search for glory, and fascism in America"/>
        <s v="Help us strengthen and inspire disability arts in Atlantic Canada"/>
        <s v="Down the Rabbit Hole is an exciting new play by Not Just Theatre Productions. To be performed at Matthew's Yard Theatre in Feb 2015"/>
        <s v="Imaginary Theater Company presents two modern day tall tales about family, resilience and redemption."/>
        <s v="Help WSC Avant Bard bring to life the US premiere of a theatrical retelling of 1001 Nights, adapted by Hanan al Shaykh &amp; Tim Supple!"/>
        <s v="Familiar Strangers follows the journey of a community of people living homeless on the streets in and around Tompkins Square Park."/>
        <s v="Young adult theatre makers from London are raising money to cover costs for touring with their current production MigrantsÂ´ Rhapsody."/>
        <s v="The play tells the story of Jim and Doyler and their friendship on the brink of Irish independence."/>
        <s v="Innovative Theatre Company Needs You To Reach Funding Requirements. We Are So Close We Can Smell It! Thank You In Advance."/>
        <s v="An edgy, hilarious, compassionate and honest show to help caregivers find courage, trust their instincts and above all, to laugh."/>
        <s v="After 3 successful nights last year, Itch+Scratch are back. New writing, live music and party fun. Best New Theatre, Great Night Out."/>
        <s v="&quot;3 Days In Savannah&quot; explores the issues of love, racism, and regret while reminding us that, &quot;life is a game and love is the prize.&quot;"/>
        <s v="Jestia and Raedon is a brand new romantic comedy play going to the Edinburgh Fringe Festival this summer."/>
        <s v="&quot;Tissue&quot; is a play about Breast Cancer. Produced by MonkeyBond theatre co.ltd to raise awareness for Breast cancer."/>
        <s v="Battle Stage Plays is seeking to raise funds to cover developmental costs and move closer towards touring our dynamic hit stage plays."/>
        <s v="Two marine biologists are at odds during an important expedition. When a stranded shark refuses to die, things get weird."/>
        <s v="Providence's Latino theater, ECAS Theater, is headed to Cuba in July to premiere an original Cuban play there. Help us make history!"/>
        <s v="The Saltbox Theatre Collective is a brand new not-for-profit theatre company in Illinois."/>
        <s v="Phantom Pain - a new play promoting mental health awareness written and performed by fledgling theatre company Unhinged Creations."/>
        <s v="A theatrical adaptation of Oscar Wilde's short stories, presented by Suitcase Civilians at The Space, April 5-10 2016."/>
        <s v="StoneCrabs is thrilled to bring to the UK the first English production of Philipp LÃ¶hleâ€™s play Das Ding (The Thing)."/>
        <s v="Join Estelle Parsons in support of Theater That Looks and Sounds Like America"/>
        <s v="FPLA presents FRIENDS IN TRANSIENT PLACES by Jonathan Caren: a magical story of modern life."/>
        <s v="The Eno River Players is a community theater in Durham, North Carolina. We are trying to raise money to get our second show on its feet"/>
        <s v="A London flat, two stories play simultaneously. Irish mapmaker 1821, Iranian artist present day. Each senses the other. Worlds collide."/>
        <s v="We believe in the power of stories to change the world. Theatre that inspires transformation."/>
        <s v="Two sisters make a set of paper dolls which take them on a journey across lands, creating memories along the way."/>
        <s v="We are a company of crafted and trained actors, writers and directors dedicated to the principles set by the legendary Group Theatre."/>
        <s v="Please help us raise funds for the production costs of a world premiere production of a play that will raise awareness for spina bifida"/>
        <s v="Tempest opens Feb. 25. Please support Shakespeare, the arts and community youth theater! Be a part of something special!"/>
        <s v="The Hope Theatre is fundraising for their second in-house show, the London premiere of Sea Life by Lucy Catherine opening 24th May 2016"/>
        <s v="Old Hat's new production explores the bleak culture of war and the cosmic powers of guilt and imagination in Shakespeare's tragedy."/>
        <s v="In this ninety-minute adaptation of the classic Shakespeare play, a cast of nine women asks the question: What even is virginity anyway"/>
        <s v="Nora Wageners TheaterstÃ¼ck lÃ¤dt den Zuschauer ein auf eine teils lustige, teils dÃ¼stere Reise ins Wohnzimmer der jungen, arbeitslosen K"/>
        <s v="A thrilling 'steampunk' reworking of the infamous gothic horror novel by a powerhouse ensemble will leave you begging to be bitten."/>
        <s v="Actors creating more theatre in Brighton. A LOT MORE. Classics, contemporary, new writing, Shakespeare, foreign translations and more."/>
        <s v="A new spoken word play, written by Paul Hewitt, in 3 parts about love and fate, inspired by the Ruba'iyat of Omar Khayyam."/>
        <s v="Help Strangeloop Theatre create and support new work by sponsoring our 2015-2016 season."/>
        <s v="Help get Jelly Beans to the Theatre503 stage. An important piece of new writing by Dan Pick, produced by Kuleshov Theatre"/>
        <s v="30 days to raise Â£1500 - to run drama workshops about the plays themes with girls (aged 13-18) who are in need! GIRL POWER!"/>
        <s v="Two strangers on a bridge in the dead of night, a game of dominoes, and a value ready meal - by upcoming HighTide Escalator Playwright."/>
        <s v="Alef productions, LLC is proud to present a World Premiere Play about Acceptance, Relationships,  Mortality and Love!"/>
        <s v="A Theatrical Production Celebrating the Lebanese Culture and the Human Spirit in Time of War."/>
        <s v="World Premiere, an M1 Singapore Fringe Festival 2017 commission."/>
        <s v="KNOW Theatre has been invited to bring our production of Vieux CarrÃ© to the Provincetown Tennessee Williams Theatre Festival!"/>
        <s v="Oscar Wilde's classic romantic farce like you have never seen it before. Bigger. Louder. Sexier.  And covered with glitter."/>
        <s v="A first play about a first kiss, Making the Move is going to the Edinburgh Fringe festival.  Join the party, fall in love.  Help us!"/>
        <s v="Cancel The SunshineÂ is a new play that explores living with a mental health condition in an honest, witty and articulate way."/>
        <s v="A dazzling dramatic musical drama that takes place inside a Charm City Church! Help us finance a play that is back by popular demand!"/>
        <s v="The Series will consist of free staged readings of Shakespeare's plays, brought to life by professional actors in Montclair, NJ."/>
        <s v="An intense new play exploring how far you would go to protect your family.  Employing new graduates to give their careers a kickstart."/>
        <s v="Help a non-profit community theatre create an unforgettable production of J.M. Barrie's classic play."/>
        <s v="How far would you go for revenge? The Collector is a dark thriller of regret, retribution and broken masculinity."/>
        <s v="I'm Alright. A story of young women, told by young women, for the world."/>
        <s v="Help support Red Planet, a new science fiction play based off the Mars One exploration."/>
        <s v="This play tells the story of the toxicity of sensationalism shown through one man's struggle with notoriety."/>
        <s v="The Rules is a brand new black-comedy, serial-killer-romance debuting at the Edinburgh Fringe this August and we need your help!"/>
        <s v="A rare  production of World acclaimed playwright Howard Barker's groundbreaking &amp; provocative 'The Castle'."/>
        <s v="Production of wickedly funny new play for two women, written by iconic songwriter and ex-London's Burning man, Chris Larner"/>
        <s v="3 college grads struggling to fund their social network. 1 bratty blackmailing student. 1 dreamy Asian business man. 1 awesome play."/>
        <s v="An empowering play about war time code breaker Alan Turing which tells the real story of a hero vilified for his sexuality and suicide."/>
        <s v="'Can you ever find acceptance in death?' _x000a_Rose of June is a piece of theatre exploring the stages of grief. Unity Theatre - September"/>
        <s v="A play by Alexei Arbuzov about the lives of three teenagers during the Nazi siege of Leningrad, 1942, in a new adaptation by Nick Dear."/>
        <s v="A Hard Rain is a new play that takes place on the eve of the Stonewall riots in the â€˜hiddenâ€™ gay bars of 1969 Greenwich Village."/>
        <s v="A creative art therapy project for Syrian children. Romeo &amp; Juliet are lovers separated by war. Romeo in Jordan &amp; Juliet in Syria."/>
        <s v="Peter Brook Award Nominees Empty Deck need Â£3500 to get 'Cosmic Fear or The Day Brad Pitt Got Paranoia' to the Edinburgh Fringe!"/>
        <s v="Art imitates life: This prophetic 1960 satire follows presidential candidates who stop at nothing to capture their party's nomination."/>
        <s v="Six gay men, emotional baggage, and online dating: what could go wrong? A play about looking for love and finding something better."/>
        <s v="An Equity Reading of a new play; Intimate drama about a family dealing with consequence of actions after a school shooting."/>
        <s v="Stories from the Bronx make for an uncommon play. Help us finish funding this production, supported by the Kevin Spacey Foundation."/>
        <s v="Pollyanna just completed an extremely successful run of this new educational play and wants to tour to more under-served communities."/>
        <s v="ICONS is a unique new play about the Amazon warrior women from Greek myth and re-imagines them from a contemporary female perspective."/>
        <s v="Chimera Ensemble is launching 2 inaugural theater productions, and we need support to do high quality work!"/>
        <s v="1140 Productions adapts Shakespeare's 'Romeo and Juliet' for a contemporary audience. It's a raw, melancholic spin on the classic tale."/>
        <s v="New play about the comfort and the danger of living with memories. Gay themes. Experienced team looking to present first reading"/>
        <s v="Life is more than the days you have left. 1 in 3 tells of two normal people &amp; their confrontation with mortality and the dice of fate."/>
        <s v="hiSTORYstage presents a film noir-style comedy mystery with a Shakespearean twist performed as a 1944 radio drama."/>
        <s v="Ambitious, Edinburgh-based company, Thrive Theatre, are bringing their brand new comedy BUFFER to the 2014 Edinburgh Fringe!"/>
        <s v="Miramar is a a darkly funny play exploring what it is we call â€˜homeâ€™."/>
        <s v="&quot;Rainbowtown&quot; is a new play for kids. Help us bring it to the Main Line during the 2014 Philadelphia Fringe Festival!"/>
        <s v="Help a group of recovering alcoholics bring Samuel Beckett's classic to a seaside town!"/>
        <s v="We're mounting a theatrical adaptation of Lord of the Flies completely student directed, produced, designed, managed and performed."/>
        <s v="13 young people have taken over Spinning Wheel Theatre to choose, produce and create their own show from scratch."/>
        <s v="A hilarious comedy starring Sarah, a recent grad, who uses the magic of a mystical open mic to solve the problems of her relationships."/>
        <s v="Support a daring new theatre creation               _x000a_Supportez une audacieuse compagnie internationale et aidez-les Ã  crÃ©er leur piÃ¨ce"/>
        <s v="Itâ€™s a celebration of our heritage. Well, not all of ours. If you live in Liberty Falls, itâ€™s yours. If you donâ€™t, then it's not."/>
        <s v="Two worlds, one bond - no turning back._x000a_A dark comedy about domestic abuse and the power of an unlikely friendship"/>
        <s v="The Montclair Shakespeare Series presents staged readings of Shakespeare's work in historic venues throughout the summer in Montclair."/>
        <s v="We are Seance Theatre Group trying to fund our first performance, Noel Coward's hysterical comedy farce, Blithe Spirit."/>
        <s v="A funny and moving new play about two families dealing with aging parents in very different ways!"/>
        <s v="Biddy is 24. Biddy is a hopeless romantic. Biddy always wanted to be a vegan. Find out what happens_x000a_when Biddy gets sectioned."/>
        <s v="Help us take &quot;She Has a Name&quot;, the human trafficking story of one victim, on tour to all over Northern and Central California."/>
        <s v="Exciting and visceral new-writing that challenges the way we view the fine line between war and terror..."/>
        <s v="Join us in a campaign benefitting the southland company and its interdisciplinary artistic efforts in Los Angeles."/>
        <s v="The world's Boarding School history is brutal. But in this acclaimed play, Natives run the school, and Whites are being assimilated."/>
        <s v="Rough Haired Pointer present for the first time ever Joe Orton's 'Fred &amp; Madge' at the Hope Theatre, Islington this Sept and Oct"/>
        <s v="The RC Players are beyond excited to be bringing this controversial, socially-minded show to Michigan's campus, but we need your help!"/>
        <s v="A new twist on our annual festival of fully-produced plays by member playwrights, performed by a talented ensemble cast!"/>
        <s v="We are raising funds to allow for enhanced scenic, costume, and lighting design. Every dollar helps!"/>
        <s v="Be part of bringing this witty, engaging &amp; important play by award-winning writer Silva Semerciyan to London's Theatre 503 this summer."/>
        <s v="Fury Theatre is bringing Mamet's powerful play, Oleanna, to life!  Help us get ahead of funding so we can keep theater affordable."/>
        <s v="Atlanta SoloSchool brings a beloved children's play to the 4th Annual Festival of Russian Youth Theaters in Washington, DC on May 31."/>
        <s v="As part of the 400th anniversary of Shakespeareâ€™s death, AC Productions will present a new production of Hamlet adapted by Peter Reid"/>
        <s v="A powerful and urgent tale of the first line of defence for the NHS. Based on true stories from junior doctors."/>
        <s v="Waterwell's New Works Lab @ PPAS is the country's leading development program for challenging new plays for young actors."/>
        <s v="Developing and presenting Rotimi Babatunde's stage adaptation of The Secret Lives of Baba Segi's Wives directed by Femi Elufowoju, jr"/>
        <s v="Forest Hills Eastern's Student Run Show 2015. Our goal is to present a professional quality show on a budget."/>
        <s v="Maggie is a deaf girl determined to make a silent film masterpiece. Help us share her story with students across the state of Idaho."/>
        <s v="The Erlkings is a play that uses the writings of the perpetrators of the Columbine Shooting to explore the inner lives of these boys."/>
        <s v="Part ghost story, part cautionary tale, Holocene is a play about the end of our world, and the beginning of another."/>
        <s v="A new play developed in collaboration with graduating theatre makers, premiering at the Edinburgh Fringe Festival 2014."/>
        <s v="The WORLD PREMIERE of Neil Smith's beautiful and thrilling new version of Strindberg's modern masterpiece - CREDITORS."/>
        <s v="I would like to raise a small budget to put on my first play, Virtual Reality. To be put on at 53two, Manchester - 29th &amp; 30th Nov 16"/>
        <s v="We need support for our play so we can promote awareness of kidney diseases and the effect it has on sufferers and their families."/>
        <s v="Our 1st full season!  We need your help to fund costumes, sets, props &amp; help bringing these wonderful shows to the stage!"/>
        <s v="Bare Theatre stages A.R. Gurney's Pulitzer Finalist script about a relationship spanning a lifetime and long distance."/>
        <s v="death&amp;pretzels presents their first Chicago based project:_x000a_The Dybbuk by S. Ansky"/>
        <s v="Bringing Tennessee Williams, Shakespeare, and 8 world class actors to Longview, Washington to build a play in and for the community."/>
        <s v="People Of Interest is providing free tickets to &quot;Campo Maldito&quot; for Tenderloin residents who could not otherwise afford to see it."/>
        <s v="Please help us fund &quot;Damselfly&quot; - The Play ( put on by Saints on Stage Alumni &amp; sponsored by Mothers Against Medical Error)"/>
        <s v="Join people who stutter as they come together to support Stuttering &amp; Alzheimer's organizations. Everyone's voice is heard right now!!"/>
        <s v="Klippies is the debut play from Johannesburg-born writer Jessica SiÃ¢n, premiering at the Southwark Playhouse, London in May 2015."/>
        <s v="Help a small theater produce an original adaptation of Lewis Carroll's classic story."/>
        <s v="LA-based team of professional actors and directors taking Rajiv Joseph's harrowing and romantic play to the Boulder community."/>
        <s v="We are producing the play Bug, by Tracy Letts.  This will be an inspiring show, and a great way to bring help to a great LA charity."/>
        <s v="An Evening of Radio aims to showcase original work written by undergraduate playwriting students in the style of live staged readings."/>
        <s v="A new play about dual-faced identities in the gay community, particularly among those who are deaf and those living with HIV."/>
        <s v="WE NEED YOUR HELP! We are a small town youth arts ensemble, training kids excited about theatre. We need dollars. We need YOU!"/>
        <s v="Rehearsal &amp; development of our first project as Axon Theatre: &quot;The Star-Spangled Girl&quot; in South Wales."/>
        <s v="Pope Head: The Secret Life of Francis Bacon â€“ A solo show celebrating the artist. Touring a land Down Under 12 Feb - 14 March '15."/>
        <s v="&quot;He was a poet, a vagrant, a philosopher, a lady's man and a hard drinker&quot;"/>
        <s v="The Mount-- a new play based off the life of Edith Wharton-- is having its premiere reading AT the real Mount in Lenox, MA!"/>
        <s v="Help us produce this original play! The play will be presented at the LSTFI July 12-14. Follow us on Facebook."/>
        <s v="The Beautiful House' is a story of modern mummification and the present day post-humanist crisis in our relationship with death."/>
        <s v="I'm a high school student in New Jersey planning on producing and directing a Twilight Zone Play for a &quot;One Act&quot; competition."/>
        <s v="hiSTORYstage presents Eric Overmyer's story of three 19th century women on a journey through time, and space, all the way to 1955!"/>
        <s v="A full length comedy, Patagonia follows Grason and Jerry on their journey through a magical, South-American rainforest."/>
        <s v="Knee Slappers new production coming to Camden Fringe 2014! Presenting this off the wall, dark comedy for lovers of the bizzare. Groovy."/>
        <s v="Be a part of helping bring the 2013 Tony Award winning comedy &quot;Vanya and Sonia and Masha and Spike&quot; to the Edgemar Center for the Arts!"/>
        <s v="&quot;Thief,&quot; a one man touring show, a theatrical experience portraying a supernatural story about the 3 days Jesus spent in the grave."/>
        <s v="Robots, Space Battles, Mystery, and Intrigue. Nothing is Impossible..."/>
        <s v="I promised my mother on her deathbed that I would tell the world MY story, so here it goes...crossing fingers, 2015 SF FRINGE"/>
        <s v="Cyril needs your help to MAKE new puppet friends to accompany him on a magical journey through storytelling, puppetry and clown."/>
        <s v="'Pushers' is an exciting new play and the first project for brand new theatre company, Ain't Got No Home Productions."/>
        <s v="A new production of Twelfth Night with an ambitious and enthusiastic group of high school students who love Shakespeare and teamwork."/>
        <s v="Help the Upstart Crows of Santa Fe bring Shakespeare's Julius Caesar to life with quality wooden stage swords!"/>
        <s v="Uncalled For is finally bringing their latest work of intelligently reckless stream-of-consciousness sketch comedy to Toronto."/>
        <s v="Why Do We Know More About Kim Kardashian Than Abigail Adams?  Let's produce and publish a play about women who MAKE and MADE history!"/>
        <s v="Family Duels is a tragicomedy about family, filth, fraud and fornication. Please help us bring Crooked Tree to the Camden Fringe."/>
        <s v="The Spotlight Youth Theater is a program where every participant has a moment in the spotlight."/>
        <s v="Venus in Fur, By David Ives."/>
        <s v="Amidst the atrocities of WWII, two women transcend enemy lines to make the ultimate heroic sacrifice."/>
        <s v="Original plays written, performed, and produced by young and diverse theater artists - alumni from Hostos Lincoln Academy in the Bronx."/>
        <s v="The New Artist's Circle is a theatre company dedicated to bringing the arts to young people."/>
        <s v="Fast paced, two hander which uses headphone verbatim technique to give an insight into the everyday lives of Leeds city locals."/>
        <s v="Raising funds for Dandelion Theatre's Chicago production of 'Body Awareness' by the Pulitzer Prize-winning playwright Annie Baker."/>
        <s v="A modern telling of the Greek myth. Sisyphus defies the Gods and attempts to change the world order... but can he overcome his fate?"/>
        <s v="Help us get actor-writer Ian Bonar's debut play - a hilarious, heartbreaking story of grief and loss - to the 2016 Edinburgh Fringe."/>
        <s v="Score is a musical play inspired by true stories of parents who have recovered from addiction and regained their children."/>
        <s v="Meet the Martins; a modern family dealing with modern issues in a way that is as All-American as apple pie, James Dean and repression."/>
        <s v="8 ten-minute plays, written, directed, rehearsed, and fully produced in only 24 hours! Are we crazy? You bet we are!"/>
        <s v="Bare Theatre takes on Shakespeare's most notorious &quot;problem play,&quot; which asks how far we are willing to go to do what is right."/>
        <s v="A new comedy about what happened to a band of foolhardy actors when the Puritans closed the theatres in the 1640s."/>
        <s v="Georgia is a play that looks at the taboo topic of rape in a relationship.  It's a play about perspectives and various viewpoints."/>
        <s v="One of Australia's greatest theatres needs your help. Please help us refurnish, fit out and restore this legendary storytelling venue."/>
        <s v="Critically-acclaimed new-writing company Old Trunk make their Edinburgh debut alternating their two darkly comic plays."/>
        <s v="Join 5 high school teachers in the lounge of every high school in America.  Hear what they never say in the classroom."/>
        <s v="MACBETH IN THE BASEMENT will premiere at the Capital Fringe Festival in July 2016. A teenage kingâ€™s rise and fall in a vicious game."/>
        <s v="We're trying to get our play, &quot;An Evening With Sarah Pettyfer,&quot; to the  Orlando Fringe Festival. The only thing is...we need your help!"/>
        <s v="Dorothy Parker's unforgettable characters come to life onstage in &quot;Might As Well Live&quot; at the 2015 Hollywood Fringe Festival."/>
        <s v="Jericho Creek is an original production by Fledgling Theatre Company which will be performed at The Cockpit Theatre in July 2015"/>
        <s v="GTP has been protected financially by The Director since 2012. Now it's time for the community. Do you want GTP? Are we worth it?"/>
        <s v="A brilliant play by Will Eno. An exciting, young theatre company. A production that promises to wow. You wouldn't want to miss it."/>
        <s v="The 2016 Resident class is producing a family play about one kid's quest to fly. Help us inspire the next generation of theatre lovers!"/>
        <s v="Shakespeare Company at UCLA presents The Tempest under the stars in the Fowler Museum Amphitheater. Bring your blankets and enjoy!"/>
        <s v="We have the Blackbox Fellowship at Boston Playwright's Theatre, now all we need is your support to produce Kevin's new play!"/>
        <s v="We need your help purchasing a stage for our production of the Wizard of Oz! This program is helping children with autism. Thank you!"/>
        <s v="&quot;Special in a Bad Way&quot; is a comedy that questions American Public Schools in their treatment of the so called, 'learning disabled.'"/>
        <s v="A one-woman show by Canadian artist Tina Milo. it is a multimedia show about an actress auditioning for a role of a depressed woman."/>
        <s v="A one-woman play based on Lizzie Borden who was accused of the brutal hatchet murders of her father and step-mother.  Workshop Oct NYC."/>
        <s v="We've been invited to the San Diego International Fringe Festival. Can you help us get there? Special performances in SLC and OREM."/>
        <s v="This solo show has the power to profoundly impact new mothers and those that love them and to educate &amp; change how we support them."/>
        <s v="Figure 8 Troupe's debut performance! A stunning piece of theatre written by premier female playwright Maria Irene Fornes."/>
        <s v="A minimalist, post-modern production of the classic play, performed and produced by aspiring theater undergraduates at UMass Amherst."/>
        <s v="'Pig' by Alex Oates is an urgent and dark comedy with live music that discusses the vital issue of the state of our police force."/>
        <s v="Dickhead is a play about one man's struggle with the dicks in his head. If you want to know more stop being a twat and put out...please"/>
        <s v="A group of Sicilian immigrants in New York struggle to deal with conflict from both within the family and from without."/>
        <s v="The Sterling Lion Theater Company is a non-profit theater group established for the benefit of the Connecticut lower Naugatuck Valley."/>
        <s v="Four myths._x000a_Four writers._x000a_Four new takes._x000a__x000a_The Four Disgracers comes to the stage to launch a new theatre group, Ixion."/>
        <s v="The Secret is a historical drama about a lawyer who worked for the Spanish Inquisition &amp; crossed the Atlantic with Menendez in 1565."/>
        <s v="Please help our troupe bring our first project from planning to reality! Join us on one exciting ride!"/>
        <s v="Roll The Dice Theatre Company revolves around taking risks in the game of life vicariously through beloved childhood games."/>
        <s v="PL@Y is an original comedic fantasy spectacle inspired by the original music of the Amboys and classic rabbit-hole fiction archetypes"/>
        <s v="The Uncommon Loons return with Much Ado for a 2nd production of Shakespeare in Minnesota's Nature on the banks of the Mississippi!"/>
        <s v="The world premiere of the first full-length play by Eve Leigh, at the intimate Finborough Theatre in London."/>
        <s v="We're making a hard hitting, innovative play which will open your eyes to what mental illness is like in the mind of the sufferer."/>
        <s v="Brazos Valley TROUPE is taking an original work, Truth AND Consequences, to the Texas Nonprofit Theaters 2014 Youth Conference"/>
        <s v="My play &quot;In the Hour Before the Bars Open&quot; has won an award from KCACTF, but I need to present the play in Georgia to receive it!"/>
        <s v="We are casting an all-inclusive production of Shakespeare's Twelfth Night in a non-traditional performance space."/>
        <s v="A new play about a lesser known yet pivotal event in American history, about a group of WWI Veterans fighting for their rights."/>
        <s v="Support an outstanding cast of actors to take on a professional production of a masterpiece of modern theatre"/>
        <s v="One play.  Two theaters.  See the story from both sides and then decide for yourself - who are the BEASTS OF BAVERLY GROVE?"/>
        <s v="Bookstory is a tiny puppet musical with some very big ideas that tells the story of the story in the digital age"/>
        <s v="Help us to bring &quot;Protocols&quot; at the 2015 Camden Fringe. The most controversial play of the year."/>
        <s v="A professionally directed/acted workshop &amp; reading for a new play depicting sexual addiction and its crippling effect on relationships."/>
        <s v="New show with 2 performers and an original score, bringing the true story of this forgotten WW1 heroine to audiences in the southwest."/>
        <s v="An old play about our world. Set in 1970s England, Magnificence is a gut-wrenching story of radicalisation, idealism and pity."/>
        <s v="A West Texas matriarch is enraged by the news that her gay grandson has been the victim of a hate crime committed by his own father."/>
        <s v="The Attic interns present Tennessee Williams's &quot;Talk to Me Like the Rain and Let Me Listen&quot; performing at The Flea Theater!"/>
        <s v="By day we perform Acts of Kindness, by night we perform free theater, all sustained by the love of our neighbors, not ticket prices."/>
        <s v="A 'tasty' new drama ~&quot;Booker T Washington of Tuskegee, Alabama, dined with the President (Roosevelt) last evening.&quot;~ the White House."/>
        <s v="pluck. productions present their first four-week run - the world premiere of David K. Barnes' BIRTHDAY SUIT at the Old Red Lion."/>
        <s v="Partners w/the Black Arts &amp; Cultural Center; we use theatre to EDUCATE &amp; EMPOWER through diverse expressions of the human experience."/>
        <s v="â€œFar From Fictionâ€ is a powerful play, written by Sally Willis, offering insights into a new understanding of  female psychology."/>
        <s v="A political comedy for a crazy election year"/>
        <s v="Our goal: To produce a stirring one-woman show historically based on African-American womenâ€™s experiences, struggles, and journeys."/>
        <s v="Two shows! (we're feeling particularly ambitious). Help us produce Eurydice and The Effect of Gamma Rays on Man-in-the-Moon Marigolds!"/>
        <s v="A Theatrical Prequel to Hell's Rebels, the current Pathfinder Adventure Path from Paizo Publishing"/>
        <s v="On the 60th anniversary of Twelve Angry Men, 12 female writers create 12 short pieces about what makes them angry."/>
        <s v="&quot;Inteligent, Inspired and Inimitable&quot; Nottingham's leading two man improv show is heading to Dave's Leicester Comedy Festival."/>
        <s v="A fast-pace, zany comedy involving six actors performing seven usually untold Grimm Fairy Tales about giants, witches, demons and more!"/>
        <s v="A play about riverside homelessness, inspired by true events. Shows at Brunel Museum, 240 Project and similar community organisations."/>
        <s v="A searing new play that takes  an unflinching look at the terrible costs of police shootings in the African American community."/>
        <s v="A brand new stage adaptation of the Libby Purves/Nicholas Heiney book. A new work involving music, poetry and fajitas. #timetochange"/>
        <s v="Yellowbelly Theatre needs your help to bring this incredible play of love, lust and mistaken identity to life in our debut performance!"/>
        <s v="Ancient Greece. Giddy, champagne soaked debauchery celebrating the Trojan War's end leads to a shocking and deadly surprise."/>
        <s v="A circus theater show. An escaped carousel horse and a beautiful wire dancer let the fantasies run wild."/>
        <s v="Death &amp; Pretzels presents the world premiere of Paul Pasulka's Gruoch, or Lady Macbeth"/>
        <s v="FUND our teens in Shakespeare's comedy &quot;The Merchant of Venice&quot;. Donating pays for our venue/insurance located in Woodland, CA."/>
        <s v="Help us produce this revealing play about Nazi-resistance member Dietrich Bonhoeffer and his final years of incarceration during WWII."/>
        <s v="Help to bring this heart warming story of Ray Didinger's relationship with his boyhood hero Tommy McDonald to life."/>
        <s v="We're putting together a production of THE UNDERSTUDY by Theresa Rebeck and hope you'll help us share this story."/>
        <s v="Help us bring to life tales of hardship, danger and community of extraordinary women working in WW1 munitions factories."/>
        <s v="MOONFACE explores the formative f***k-ups of adolescence. Fresh, incisive new writing. Monologue, movement and striking naturalism."/>
        <s v="UASPA is a performing arts high school producing its 2014 Theatre Showcase featuring our strongest performances and original work."/>
        <s v="Support Lock&amp;Key Theatre's 'Timon of Athens' by donating to our printing! Every penny goes to posters, programmes, flyers and scripts."/>
        <s v="Professional actors bring to life the true stories of 5 African-Americans struggling with mental health and their search for healing."/>
        <s v="MASKS is a dramedy dealing with what it means to be alive, the reliability of identity, and what it means to suffer."/>
        <s v="Baby Living Room is a project created by Spazio Farma Mestre for children: free theatre for kids as sustainable education for families"/>
        <s v="'Immortal', a play about five English Air Bombers in WW2, is an exciting first project for the brand new Production Company, GreanTea."/>
        <s v="A play by April Yvette Thompson. A Gullah Healer Woman and an Afro-Cuban Priest forge a new world of magic &amp; dreams in Jim Crow Miami."/>
        <s v="We're making a show about sex. Because it's important, everyone wants to talk about it and it's at the start of everything."/>
        <s v="A theatre company designed to help young people to come out of their shell. Offering workshops and original shows directly to schools."/>
        <s v="The world premiere of an endearing play about love, friendship, men's styling putty, Dungeons &amp; Dragons &amp; our capacity for forbearance."/>
        <s v="How You Kiss Me Is Not How I Like To Be Kissed_x000a__x000a_a new play by Dan Giles_x000a__x000a_coming to FringeNYC 2015_x000a__x000a_www.howyoukissme.com"/>
        <s v="ThreeWay is a part-verbatim play that explores dating &amp; what happens when someone finds the love of their life, except itâ€™s two people."/>
        <s v="Written a solo show about celebrity, and I'll be performing it at the famous Just The Tonic this Edinburgh Fringe - Help me get there!"/>
        <s v="Multi Award-Winng play THE PILLOWMAN coming to the Arts Centre Theatre, Aberdeen"/>
        <s v="The Honeymoon is Over is a romantic comedy about a recently eloped couple learning the dynamics of living together for the first time."/>
        <s v="A &quot;bold, subversive and very funny&quot; clown cookery show about searching for self worth in a cheesecake - VAULT Festival &amp; Tour 2015"/>
        <s v="First stage adaptation of Sarah Moore Fitzgerald's beautiful novel about Alzheimer's and time travel with a live folk score."/>
        <s v="GK. Jr (for student actors 12 and under) will bring George Macdonald's story to life. 10+ speaking parts &amp; many non-speaking parts!"/>
        <s v="In 2015, Green Light is producing 3 shows of new plays exclusively written, directed and created by women- help make it happen!"/>
        <s v="Theatre Machine presents an all-new adaptation of Maxim Gorky's classic of Russian theatre, The Lower Depths."/>
        <s v="Support Kuleshovâ€™s first full length production; help to build the set and bring a fierce and important new play to life"/>
        <s v="A darkly comic one woman show by Abram Rooney as part of The Camden Fringe 2015."/>
        <s v="London based theatre makers collaborating to create a new show about the history of HipHop."/>
        <s v="Help Galli Theater continue to bring fairytales to children in English &amp; German in our theater and to institutions serving children."/>
        <s v="An island in hell. Cleopatra, Joan of Arc, &amp; Queen Victoria wait, trapped in the memory of who they were... until AnaiÌˆs Nin shows up."/>
        <s v="Vote here for whatever show you want to see next year! No gimmick, no stretch goals, just a simple vote and a free ticket."/>
        <s v="Our goal is to bring this story of one town's processing of tragedy and their own community identity to Utah County."/>
        <s v="An unsparing, slightly surreal look at the effects of the private rented sector on two young women. Based on real events."/>
        <s v="Following success with 'The Canada Boys' and 'Parachute', we are looking for financial help from the community with our new production"/>
        <s v="Annabel Lost combines visual art and performance poetry to tell the story of two orphaned refugees, Quetzal and Rhime."/>
        <s v="An extraordinary, punchy and provocative new play, providing a voice for women to address their sexuality and self worth. #EDFREAK"/>
        <s v="A contemporary American play touching on the scorching realities of growing up in the Millennial generation."/>
        <s v="Bumbling architect Romeo and handsome contractor Mario meet their match while building a balcony for Verona, NJ siren, Juliet."/>
        <s v="Critically-acclaimed Old Trunk are back with their new play. _x000a_PRAMKICKER. _x000a__x000a_Written by Sadie Hasler &amp; directed by Sarah Mayhew."/>
        <s v="The world premiere of a play, a true story about love, loss, and a man reaching back in time as the only way to move forward."/>
        <s v="See Theatre In A New Light"/>
        <s v="The GSA BA (Hons) Acting class of 2016 are taking a transfer of their GSA Production to The Cockpit Theatre in London"/>
        <s v="Touring the fast-paced, playful and poignant story of three twenty-somethings in a mental-health support group."/>
        <s v="After being officially selected for the 2015 FringeNYC Festival, we are looking for your help to put on this new and exciting play!"/>
        <s v="Two men on trial for desertion, confined within a Glasshouse. How long can friendship last? How much can a man stand before he breaks?"/>
        <s v="We are trying to produce a kid friendly show about an imaginative journey through space and time. Help us create our wonderland!!"/>
        <s v="Sex. Fish. A COMET THAT DESTROYS THE WORLD. boom a play by Peter Sinn Nachtrieb- Feb 19-21 at The Bridge in NYC."/>
        <s v="A staged reading for &quot;Lucy &amp; Vincente&quot; in NYC. A new play about Lucille Ball &amp; Vincente Minnelli in Hollywood, 1953."/>
        <s v="An adaptation that realizes the internal struggle of Ibsenâ€™s most renowned protagonist as she traverses a claustrophobic social world"/>
        <s v="A new theatre company staging Will Eno's The Flu Season in Seattle"/>
        <s v="A play about the last eight years of the life of Egon Schiele, one of the most influential Austrian Expressionist artists."/>
        <s v="&quot;I think that I have my own will. I can stop this, I tell myself. But it's not true.&quot;"/>
        <s v="River City Theatre Company needs your support as we embark on our thirteenth production, CINDERELLA!"/>
        <s v="Help Chrysalis get this production off the ground!  An original play, we only need $500 to get this production on its feet!"/>
        <s v="The First Play From The Man Who Brought You The Black James Bond!"/>
        <s v="New play 'Pink Confetti' by Paul Roberts at The Courtyard Theatre produced by Etch and directed by Oliver Dawe."/>
        <s v="A student directed and student performed production of Shakespeare's Macbeth in Milwaukee's beautiful Lake Park on June 3rd &amp; 4th"/>
        <s v="Help produce &quot;Thank You For Waiting,&quot; a new play that explores friendship, loss, and mental illness, at the 2016 Frigid Festival!"/>
        <s v="â€œSuddenly Split &amp; Swiping Overâ€ is a sassy and heartfelt one-woman show about ending a longterm relationship and starting over."/>
        <s v="We are a new Theatre Company who are fundraising to put on a new production of the play 'The Blue Room' in High Wycombe and Maidenhead"/>
        <s v="Support Swansea's youngest theatre company Critical Ambition, in their co-production of BLINK with Volcano and The Other Room."/>
        <s v="'E15' is a verbatim project that looks at the story of the Focus E15 Campaign"/>
        <s v="Help us get the show on the road! Petrification is a new play about home, memory and identity and we need your help to tour."/>
        <s v="KHOJALY is a new play that gives a voice to refugees the world over, telling the story of the survivors of the 1992 massacre in Khojaly"/>
        <s v="The Florence Company premieres its first stage play at the Chelsea Theatre in London with an original piece of writing"/>
        <s v="How do you retain a sense identity after losing your home, your family and your country? Leftovers is a play about refugees in Nairobi."/>
        <s v="A Harlem Hellfighter struggles to re-integrate into his community after heroically fighting for his country in WW1."/>
        <s v="a woman walks into a bar except she looks like a man and no one's serving drinks. one night only"/>
        <s v="A production of &quot;Gruesome Playground Injuries&quot; by Rajiv Joseph July 24th-August 9th at The Bakery in Denver, CO."/>
        <s v="Bob is on the road. Bob is on the run. But from what? Will she make it to her destination and what will she find whens she gets there?"/>
        <s v="A vibrant, gender-inverted film-noir adaptation of Shakespeare's brutal comedy Taming of the Shrew, a visceral physical spectacle."/>
        <s v="Venue hire and payment of designer for a darkly comic, all female play about power - losing it, wanting it and fighting to get it back"/>
        <s v="The play yet to be described as &quot;A surefire Edinburgh Fringe Festival Cult Hit&quot;. Coming to the Underbelly, Edinburgh, 5th-30th August."/>
        <s v="We are a fledgling theatre company based in Atlanta looking to fund our first show, Sincerity Forever by playwright Mac Wellman."/>
        <s v="An Irish show about mental illness though the eyes of the man experiencing it. Support this show and help get it to Boulder and NYC."/>
        <s v="Bare Theatre and Sonorous Road collaborate on the NC debut of  Allan Maule's gamer fantasy play that was extended in New York."/>
        <s v="5 actors. 39 characters. 1 epic adventure. Presented by the Cradle Theatre Company."/>
        <s v="An original play exploring the complications of romantic relationships in all forms."/>
        <s v="â€œThe Event of a Lifetimeâ€¦â€_x000a__x000a_After the books stopped selling, and family disappears..the next event is closer than expected for him."/>
        <s v="Help us run Leithâ€™s acclaimed, year round pub theatre VPT as part of Edinburgh Fringe 2015. Presenting 72 short plays over two weeks."/>
        <s v="The first four-week performance run for our dance-theatre company, Geste Records, to be performed at The Yard Theatre in September."/>
        <s v="One Shot Theatre Company is an organization that promotes youth theatre for social change, putting on shows that open a social dialogue"/>
        <s v="I am asking for public funding to help put together a musical tribute titled &quot;Blast From The Past&quot; reenacting famous HipHop, RnB acts."/>
        <s v="Introducing a high class environmentally friendly, vegan, adult cabaret theater in Chicago with unique on, and off stage entertainment."/>
        <s v="The Jeremy Kyle Show offers so much subject matter to create an opera with.  Along with his brilliant put downs it could be excellent!"/>
        <s v="A revival of Shadowbox Live's Off-Broadway Rock Opera to uncompromisingly explore the darker urges of humankind. But we need your help!"/>
        <s v="A professional musical revue. First performed in 2013 as a short tour, to be embarking on a full length tour across the UK in 2015!"/>
        <s v="SMOKEY AND THE BANDIT: THE MUSICAL_x000a_The classic film, characters and music you love, on stage, LIVE!"/>
        <s v="Alice is an original musical for all ages with a unique new story based on Alice's Adventures in Wonderland, premiering in summer 2017."/>
        <s v="Mary's Son is a pop opera about Jesus and the hope he brings to all people."/>
        <s v="The Brotherâ€™s of B-block is a musical play. A new take on &quot;OZ&quot; _x000a_The Wizard of OZ meets HBO's OZ."/>
        <s v="THE BALLAD OF DOWNTOWN JAKE is a newly created contemporary music drama that is schedule to premiere in Phoenix, AZ in March 2015."/>
        <s v="A rock and roll journey that explores love, loss, redemption, duality and ascension."/>
        <s v="POE is a tragicomic musical about the life and works of Edgar Poe, with Death as his therapist helping him find peace in the beyond."/>
        <s v="Help us bring the SPRING AWAKENING to Frederick, MD! _x000a__x000a_We're producing a project for young adults and could use your help."/>
        <s v="See Pryor from his teenage years to his last breath featuring his past wives, closest friends. &amp; his fan favorite character Mudbone."/>
        <s v="All the world's a stage..._x000a_It is my biggest dream to perform my own, selfcreated musical with lots of kids as big as I am able to."/>
        <s v="It feels like the first time. Like the very first time everyone's coming-of-age comes to the stage. Think 'Wicked', with bad acne."/>
        <s v="We are the Saugerties High School drama club. Please help us create our musical to keep theater alive!"/>
        <s v="This new musical comedy empowers women and girls of all ages to be themselves in their shoes, whatever shoes they choose."/>
        <s v="Develop demo materials for new, true story of teen Revolutionary War heroes - for hybrid film/live stage musical"/>
        <s v="Zachariah Sheldon is a brilliant, darkly twisted brand new musical with music from Mark Newton and script by Anthony Wilkes"/>
        <s v="Help Moth Live! Support Moth and its artist collective to achieve its 2014/15 season."/>
        <s v="Monies raised will help offset production costs of  transportation of set and actors, theatre rental and advertising costs."/>
        <s v="A terse and delicate dissection of male emotions from a rural perspective: fathers and sons, legacy and heritage, molasses and mud."/>
        <s v="A Chicago staged reading of Jim Cartwright's 1992 play-with-music, &quot;The Rise and Fall of Little Voice.&quot;"/>
        <s v="A new take on a classic. Under the direction of Rosanna Saracino, We are exploring the darker elements of A Midsummer Night's Dream."/>
        <s v="ALLIE is a new dark comedy play which will premiere at the Edinburgh Festival Fringe 2015. Written and produced by Ruaraidh Murray."/>
        <s v="Miranda Conquest is Britainâ€™s top celebrity chef. One problem: she canâ€™t cook. A comedy about control, celebrity and kitchen knives."/>
        <s v="All aboard for the world premiere of a new steampunk-inspired train adventure play, written by Maggie Lee and directed by Amy Poisson!"/>
        <s v="Auch dieses Jahr soll wieder unter der Leitung von Christian Seiler &amp; Bruno Catalano ein Projekt der AG Theater stattfinden."/>
        <s v="Vi mindes 400-Ã¥ret for Shakespeares dÃ¸d ved at producere en forestilling, som indeholder alt det, som vi kender Shakespeare for."/>
        <s v="Life is hard when your own imaginary friend can't make time for you."/>
        <s v="We want you to analyze while we dramatize if people who romanticize can recognize true love in a disguise."/>
        <s v="We are a young company who have been accepted to put on our play at The Courtyard Theatre. We need Â£250 for flyers, props and costume!"/>
        <s v="AENY-Spanish Artists in NY brings Juan Diego Botto's &quot;brilliant script&quot; (El PaÃ­s) for &quot;An Invisible Piece of this World&quot; to the stage."/>
        <s v="I'm an Inuit playwright chosen for the esteemed Arctic Circle Residency in Svalbard to write about 1800's Inuk woman guide, Tookoolito."/>
        <s v="Each year our community comes together to put on a fun and funny family show. We need your help to keep our annual event going."/>
        <s v="An Original Short Play: two young women search for answers about sexuality, the history they are taught, and their animal instincts."/>
        <s v="A Fantastic creation about Napoleon, through his words and letters, sublimated by a musical score of rare beauty. Magnificent poetry!"/>
        <s v="Artistic Internship @ Ojai Playwrights Conference"/>
        <s v="A short man takes his tall family to court for stealing his height. Help Small Things Theatre take this big story to EdFringe 2015!"/>
        <s v="A stunning production of Michele Lowe's biting play, The Smell of the Kill.  Brought to you by Michael Sheeks and his friends &amp; heroes."/>
        <s v="Prowl Theatre Company is brand new. We are putting on our first play 'Sexual perversity in Chicago', from the 10th to the 16th August"/>
        <s v="Debauchery, laughter, violence and politics. Why wouldn't you want help Drama Soc's production of 'Posh' be the best it can be?"/>
        <s v="Bring a touring character education play about making wise choices to elementary students in Kentuckiana. Vote Kylie for President!"/>
        <s v="1984. An IRA bomb explodes at the Grand Hotel. Years on, the bomber and a victim's daughter meet. The meeting changes both their lives."/>
        <s v="Zoe is a teenage girl growing up in a deeply disturbing society. If those paid to protect her aren't listening, then who is?"/>
        <s v="Theaterprojekt 12. Kl. Waldorfschule Essen. 2 junge Regisseure bringen volles Engagement &amp; Zeit ein. FÃ¼r ihre Finanzierung sammeln wir."/>
        <s v="3 decades, 3 generations, 3 friends, one house. Real Eyes Theatre explore how our lives are influenced by the decades we grow up in."/>
        <s v="The Black and White Theatre Company Inc. is a small company who loves to perform and entertain, but needs your support to succeed!"/>
        <s v="Goldfish Memory Productions seeks at least $12,000 to begin their first 3 professional projects."/>
        <s v="The Ugly Collective takes Some big Some bang to the Underbelly Venues at the Edinburgh Fringe!"/>
        <s v="Bert V. Royal makes a strong statement about drug use, suicide, teen violence, rebellion and sexual identity in this powerful play."/>
        <s v="In The Dudleys! family memories are brought to life as a malfunctioning 8-bit video game. Press Start."/>
        <s v="HBOâ€™s Going Clear meets Netflixâ€™s Unbreakable Kimmy Schmidt in this one-woman comedy that takes you into and out of a destructive cult."/>
        <s v="My one-woman show invites audiences to join me on my path to pregnancy as I share my neuroses, challenges and revelations."/>
        <s v="A Krumpus Story is a dark holiday comedy for anyone who wants a little more spice in their holiday fare."/>
        <s v="Thespis Theater Festival presents Cassiopeia: A romantic tale of a bride finding her way to her unknown groom before it is too late."/>
        <s v="Bare Theatre &amp; Cirque de Vol Studios are back for another outdoor adventure in the amphitheatre at Raleigh Little Theatre!"/>
        <s v="This October, in association with Rogue Productions at FSU, I will be directing a production of Dog sees God."/>
        <s v="&quot;death (and straight boys)&quot; is a 5 play cycle, loosely founded on the KÃ¼bler-Ross model, more commonly known as the 5 stages of grief."/>
        <s v="The Tulip Tree is a project I have been passionate about for 5 years. It is an unforgettable story that has never been told."/>
        <s v="A humorous, touching play about the joys and challenges of a married couple's tender, yet intense relationship &quot;Love is never random&quot;"/>
        <s v="A play honoring the lives and legacies of the activists and those remembered at the 1992 ACT UP Ashes Action at The White House"/>
        <s v="World Premiere of last play written by Amiri Baraka"/>
        <s v="Help us independently produce two great comedies by Christopher Durang."/>
        <s v="Jason (Georgia on My Mind), a solo play about a modern quest to the Republic of Georgia in the ancient steps of Jason &amp; the Argonauts"/>
        <s v="A new play exploring themes of reverence, belief, and certainty. _x000a_&quot;Because what is is, and what is cannot not be...&quot;"/>
        <s v="Tony-Award Winning Play, The History Boys brought to you by the Independent Student Production Company Narrative Series: Page to Stage!"/>
        <s v="We are 10 years old - please help us celebrate the last 10 years and secure our future for the next 10 years."/>
        <s v="With your support this one-man show will tour various theatres in the UK - it's a story of hero worship and love beyond the grave."/>
        <s v="Two great political plays, separated in authorship by four hundred years but united in their urgency."/>
        <s v="Tell Me That You Love Me, a new play about the love affair between Actress and Writer, with the novel Arch of Triumph as the backdrop"/>
        <s v="Help me produce the play I have written for my senior project!"/>
        <s v="Part-silent film, part-thriller, Dog Show sees four actors play a community of dogs and their owners. One autumn, a killer strikes."/>
        <s v="Shakespeare's &quot;Julius Caesar&quot; inspires the unforgettable story of the &quot;African Che Guevara&quot; Thomas Sankara, President of Burkina Faso."/>
        <s v="Dancing spirits and blood magic come together in-the-park to depict an image of retaliation against oppression in &quot;The Tempest&quot;"/>
        <s v="The award-winning Nottingham New Theatre presents an exciting experimental play about the multi-universe theory and love."/>
        <s v="The play satirizes the Chicago improvisation scene exposing the rules of the craft and the eccentricities of its participants"/>
        <s v="Our original dramatic adaption of this Mozart opera is staged to create visually stunning fun with live music."/>
        <s v="Support this collection of new plays by Kansas City writers and the artists who are bringing it to life!"/>
        <s v="Dear Stone Theater Company brings its inaugural production of Much Ado About Nothing to Logan Square, Chicago. Thanks for watching!"/>
        <s v="The filthily talented Ruby and Darling, take you on a raunch-tastic musical discovery of life with a vagina. #sayno"/>
        <s v="A comedy about, life, death, men, women, and the power of a good Kegel."/>
        <s v="Two teachers and twenty kids bring one of Shakespeare's plays to life!"/>
        <s v="Married, Single, Divorced, Straight, Gay, Transgendered, Birth Mother, Adoptive Mother.... Everyone has a story.  These are ours."/>
        <s v="Matt Fotis's play, Nights on the Couch, was accepted to the 28th Annual Strawberry One Act Festival! Show your support!"/>
        <s v="This summer, help some of the top high school theater students from across the country come to NYC to create a world premiere play."/>
        <s v="Vibrant contemporary political theatre, exploring the professional and human impact of the growing corporate culture in education."/>
        <s v="I am raising money to pay for the rights to produce Sylvia by A.R. Gurney. The show will be a fundraiser for Wayside Waifs."/>
        <s v="A heart-warming comedy by award-winning writer about Love, Sex, Friendship of three old gay men in their 60s'!"/>
        <s v="William Carlisle has the world at his feet but its weight on his shoulders. He is intelligent, articulate and fucked."/>
        <s v="A new piece of physical theatre about love, regret and longing."/>
        <s v="Breaking the American Indian stereotype in the American Theatre."/>
        <s v="Our birthing pains are over! Mamai Theatre Co. has delivered. Ease our growing pains as we move to downtown venues &amp; Playhouse Square!"/>
        <s v="Un psychiatre reÃ§oit une patiente souffrant d'amnÃ©sie, de mythomanie et de nymphomanie. S'en suit une cascade d'Ã©vÃ©nements drolatiques."/>
        <s v="Saltmine Theatre Company present Beauty and the Beast:"/>
        <s v="One man, one monster, one unforgettable act of violence. This is the story of the worldâ€™s most notorious terrorist. It is going to USA"/>
        <s v="A small theatre company taking 'Mine' on tour in early 2016. 'Mine' is a modern play and we hope to break on to the stage with a bang."/>
        <s v="A week of rehearsal culminating in a staged reading of our three-actor adaptation of &quot;Howards End,&quot; for potential producers."/>
        <s v="It's exactly what you think it is: a historical parody of your favorite sitcom about a bar and its psychiatrist spinoff!"/>
        <s v="Bare Bones Shakespeare's first season will start with a DFW school touring show: Romeo and Juliet."/>
        <s v="Shoe-string, Independent theater with a focus on art that makes you think.  Next, we're putting on an award winning Steve Martin play!"/>
        <s v="&quot;MARK TWAIN IS HELL FOR THE COMPANY&quot; is an original theatrical production created and under development by Jeff Lowe."/>
        <s v="A long distance wrong number leads to love, but with Emily flying in to finally meet, Nick somehow forgot to mention he's blind."/>
        <s v="Mijn solo voorstelling gaat over Elektra (Sophokles) en hoe zij als jongere alles beleeft en meemaakt!"/>
        <s v="want to donate tickets to residents who live in the community that cant afford the 35.00 price of ticket"/>
        <s v="Shakespeare's plays have an important message for the world. Bosnia needs to hear. Bring Shakespeare to Sarajevo! Fund performances!"/>
        <s v="Young Actor's taking on a Jacobean tragedy. Family, betrayal, love, lust, sex and death."/>
        <s v="Hot Dogs is a new play that tackles sexism in schools and addresses issues that current sex/relationship education fails to."/>
        <s v="The ASU Theatre and Shakespeare Club presents Measure For Measure directed by Jordyn Ochser."/>
        <s v="A filmic, fast-paced exploration of trust, making its debut at Camden People's Theatre this July."/>
        <s v="Jonny Labey (Eastenders) leads this poetic production as WWI poet Rupert Brooke, in this dynamic, moving portrait of a flawed genius."/>
        <s v="Savage in Limbo is the pilot production of dasGROUP Theatre; a Dallas-based production company with an eye for grit &amp; love of theatre."/>
        <s v="A small community with a love for theater would like to continue. Help the children of this community continue."/>
        <s v="In the midst of dealing with sending their son off to the army, Mitch and Melanie Jennings plan a family reunion to ease their sorrow."/>
        <s v="I'm taking the Adventures of Huckleberry Finn puppet show down the Mississippi River!"/>
        <s v="This summer, The Spotlight Players are celebrating Christmas in July with a presentation of Ken Ludwig's side splitting comedy."/>
        <s v="Tyke wants to expand her puppet theater show to weekly online web shows and is looking for backers."/>
        <s v="Generational curses CAN be broken...right?"/>
        <s v="The world premiere of an astonishing new play by acclaimed writer Atiha Sen Gupta."/>
        <s v="An irreverent look at the Iowa Caucuses and the oversized role this undersized state plays in the presidential election process."/>
        <s v="A night of music, fellowship, and a reflection of my experiences over the past 4 years at Ball State University."/>
        <s v="Stars on Stage children's theatre program is in need of 6 new wireless body microphones!_x000a__x000a_#soskidsbeheard   _x000a__x000a_www.apatheplace.org"/>
        <s v="I will be performing in TWO productions to kick off the 2016 season. NEED HELP TO FUND THESE GREAT SHOWS!"/>
        <s v="Welcome to POP! Community Cabaret: the &quot;friendliest mad bunch ever&quot;!_x000a_We are a cabaret group run by our community for our community."/>
        <s v="An English-language production of the opera TannhÃ¤user. Some of the greatest songs ever composed, now with lyrics we can understand."/>
        <s v="CitÃ© des Arts needs your help in funding their fall production of the hit musical comedy &quot;Little Shop of Horrors.&quot;"/>
        <s v="We have formed an innovative company that aims to create musical comedic performances suitable for a range of venues."/>
        <s v="&quot;Into the Woods, it's time to go!&quot; purple light presents a reimagined take on Sondheim and Lapine's musical masterwork."/>
        <s v="New Anti-Bullying Musical's cast of 30 kids is ready to &quot;speak up and reach out&quot; to the world by recording a show CD!"/>
        <s v="LUIGI'S LADIES: an original one-woman musical comedy"/>
        <s v="A production company specializing in small-scale musicals"/>
        <s v="Two Shows: SIRENS and The Girl From Bare Cove. A community of artists determined to give voice to survivors of sexual violence."/>
        <s v="liveartshow returns with a new work at the Arcola this summer. Marsha is a story combining opera, dance and theatre... with a unicorn"/>
        <s v="We are trying to raise money to perform a musical we have written, called &quot;Iolite&quot;, at the Edinburgh Fringe in 2015."/>
        <s v="A musical about two guys writing a musical about...two guys writing a musical."/>
        <s v="Talented, hard-working performers for Into the Woods JR need your help in renting microphones for our show!"/>
        <s v="An new musical from Laura Grill &amp; Misha Chowdhury about relationships, Relationships, and the moments that change everything."/>
        <s v="Trapped on a stalled New York subway, seven strangers realize it's not just the train that's stuck."/>
        <s v="A ragtag crew collaborating on a live performance for the first time, with music as their medium and NYC as their inspiration."/>
        <s v="Meet Dani, a 9 year old battling leukemia. This witty musical inspires us to believe in the indomitable power of human imagination."/>
        <s v="&quot;I wanted to tell the story of two people in love, who were never in the same place at the same time.&quot;- Jason Robert Brown"/>
        <s v="The incredible story of woman's fight to clear her brother from the charge of cowardice in the Great War, brought to life musically"/>
        <s v="I would like to make a demo recording of six songs from COME OUT SWINGIN'!"/>
        <s v="A dark comedy about two girls, one knee, and the 1994 Olympics. Help us make sure &quot;Tonya and Nancy&quot; rocks!"/>
        <s v="A dramatic hip-hopera, inspired from monologues written by the performers."/>
        <s v="Mabel Moon and her co-pilot Silvertoes are coming to earth in the form of a 35 minute interactive and educational musical adventure  !"/>
        <s v="Travis Kent joins forces with some of today's brightest contemporary composers for an evening full of firsts at 54 Below."/>
        <s v="The volunteers of TACFA work to &quot;create community through the arts&quot; by putting on a Broadway show that everyone can afford to  attend."/>
        <s v="This musical adventure is a funny and heartwarming story of Mimi, a rebellious young girl who is spirited to Ghostlynd."/>
        <s v="Sponsor an AVENUE Q puppet for The Barn Players April 2015 production."/>
        <s v="A fresh, re-telling of the Jesus story for a new generation."/>
        <s v="Melissa Youth OnSTAGE (MYO) provides kids in North Collin County with the very best in youth theatre opportunities."/>
        <s v="Support Keith in his journey from unemployment to Off-Broadway in the triumphant return of I GOT FIRED: A SORT-OF-TRUE REVENGE MUSICAL."/>
        <s v="No Horizon.  A unique musical inspired by the remarkable, forgotten story of Nicholas Saunderson - a tale of passion and aspiration."/>
        <s v="Help fund Doro &amp; Diega's journey to the Orlando Fringe 2016. A brand new choose-your-own adventure musical!"/>
        <s v="This year, we will be producing the cult classic Little Shop of Horrors with your proceeds going towards venue and production costs."/>
        <s v="Chess. Betrayal. Blueberry yoghurts. &quot;Pawn&quot; - a new musical by Oxford students - needs funding to go to the Edinburgh Fringe!"/>
        <s v="The brainchild of Coleman Peterson and Janice Gilbert.  The funding will be used to professionally record the songs."/>
        <s v="The Happiest Show on Earth is a Disney musical revue to benefit the Make-A-Wish foundation. Funds for production needed."/>
        <s v="A STORY OF BAGELS AND LOCKS!_x000a__x000a_A JEWISH GIRL FINDS HERSELF ON A UNEXPECTED TRIP TO_x000a_&quot;A SPIRITUAL EXPERIENCE&quot; !"/>
        <s v="This fabulous new play explores the little known love life of England's most famous romantic novelist, Jane Austen."/>
        <s v="As a non profit graduate student at Penn,my passion is the arts, we need support to fund our new CHILDREN's DINNER THEATRE"/>
        <s v="Spin! is an original musical comedy-drama presented by Blue Palm Productions."/>
        <s v="A cultural and historic journey through Puerto Rico's music and dance!"/>
        <s v="Sheet Music portfolio of comedic tour-de-forces, intricate ballads &amp; more...launched live with a power-house Nashville-cast Concert."/>
        <s v="Local boy turned producer returns with a brand new show, another talented cast, dazzling costumes and brand new set! Please support!"/>
        <s v="Poppin Productions are currently entering the development stage of their very first production -  &quot;Duodeca&quot;."/>
        <s v="Part Psychological Thriller - Part Heartbreaking Drama - Part Spectacular Farce - 100% New American Musical Theatre"/>
        <s v="FACING EAST, a dramatic new musical, follows an upstanding mormon couple facing the suicide of the gay son. Help us bring it to London!"/>
        <s v="Ceasefire WWII. Yet Nazis continue the Holocaust.  A German &amp; a girl try to stop the execution of Christian,Gay &amp; Jewish prisoners."/>
        <s v="An original musical on it's way to the stage in Minneapolis, MN. Feel free to ask any questions."/>
        <s v="Playground was established in 2007 on the back of paper napkins and has since provided opportunities for over 800 boys and girls."/>
        <s v="The Imaginary : A Musical is a new musical adaptation based on the novel written by A.F. Harrold.       TheImaginaryAMusical.com"/>
        <s v="A musical about how Shakespeare was inspired to write only his own plays after the co-authored play Henry VI was taken."/>
        <s v="A fully orchestrated concept album of Benjamin Button the Musical!"/>
        <s v="Basement Theatrics is producing Spring Awakening July 22-31, 2016 at 12th Ave Arts in Seattle, WA! Help make this the best it can be!"/>
        <s v="&quot;Sounds By The River&quot; tells the story of a Detroit composer through_x000a_his music, poetry, and dance."/>
        <s v="A truly multicultural experience - Hip Hop, Bollywood, Classical Dancers #liveband #Revoultionary Script 19th July@NationalTheatre"/>
        <s v="A vibrant, street-wise, and musical performance that follows the lives of stories of the community of Washington Heights..."/>
        <s v="Following a sell-out run in Loughborough, Time at the Bar! is heading to this year's Fringe Festival... But we need your help!"/>
        <s v="The story of two women trying to produce their own version of Chekhov's The Seagull with limited resources and unfettered enthusiasm."/>
        <s v="Theater students of UMass present a large-scale theater collaboration that will revolutionize the way you see Shakespeare."/>
        <s v="The University of Exeter Shakespeare Society is touring its acclaimed show The Merchant of Venice to Stratford-upon-Avon!"/>
        <s v="We are raising funds for our local theatre group &quot;The Stage Door&quot;. Funding required for lighting, stage equipment and productions."/>
        <s v="A comedic play about hillbilly vampires and the absurdity of judging by appearances. Wanna live forever? Better watch what you drink."/>
        <s v="Wax Wings is proud to be presenting the premiere of EYES. SHUT DOOR OPEN, a new play by Boston playwright Cassie M. Seinuk."/>
        <s v="Come and help us make the Canterbury Shakespeare Festival a reality"/>
        <s v="A new play by Brandon Taitt._x000a_Presented by The Theatre Cosmic. _x000a_Premiering in August at the 2014 Minnesota Fringe Festival"/>
        <s v="Using 9 actors, TWIST focuses on the horror and unjust in 1837 London.  Think Peter and the Starcatcher meets American Horror Story."/>
        <s v="The Arthurian Order of Avalon is attempting to raise funds to put on the annual Human Chessboard in March 2015!"/>
        <s v="Tusentack Theatre is a professional theatre company providing opportunities to adults who access Mental Health Services."/>
        <s v="Brooklyn Quartet, directed by reg e gaines, in a collaboration of ambitious and unique storytelling, live music and cinematic staging,"/>
        <s v="19 TheaterstÃ¼cke des Schnuppe Figurentheaters bei einem GroÃŸbrand zerstÃ¶rt - bitte unterstÃ¼tzt uns, den Wiederaufbau zu finanzieren"/>
        <s v="Feed, a new play by Garrett Markgraf (based on the novel by M.T. Anderson), Directed by Anna Marck at Oakland University."/>
        <s v="the hardy presents a collaboration between Robbie Curran and Abram Rooney. Kemble House, 9th-14th August, every night at 8pm."/>
        <s v="A girl in Burkina Faso is more likely to marry than finish high school. Public theatre can promote the need for girls to stay in school"/>
        <s v="This is the story about the Westons. One family who live with mental illness on a daily basis."/>
        <s v="IAM TRYING TO TAKE MY DEBUT PLAY BROKEN BISCUITS TO EDINGBURGH FESTIVAL 2015 AND REALLY NEED SOME FUNDING TO HELP ME ACHIEVE THIS GOAL"/>
        <s v="In 1942 three black and one Puerto Rican jazz musicians from Harlem join the segregated US Marines. We see &quot;Love In Time of War&quot;"/>
        <s v="A play that illustrates the symptoms of PTSD, shows its effect on families, and demonstrates some of the difficulties of treating it."/>
        <s v="The Aeon Theatre company is producing another original play by Parker Hale at the Manhattan Reportory Theatre"/>
        <s v="Help Shared Shakes to adopt Murphey Academy, a Title I elementary school in Greensboro for a full day of performances and workshops."/>
        <s v="Santa Barbara Youth Ensemble is performing Hairspray at the Lobero. Help create beautiful memories for these kids by pledging today!"/>
        <s v="Get more kids to love Shakespeare by developing the fun &amp; effective Shakespeare is Boffo! course as an replicable program for teachers."/>
        <s v="About the impact of addiction on relationships; my play hopes to inspire &amp; support those affected to connect with their own creativity"/>
        <s v="IT DOESN'T MATTER is a new comedic piece of political theatre written by three enthusiastic students. Help us produce it at LIPA!"/>
        <s v="&quot;The surveyor said the foundation was shaky&quot;. A woman finds what it means to rebuild her marriage."/>
        <s v="A high-flying French farce with the thrust of a well-tuned jet engine"/>
        <s v="BlodsbrÃ¶llop - vi vill fÃ¶rverkliga vÃ¥r idÃ© om en passionerad berÃ¤ttelse i hÃ¶stfÃ¤rger - vill du?_x000a_A passionate story in autumncolours."/>
        <s v="A futuristic and absurd style play, produced by Colectivo El Pozo, where the characters make a crucial decision. Written by R Dorantes."/>
        <s v="A gritty play looking at a modern day relationship, highlighting issues of mental health and abuse suffered by men."/>
        <s v="A play by award winning writer Eric Monte. _x000a_&quot;If they come back&quot; follows the lives of two teenage boys during the civil rights movement."/>
        <s v="Follow the sell-out Tree Folk Theatre, as we lead you through The Tempest with masks, puppetry and live music! 15th July - 3rd August"/>
        <s v="Vengeance Can Wait navigates Japanese sub-culture as it charts a dark, twisted and touching, â€œdifferentâ€ kind of love story."/>
        <s v="A comedy about a Christopher Walken Club.  This show was chosen to perform in DC!  Help the production get to our nation's capital."/>
        <s v="He met Marilyn. He became obsessed with Norma Jean. That changed everything._x000a__x000a_                                A play by Frank Furino"/>
        <s v="My Insane Shakespeare. An original play by Arthur Elbakyan premiering October 13th at United Solo, New York City."/>
        <s v="The production of the original play &quot;Madame X&quot; by Amanda Davison. Inspired by the painting by John Singer Sargent."/>
        <s v="A Carnegie Mellon capstone play based on a woman's life as she slips from reality due to the degenerative effect of Alzheimer's Disease"/>
        <s v="Bayerische KomÃ¶die im Schaustellermillieu vor historischem Hintergrund des Oktoberfestes von Winfried Frey. UrauffÃ¼hrung September 2015"/>
        <s v="V-Day is a global activist movement to end violence against women and girls."/>
        <s v="A play about the horrible choices we have to make every day. Should we take a risk, or take the road most travelled?"/>
        <s v="Writer/Director Lynette J. Blackwell presents the hilarious entangled love story of when evil and good attempt to coexist."/>
        <s v="A dose of One-woman &quot;Dramedy&quot; to cure those daily blues is just what the doctor ordered!"/>
        <s v="A play dedicated to the 100th anniversary of the Armenian Genocide."/>
        <s v="TWO NEW DARK COMEDIES OPENING IN NYC THIS APRIL AND MAY BY CHRISTOPHER B. LATRO _x000a_ABOUT FAMILY, AMBITION, LOVE AND GREED"/>
        <s v="Thought-provoking drama about one who gets so caught up in churchwork, loses the true meaning of serving God, &amp; has TROUBLE AT THE GATE"/>
        <s v="The Ultimate Screenwriting Conference_x000a_is the experience showing screenwriters how to write and sell a screenplay in hollywood!"/>
        <s v="With non-gender specific casting, CattyWhamPuss Theatre dismiss traditional casting biases in this, their ambitious first venture."/>
        <s v="This is a play that will have each and everyone that sees it thinking about the dreams they had growing up. It's a dramady"/>
        <s v="The unproduced screenplay by Tennessee Williams is given life for the first time on a Twin Cities stage by an ensemble of local actors."/>
        <s v="THE COMING OF THE LORD!"/>
        <s v="The hit immersive theatre experience of England comes to Corpus Christi!"/>
        <s v="Umma Yemaya is  a play that examines the challenges of unconventional love. The Lady  and the Artist create their own world for love."/>
        <s v="I want to create a theatrical performance of the book Grammar Land and present it at schools to help children learn proper grammar."/>
        <s v="Sissy Entertainment delivers a delicious cabaret that blends comedic monologue, song, and traditional sketch comedy."/>
        <s v="A funny, moving, witty piece about a girl, her oboe, and her dreams."/>
        <s v="What do you know about Russian Culture? Our project helps the American children to find out about Russian literature."/>
        <s v="New collection of music by Scott Evan Davis!"/>
        <s v="A Musical about 3 women who pursue their Pleasure and end up finding themselves."/>
        <s v="M,L,S&amp;R it's a sexy rock/pop musical confronting contemporary gay issues with an all male cast singing and dancing to top 40 songs."/>
        <s v="Our musical is finally ready to come to life, and we're raising funds to help make that happen!"/>
        <s v="We are a brand new theatrical teen production company, and we need enough money to put on our first musical production."/>
        <s v="Looking for $250 sponsors to help us provide in-house field trips to schools focusing on character development shows for children K-3."/>
        <s v="An exploration of arts, dance, music and theater bought to you by a talented team of performing arts enthusiasts - a FUNdraising event"/>
        <s v="Det nystartede vÃ¦kstlagsteater NÃ¸rrebro Musicalteater's hÃ¥rrejsende opsÃ¦tning af horror-musicalen &quot;Sweeney Todd&quot;!"/>
        <s v="Hopefully a successful Campaign will bring this original musical back to the stage for performances on 26th, 27th and 28th May 2016."/>
        <s v="Help us record the concept album and stage grand concerts with a fantastic cast and orchestra. Get your tickets, music and more!"/>
        <s v="Encouraging young males to engage in vocational development in the art of musical theater and related dance classes."/>
        <s v="Theatre â€˜Portableâ€™ Royal is a portable, fully working, 40 seater theatre which will tour the UK and beyond!"/>
        <s v="With Russell Grant as Mrs Meers, this classic musical taps into London's Theatro Technis 1-25 October 2014 for its UK fringe premiere!"/>
        <s v="A musical journey coming to the Blue Venue at the 2017 Orlando Fringe Festival!"/>
        <s v="A musical vision of the Faust tale... how he signed his soul to the devil Mephistopheles to find Lori, the love of his life."/>
        <s v="CAGED - A New Musical is the story of One Passion, One Voice, One Dream. - One man's quest to become the woman he always wanted to be."/>
        <s v="The Group M3 is striving to give one of the poorest towns in the country hope again this Easter Holiday."/>
        <s v="A LIVE musical spectacular theatrical experience of The Beatles recording sessions at Abbey Road Studios."/>
        <n v="1"/>
        <s v="&quot;SUPER!: An Original Musical&quot; is an original work written by Ryan Hruza. This campaign is to fund the production and pay the cast/crew!"/>
        <s v="We are devising a vibrant new adaptation of Homer's The Odyssey featuring dynamic storytelling, stunning visuals and original music."/>
        <s v="A romantic comedy about a girl trying to figure out what to do with her life and an angel who comes to help her."/>
        <s v="Will Power Troupe is the only US group invited to perform in London's Shakespeare Festival. We need your help to bring the USA to UK!"/>
        <s v="A comedy about a mime who dreams of becoming a stand up comedian."/>
        <s v="Saloon owner Gertude Blum mistrusts all men and scorns love, but sailor Harry Bales' romantic dreams force her to face her tragic past."/>
        <s v="An inspiring story of a young girl's journey from childhood to adulthood told through monologue, dialogue, poetry and music and dance."/>
        <s v="Ryan and Vanessa are hosting Christmas for the first time but instead of a happy celebration, they get a hilarious survival situation."/>
        <s v="A Transgender makeup artist calls into question the loyalty of her best friend in a 1980's circus while dealing with her dying mother."/>
        <s v="Yorick and Co. is a comedy about a struggling theatre company whose mysterious benefactor starts haunting the show!"/>
        <s v="Help us to put on a production of Terry Pratchett's Wyrd Sisters, an ambitions show for our theatre but one I believe we can do."/>
        <s v="'Somewhere you know, nowhere you've been' a theatrical _x000a_re-imagining of Walthamstowâ€™s past acted out beneath big skies in the marshes."/>
        <s v="More than just a play, RAIN is an outreach to hurting people who feel disengaged or rejected by others."/>
        <s v="HUB Theatre Group collaborates with local artists to present John Logan's RED to the community."/>
        <s v="&quot;De Lewe&quot; deals with the critical issues within today's youth. It reminds us that standing together is stronger than falling apart."/>
        <s v="Love, Sex and Apps is a double bill exploring the way in which we are both connected and disconnected with those around us."/>
        <s v="Based on the novel â€œKnow Thy Lawâ€, this powerful play gives the insight and understanding of the power of knowing the law of the land."/>
        <s v="A play that will cover 4000 years of black history."/>
        <s v="&quot;STAIRCASES&quot; is a piece of collaborative new writing exploring 'L'esprit de l'escalier', or the conversations you wish you could have."/>
        <s v="We will workshop, stage and develop new writing, devised work and adaptations. A joyful leap into the possibilities of an idea!"/>
        <s v="Burqa&amp;Rifle dramatizes the  encounter between two women -- a vigilante and a convert to Islam."/>
        <s v="Death splits apart twin brothers in a questionable car accident. They shared dreams, and now they must share trials in the unknown."/>
        <s v="I am trying to put on a gospel comedy stage play that is full of laughter and life lessons as well that will change your life forever,"/>
        <s v="Join Sherlock Holmes and Dr. Watson as the first adventure together is dramatized live on-stage!  The game is afoot!"/>
        <s v="â€˜Ministers of Graceâ€™ imagines what the movie Ghostbusters would be like if written by William Shakespeare."/>
        <s v="Producing &amp; directing Jake's Women by Neil Simon opening July 9 and running through July 26 for Sonoma Arts Live"/>
        <s v="â€œNo amount of fire or freshness can challenge what a man will store up in his ghostly heart.â€ â€“ The Great Gatsby"/>
        <s v="Bots &amp; Barrals and StoneCrabs Theatre are excited to present the UK premiere of Guillem Clua's powerful Catalan drama Skin in Flames."/>
        <s v="Following the enormous success of Hardcross, we are looking for new ways to bring this wonderful play to a wider audience."/>
        <s v="We're a small group of University students who need a little help making our final exam production the best product possible."/>
        <s v="We place the actors and script to the fore, with productions stripped down to barest level, aiming to make theatre accessible."/>
        <s v="A fantastic new comedy coming to the West End 2014.  An Alan Ayckbourn meets Richard Curtis style comedy. Who knew singing was therapy!"/>
        <s v="Two sisters living in a Cornish seaside town attempt to hide and escape from a life- circle of deceit, abuse, incest and revenge."/>
        <s v="An enthralling tale charting the ecstasies and tragedies behind the seven white masks of centenarian clown,Scaramouche Jones."/>
        <s v="CLTC are crowdfunding for our latest production - Joe Calarco's brilliant adaptation of Shakespeare's most loved tragedy."/>
        <s v="TDPF is a play about a woman named Lisa who devotes her life to her marriage and ministry â€”since it is a woman place says her husband."/>
        <s v="Eleanor Roosevelt: Passionate campaigner for human rights, champion for peace, staunch supporter of FDR's policies, betrayed wife."/>
        <s v="Help Comedy Illusionist Reggie Rice spread the magic of laughter as he takes his award-winning illusion show to a town near you!"/>
        <s v="Help Save High School Theater Program_x000a_Your donations will be used to purchase props, build sets, and costumes."/>
        <s v="Producing syllabus-relevant theatre targeted to HSC students on the NSW Central Coast"/>
        <s v="Brand new graduate theater company 'FMP Theatre' proudly presents the definitive WW1 play, Journey's End, with a little help from you."/>
        <s v="&quot;Charm&quot; class is in session! Mama Darleena, a transgender African-American woman, shares rules for etiquette with her LGBTQ students."/>
        <s v="We need to raise funds to bring this elaborate production to life with special FX makeup, highly detailed sets, and costumes."/>
        <s v="We are a new and exciting semi-pro  theatre company who will support &amp; hire local actors &amp; writers in Brisbane &amp; Queensland."/>
        <s v="An original stage play designed to bring to light the long-term effects on adult survivors of childhood sexual abuse. We do survive!"/>
        <s v="Audience tell stories from their life chooses the improv actors to re-enact the story on the spot via song, dance and theatrics."/>
        <s v="Presenting the complete three part of writer/director Ty Foard's &quot;A King's Story&quot; ...a dramatic artistic one director play festival"/>
        <s v="Lost youth and lost souls struggle to find meaning amid dingy basements, vanishing malls, and a bleak Midwestern summer."/>
        <s v="Forgotten composer, virtuoso pianist, actor, and activist._x000a_I'm hoping to produce my play which explores Julius's life and music."/>
        <s v="This stage play is a true story about one woman's fight against breast cancer while still having to deal with the adversities of life."/>
        <s v="Support the artists of the new play FEVER: a story of love, friendship and sonnets. Donate to help us develop this production!"/>
        <s v="We Kickstarted Broken Alley Theatre in the summer of 2013. It's been an amazing two years. This year, BATx goes bigger than ever."/>
        <s v="'Potter.' is a parody of the popular Harry Potter series allowing aspiring actors a chance to work in a professional production."/>
        <s v="A Stage Play that will bring you to the edge of your seat , leave you thinkin and will also have you laughing while enjoyin the talent"/>
        <s v="Help produce &quot;Boseman and Lena&quot; by Athol Fugard._x000a_Celebrate 18 years of Service to Arts and Community, 2nd Show of a 7th Season in NOLA!"/>
        <s v="In the 30's, two brothers, Benny and Phil, who go to the Arizona desert to be extras in a huge Biblical epic. Riotous comedy!"/>
        <s v="Field Trip Theatre has  commissioned Alexandra Petri to write a world premiere play set in DC , &quot;The Scrum&quot;,"/>
        <s v="My project is to finish writing all 38 of Shakespeare's Plays into shortened 15-20 minute Shortened versions and publish them in 1 year"/>
        <s v="We do a theatre camp for kids every summer doing parady shows of diff stories for kids to learn theater. This year is Star Wars Parody."/>
        <s v="Dr. Mecurio's is an original work of fantasy designed and written for the stage."/>
        <s v="Soon to be known as one of the greatest gospel stage plays of all times. Great hit in New England and now we want to take  it on tour"/>
        <s v="A group of 12 friends, separated by time, space, state borders and oceans want to head to London for the adventure of a lifetime."/>
        <s v="A brilliant project making a huge difference : a play about Climate Change and a series of panels on environmental and community issues"/>
        <s v="With the Great Elephant Repertory we can reach those children who are perceived unreachable, educating them through performance art."/>
        <s v="This is the story about dreams of the kindly clown who indulge in reverie to be a ballet dancer! Every act is a funny sentimental story"/>
        <s v="Actors and actresses are needed to help me create a stage play. A stage play needs to be adapted from the book I wrote."/>
        <s v="Despite hunger and conditions of a Calcutta slum, the people there know that life is precious. They have named it â€˜City of Joy.â€™"/>
        <s v="FHE High School Theatre Booster Fund Raiser for Costumes --Fall Play Snow Queen and Spring Musical Once on this Island"/>
        <s v="This saucy stage play chronicles the highs and lows of my life involving gangs, drugs and prison. The story is a transforming ministry."/>
        <s v="A play about something, or maybe nothing. Four actors depicting all 9 seasons of Seinfeld in 90 minutes."/>
        <s v="A children's theatre group constructing props out of swimming noodles to provide free Shakespeare in the parks to local communities."/>
        <s v="A free website for theatre on California's central coast - actors, auditions, &amp; shows in Santa Barbara, San Luis Obispo, &amp; Montetey."/>
        <s v="You are closer to your dreams than what you expect, your demons will always wait for you to realize them, theyâ€™ll torture you Manny."/>
        <s v="I've written a fun new play exploring the reality of gay stereotypes in 2014 - with accommodation and venue hire it needs some dough :)"/>
        <s v="OUR FRIENDS THE ENEMY will make its American Debut at Theatre Row in New York City, and we would like for you to join us on our journey"/>
        <s v="les effets de censeur sur l'immigration.Ã§a c'est une piÃ¨ce de l'histoire de la rÃ©volution en Iran jusqu'Ã  des meurtres en sÃ©rie en 1999"/>
        <s v="&quot;MAMA'Z BA-B&quot; is the story of Marcus Williams who struggles to find a place for himself as a young black male."/>
        <s v="Andrew Heller producing a production of an original play for the Philadelphia Fringe Festival. Written and Directed by Andrew Heller"/>
        <s v="MNDT will be the first Moroccan Team in history to participate in the WSDC. the worldâ€™s biggest high school debate tournament."/>
        <s v="Ramsay Wise is painting the backdrops for the Maplewood Barn Theatre's summer 2017 production. He needs canvas and paint."/>
        <s v="&quot;On the breast of her gown, in fine red cloth, appeared the letter A.&quot; But what about the rest of the alphabet?"/>
        <s v="Board a pirate ship and sail with us on a midnight cruise into the dark realms of forgotten pirate lore with music, theater &amp; burlesque"/>
        <s v="WeÂ  areÂ  aÂ  newÂ  productionÂ  companyÂ  andÂ  willÂ  beÂ  touringÂ  withÂ  ourÂ  production,  FOLLOW  YOUR  DREAMS  debuting  June  2016."/>
        <s v="The timeless story of the struggling actor, the faithful agent and   the reality of what constitutes success and failure in Hollywood."/>
        <s v="We're a horror based theatre company in Oklahoma City beginning our first season of shows."/>
        <s v="Staged Right Theatre Company is putting on its first season this year, and we need your help with raising money to put on four plays!"/>
        <s v="We are performing Shakespeare's &quot;The Taming of the Shrew&quot; in its original Elizabethan setting at the Oxford Shakespeare Festival."/>
        <s v="Four homeless Key West men are to be given a boat, but fates twist until only the moon and mangroves witness their earthly demise."/>
        <s v="Rossumâ€™s Universal Robots are the perfect workforce, without emotions, needs, or souls. But they are changing. Becoming more like us..."/>
        <s v="Created for the greatest stages of the world, will captivate the hearts of its audience with a Powerful Story Line &amp; Magical creatures!"/>
        <s v="Staged play within the communities of eastern ( Kinston Wilson Wilmington ) North Carolina ! Funds will allow a child to attend! THX"/>
        <s v="After a successful premiere run at Edinburgh 2014, it's been rewritten and revised and is back for another run of Edinburgh fun in 2015"/>
        <s v="Itâ€™s your favorite classic with a twist. This summer, Chicago youth recreate Romeo and Juliet in The Mesh-n-Groove annual production!"/>
        <s v="Sex, deception, addiction, life. _x000a_A quality piece of relevant theatre at one of London's most vibrant and respected fringe theatres."/>
        <s v="Donâ€™t miss Golden Threadâ€™s new family-friendly play with live music about Ziryab, the 9th century musician and cultural trailblazer!"/>
        <s v="Novus Theatre bring you their new show 'Fantastic Mr Fox'. We hope to improve the pay for our cast and crew through Kickstarter."/>
        <s v="The_x0009_next_x0009_project on the_x0009_horizon is_x0009_renovation of the exterior_x0009_faÃ§ade of_x0009_the Spring Garden_x0009_Mill,_x0009_which is in need of paint and_x0009_repair."/>
        <s v="After a successful run at London's Cockpit Theatre, we are invited to perform in Gardzienice OPT and at Teatr Polski in Warsaw, Poland."/>
        <s v="Write Now 5 is a new writing festival in south east London promoting new work from emerging playwrights."/>
        <s v="An evening of of stories based both in myth and truth."/>
        <s v="I love to write. I have written and published my first book and everyone that read it enjoyed it. My dream is to one day write movies"/>
        <s v="A book and a play. Narrated by the ghost of Will Shakespeare and the ghost of his dog Crab,  Their adventures in the afterlife..."/>
        <s v="North Texas first actor-driven theatre company needs your help"/>
        <s v="A richly textured and intellectually powerful social commentary about family, community and America."/>
        <s v="I am seeking to turn my collection of urban poetry into a stage play. My desire is to inspire victims to heal."/>
        <s v="Is Henson willing to dare risk a theatrical speaking tour of his North Pole adventures...and more?"/>
        <s v="Headaches: a play composed of personal testimonies, writings and music, centered on mental illness and its effects on people's lives."/>
        <s v="The African tale of Anansi the Spider is that of a trickster who often uses cleverness and harmless jokes to get what he wants."/>
        <s v="We aim to produce a Professional Published Play for two days in October 2015 on Fri 30th &amp; Sat 31st with three performances in total."/>
        <s v="Forsaken Angels, a powerful new play by William Leary, author of DCMTA's Best Of 2014 Play Masquerade."/>
        <s v="If tables had ears what tales would they tell? Sins of Seven Tables, a modern take on the 7 Deadlies, are they still sins?"/>
        <s v="An Enticing Trip into the World of Assisted Dying"/>
        <s v="We take great short(er) plays by brilliant playwrights &amp; make visually stunning conversation pieces in response to the city we live in"/>
        <s v="Bring Wyrd Sisters, a comedy of Shakespearean proportions, to small-town Texas. Loosely parodies the â€œScottish Play.â€"/>
        <s v="Help Launch The Queen Into South Florida!"/>
        <s v="Help us bring more Art to the Community. It's our second production, Fences by August Wilson. Help us make it a success!"/>
        <s v="Olive and Betty have cheating boyfriends. The solution: Gus and Tor, two Norwegian hit men who specialize in solving such problems."/>
        <s v="Is the public ready to hear Matt's story? Is he willing to risk public speaking and the waning reputation among his own race?"/>
        <s v="Lovers and Other Strangers by RenÃ©e Taylor and Joseph Bologna, showing at The Cockpit theatre in Marylebone, 10th - 14th August 2015"/>
        <s v="Against the decline of Thatcherism, the fall of the Wall, and the rise of Acid House. This comedy is a 'Withnail &amp; I' for 1993."/>
        <s v="JUNTO Productions is proud to present our first production, the premiere of The Connection, a play by Jeffrey Paul."/>
        <s v="Radio drama about a failed comedian with the help of his Dictaphone friend Alan, tries to become a success whilst fighting his demons."/>
        <s v="LEELA IS A 14 YEAR OLD GIRL. JONAH IS A 56 YEAR OLD MAN. IT'S BEEN GOING ON FOR 3 YEARS. HERE COMES THE NIGHT OF VIOLENT RECKONING."/>
        <s v="Harriet Tubman Woman of Faith is a remarkable narrative about the life and faith of Harriet Tubman, told through a dream of a teenager."/>
        <s v="I am trying to put together a ministry theater company for junior / high schoolers that which puts on free shows in the SoCal area."/>
        <s v="FREE Shakespeare In the Park in Bergen County, NJ on July 24, 25, 31, and August 1. We need your support to help keep our show FREE"/>
        <s v="A new play and project exploring challenges faced by young adults struggling with mental health issues in contemporary Britain."/>
        <s v="The true story of the romantic entanglements of Mary Shelley's parents. Anarchist; William Godwin &amp;, 1st feminist; Mary Wollstonecraft."/>
        <s v="Funding for a production of Time Please at the Brighton Fringe 2017... and beyond."/>
        <s v="Finally a crossover of the arts takes place! Theater &amp; LIVE Pro Wrestling. A unique story featuring TV Pro Wrestling without the TV."/>
        <s v="Having lived her whole life in the midst of a civil war, 11 year old Leyla dreams of being a pilot so she may fly her family to safety."/>
        <s v="Help a group of actors end bigotry in Houston, TX by supporting a  full production of Angels in America."/>
        <s v="Help us produce a video of the first Original Pronunciation Merchant of Venice."/>
        <s v="An original gospel stage play that explores the pain and hurt caused by those who struggle to forgive others!"/>
        <s v="Ever wonder what Wonder Woman wants in a super man? Can you be both a lover, and a fighter? And, whatâ€™s with all the spandex?"/>
        <s v="Acteurs, scÃ©naristes et metteurs en scÃ¨ne souhaitant monter, 5 piÃ¨ces de thÃ©Ã¢tre ainsi que 3 courts mÃ©trages et 2 long-mÃ©trages."/>
        <s v="This is a play that voices that stories of the black experience in America using spoken word, song and dance."/>
        <s v="Drama Students at Lincoln High School in Walla Walla, WA are working hard to present their excellent version of Little Shop of Horrors."/>
        <s v="The 2014 Minnesota Fringe Festival brings the World Premiere of LightBright's one-act play, The Last King of the I.D.A."/>
        <s v="A theater complex that educates as we entertain.  We will provide shows that inspire and theater classes that motivate."/>
        <s v="The world's best and only tribute to Dean Martin and Jerry Lewis_x000a_ bringing back the Music, Laughter and the Love."/>
        <s v="HeARTistry's contemporary production of As You Like It epitomizes the wit and eloquence of William Shakespeare for a modern audience."/>
        <s v="'Play it Forward' is a ticket bank for individuals in need. Fund a theater experience for someone that would otherwise go without!"/>
        <s v="Help us produce an iconic new verse play, set in the year 2020, with virtuoso acting and hauntingly beautiful words and music"/>
        <s v="This local community theatre needs a proper, efficient, SAFE and professional audio and lighting setup. Helps us raise the funds!"/>
        <s v="&quot;Stories are where you go to look for the truth of your own life.&quot; (Frank Delaney)"/>
        <s v="The Pelican is a haunted play by one of Swedenâ€™s most renowned playwrights, August Strindberg, about a mother's tragic deceit."/>
        <s v="We are vagina warriors ready to bring our message of human rights, empowerment and diversity to Main St. Lexington, NC."/>
        <s v="Help stage an original One Act Play that brings awareness to Alzheimer's in its debut performance."/>
        <s v="This nationally published book, set in the 70â€™s, tells the untold story of singers and a friendly reunion visit turning bad."/>
        <s v="A bold, colouful, vibrant play centred around the last remaining monarchy of Africa."/>
        <s v="Acting group and production for inner city youth, about inner city youth. The problems and stuation that they see everyday."/>
        <s v="This could be my last play, need to bring my son out to see it before it's over.  Need to fly him here from BC"/>
        <s v="A bilingual play in The New Works Festival at UT that crosses cultures and explores what it means to be confident with who you are."/>
        <s v="&quot;The Hostages&quot; is about a bank robbery gone wrong, as we learn more about each characters, we question who are the actually hostages..."/>
        <s v="An eclectic One Man stage show, that takes the audience on a journey through vast personalities, as he discovers his true self...#Drama"/>
        <s v="A conservative grandmother takes her hip-hop generation grandchildren through the history of Gospel music in one night..."/>
        <s v="The unspoken story of growing up disabled with cerebral palsy and no speech. This inclusive company fights ignorance using dark humour."/>
        <s v="A caravan heist goes horribly wrong. When the rogues meet up to discuss the matter, they suspect one of them is the King's guard."/>
        <s v="Amen is an important jarring story about the repercussions of reporting the war from the front lines and the war that follows them home"/>
        <s v="It is a heart-breaking life story of Wu family who tries to preserve the gem of Chinese Kun Opera through generations."/>
        <s v="This empowering piece encourages women to rise up and pursue their dreams, not by behaving like a boy but by,_x000a_â€œThrowing Like A Girl.â€"/>
        <s v="'Time at the Bar!' is a play written by Kieran Mellish, a student at Loughborough University and member of LSU Stage Society."/>
        <s v="I love you,he said,then he kissed her as her tears fell down.It was my fault but make up will fix it&quot;she replied,then he hit her again!"/>
        <s v="Moving Stories' 'The Tempest' promises to be vibrant &amp; enchanting, with original music, vivid design &amp; unforgettable performances."/>
        <s v="American Pride is a play centered on the Poetry of one Iraq War veteran, and follows her journey through war and back home."/>
        <s v="Exhilarating Double Bill uniting London premiere of THE TWELFTH BATTLE OF ISONZO &amp; thrilling revival of JUDITH: A PARTING FROM THE BODY"/>
        <s v="Help reveal the beauty of Islamic culture by launching this new adventure play celebrating Persian music, dance, and lore."/>
        <s v="A very Canadian children's play inspired by the tradition of British pantomimes like Aladdin, and the Nutcracker."/>
        <s v="A funny, poignant play that revives the forgotten life and adventures of great Scottish Canadian, world renowned poet, Robert Service."/>
        <s v="SKYLAR'S SYNDROME is a tremendous psychodrama by master playwright Gavin Kayner!"/>
        <s v="Shakespeare's beloved tragedy, MacBeth, staged in the Black Hills of Wyoming during Sturgis '76. Warning! This is no church picnic!"/>
        <s v="WMHAE by Julie McNamara, raises awareness of the effects domestic violence has on the mental health of young people who witness it."/>
        <s v="We are mounting a production of Neil Simon's brilliant comedy, The Odd Couple, and need your help to make it as wonderful as we can."/>
        <s v="A classical/ fantasy version of midsummers done by professionally trained actors in Tulsa!"/>
        <s v="We have created an outstanding mobile Performing Arts Program that has great impact on the social development in multiple communities."/>
        <s v="Be a PRODUCER of the Original stage play BELLE DAME SANS MERCI by Michael Fenlason! :-) :-( !"/>
        <s v="'The Pendulum Swings' is a three-act dark comedy that sees Frank and Michael await their execution on Death Row."/>
        <s v="V-Day Southern Utah University 2015 and Second Studio Players presents: The Vagina Monologues"/>
        <s v="ExÃ¡men final de alumnos del Centro de CapacitaciÃ³n de la ANDA. Son extractos de obras: El JardÃ­n de los CerezoS, Madre Coraje y Casa"/>
        <s v="Salute the Centenary with this satirical and moving play. The centenary has national relevance, and we want to mark it in our community"/>
        <s v="OTHELLO, directed by Daniel Echevarria. A tragedy that highlights political corruption and the madness that can come out of love."/>
        <s v="A performance to inspire people, regardless of their faith, to visualise the repentance of Hurr and the forgiveness of Imam Hussain"/>
        <s v="Set in the near future, this version of Shakespeare's classic play looks at how events that shook an empire could still happen today."/>
        <s v="A play to raise awareness about the effects of mental illness on a military family in the Cold War area."/>
        <s v="We aim to bring creative, innovative, exciting, educational and fun community theater (with a professional attitude) to a new location."/>
        <s v="Theatre Memoire are a High Wycombe based theatre company. Performing plays about multi-culturalism and interconectedness."/>
        <s v="A tale of obsession, science, and lost love! Help the Caddo Magnet Players give this student-written play its debut on a real stage!"/>
        <s v="&quot;Uncommonnotion&quot;. is a collections of short humors stories, I want to develop into plays, interest has been shown in this idea."/>
        <s v="AUTheatreWing is a student theatre association fostering the development of the dramatic arts at our university."/>
        <s v="A short one act play about an undercover cop posing as a girl scout trying to stop a doughnut shop from selling drug filled doughnuts."/>
        <s v="Condemned to death for Collaboration with the Nazis, popular French Singer &amp; Entertainer Maurice Chevalier tells his side of the story"/>
        <s v="WANTS deals with diversity in all its various facets._x000a_The drama is set in a futuristic society where no diversity si accepted."/>
        <s v="Just like the good old fashioned radio dramas, Heritage will be performed and narrated for you by 16 different talented voice actors."/>
        <s v="Our theater troupe needs your help to put on a unique production of Hamlet! Pledge to help young actors learn and refine their skills!"/>
        <s v="Comedy Stage Play"/>
        <s v="Young persons theatre company working in deprived area seeking funding for children's theatrical production."/>
        <s v="&quot;The Snail&quot; is the story of Andrew, a Transgender, who discovers his identity through the relationship with parents, with peers and sex"/>
        <s v="A gripping re-enactment of a true breast cancer survival story, highlighted with inspiration and laughter!"/>
        <s v="Unique  troupe will bring the wonder &amp; joy of Therapeutic Theater to  youth with severe multiple disabilities, &amp; adults with Alzheimers"/>
        <s v="&quot;A Cry for Help is Riveting, Inspiring, and Mesmerizing. You will laugh, cry, and be thinking about your own Cry for Help&quot;"/>
        <s v="'The Grouch' is the perfect way to brighten up your Christmas. Full of love, laughs and some sheer calculated silliness, don't miss it!"/>
        <s v="Live at the Speakeasy with Ryan Anderson is a local talk show! Showcasing local artist, special guest, and talented bands."/>
        <s v="Proyecto teatral dirigido por MartÃ­n Acosta que habla y reflexiona sobre el amor y su naturaleza."/>
        <s v="Theatre for Life believes in unlocking young people's creativity, developing self belief and creating positive opportunities."/>
        <s v="And There Was War is a play, a biblical narrative deeply entrenched in the concepts of the great controversy between Good and Evil!"/>
        <s v="Community Youth play, written by and performed by the youth about finding joy in the simple things in life"/>
        <s v="L.U.N.A. (Love, Understanding, Nurturing, and Awareness) is a non-profit organization dedicated to helping raise awareness for causes."/>
        <s v="How does war change a family?  A peek into one family's kitchen as their soldier fights in Iraq."/>
        <s v="This is a Comedic Story about a young boy who saw the image of the perfect woman and from that point searched for someone similar"/>
        <s v="Local Community theater to get up and running in the Idaho Falls area. Something new, something different!"/>
        <s v="Weather Men is a play, written by Nathan Black.  A comedy/drama that explores the question of 'why people stay together?'"/>
        <s v="PETER PAN, written by Ebony Rattle, is a new retelling of the classic play by J.M. Barrie about a boy who refused to grow up."/>
        <s v="Buscamos finalizar el proceso de producciÃ³n de un espectÃ¡culo de payaso y con Ã©l, activar espacios pÃºblicos para la escena clown."/>
        <s v="No magic show has ever integrated theatre arts like this.  World of Paradox is designed for all audiences and is interactive in nature."/>
        <s v="A new dramatic comedy dealing with a father's unwillingness to let go of his past causes major problems for the future of his daughter."/>
        <s v="We are producing and directing a stage play that will focus on relationships and the stereotypes/truths that prohibit growth."/>
        <s v="Jack the Lad - a new play that explores how far the boundaries of friendship will stretch when morality and loyalties clash."/>
        <s v="Set in the height of sex, drugs and rock 'n' roll this production is an exciting new take on Moliere's classic! Performing with SpaceUK"/>
        <s v="REBORN IN LOVE is the sequel to REBORN FROM ABOVE: A Tale of Eternal Love.  This is part two, of a One-Act play series."/>
        <s v="A family oriented play about Christians &amp; the sins they live with, portrayed by &quot;puppets and toys&quot; at Queensbury Theater in Houston."/>
        <m/>
      </sharedItems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9">
      <sharedItems containsString="0" containsBlank="1" containsNumber="1" minValue="0" maxValue="22603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atia Khutunishvili" refreshedDate="43357.946514814816" createdVersion="6" refreshedVersion="6" minRefreshableVersion="3" recordCount="4115" xr:uid="{2A2F9AC0-E769-D845-BCC9-04A3B14A3316}">
  <cacheSource type="worksheet">
    <worksheetSource ref="A1:V1048576" sheet="Sheet1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9">
      <sharedItems containsString="0" containsBlank="1" containsNumber="1" minValue="0" maxValue="22603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  <cacheField name="Date Created Conversion" numFmtId="0">
      <sharedItems containsNonDate="0" containsDate="1" containsString="0" containsBlank="1" minDate="2009-05-16T22:55:13" maxDate="2017-03-15T10:30:07"/>
    </cacheField>
    <cacheField name="Date Ended Conversion" numFmtId="0">
      <sharedItems containsNonDate="0" containsDate="1" containsString="0" containsBlank="1" minDate="2009-08-10T14:26:00" maxDate="2017-05-03T14:12:00"/>
    </cacheField>
    <cacheField name="Month" numFmtId="0">
      <sharedItems containsBlank="1" count="13">
        <s v="Jun"/>
        <s v="Jan"/>
        <s v="Feb"/>
        <s v="Jul"/>
        <s v="Nov"/>
        <s v="May"/>
        <s v="Apr"/>
        <s v="Mar"/>
        <s v="Sep"/>
        <s v="Oct"/>
        <s v="Aug"/>
        <s v="Dec"/>
        <m/>
      </sharedItems>
    </cacheField>
    <cacheField name="Year" numFmtId="0">
      <sharedItems containsBlank="1" count="10">
        <s v="2015"/>
        <s v="2017"/>
        <s v="2016"/>
        <s v="2014"/>
        <s v="2013"/>
        <s v="2012"/>
        <s v="2011"/>
        <s v="2010"/>
        <s v="2009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x v="0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x v="1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x v="2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x v="3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x v="4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x v="5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x v="6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x v="7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x v="8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x v="9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x v="10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x v="11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x v="12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x v="13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x v="14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x v="15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x v="16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x v="17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x v="18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x v="19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x v="20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x v="21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x v="22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x v="23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x v="24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x v="25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x v="26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x v="27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x v="28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x v="29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x v="30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x v="31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x v="32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x v="33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x v="34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x v="35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x v="36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x v="37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x v="38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x v="39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x v="40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x v="41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x v="42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x v="43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x v="44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x v="45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x v="46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x v="47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x v="48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x v="49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x v="50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x v="51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x v="52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x v="53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x v="54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x v="55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x v="56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x v="57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x v="58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x v="59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x v="60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x v="61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x v="62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x v="63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x v="64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x v="65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x v="66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x v="67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x v="68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x v="69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x v="70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x v="71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x v="72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x v="73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x v="74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x v="75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x v="76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x v="77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x v="78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x v="79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x v="80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x v="81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x v="82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x v="83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x v="84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x v="85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x v="86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x v="87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x v="88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x v="89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x v="90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x v="91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x v="92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x v="93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x v="94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x v="95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x v="96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x v="97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x v="98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x v="99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x v="100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x v="101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x v="102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x v="103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x v="104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x v="105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x v="106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x v="107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x v="108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x v="109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x v="110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x v="111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x v="112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x v="113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x v="114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x v="115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x v="116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x v="117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x v="118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x v="119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x v="120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x v="121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x v="122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x v="123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x v="124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x v="125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x v="126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x v="127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x v="128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x v="129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x v="130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x v="131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x v="132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x v="133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x v="134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x v="135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x v="121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x v="136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x v="137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x v="138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x v="139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x v="140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x v="141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x v="142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x v="143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x v="144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x v="145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x v="146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x v="147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x v="148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x v="149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x v="150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x v="151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x v="152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x v="153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x v="154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x v="155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x v="156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x v="157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x v="158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x v="159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x v="160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x v="161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x v="162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x v="163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x v="164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x v="165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x v="166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x v="167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x v="168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x v="169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x v="170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x v="171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x v="172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x v="173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x v="174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x v="175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x v="176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x v="177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x v="178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x v="179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x v="180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x v="181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x v="182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x v="183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x v="184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x v="185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x v="186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x v="187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x v="188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x v="189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x v="190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x v="191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x v="192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x v="193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x v="194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x v="195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x v="196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x v="197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x v="198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x v="199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x v="200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x v="201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x v="202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x v="203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x v="204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x v="205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x v="206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x v="207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x v="208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x v="209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x v="210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x v="211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x v="212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x v="213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x v="214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x v="215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x v="216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x v="217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x v="218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x v="219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x v="220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x v="221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x v="222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x v="223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x v="224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x v="225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x v="226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x v="227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x v="228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x v="229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x v="230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x v="231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x v="232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x v="233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x v="234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x v="235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x v="236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x v="237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x v="238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x v="239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x v="240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x v="241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x v="242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x v="243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x v="24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x v="245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x v="246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x v="247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x v="248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x v="249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x v="250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x v="251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x v="252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x v="253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x v="254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x v="255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x v="256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x v="257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x v="258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x v="259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x v="260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x v="261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x v="262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x v="263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x v="264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x v="265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x v="266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x v="267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x v="268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x v="269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x v="270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x v="271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x v="272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x v="273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x v="274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x v="275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x v="276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x v="277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x v="278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x v="279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x v="280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x v="281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x v="282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x v="283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x v="284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x v="285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x v="286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x v="287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x v="288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x v="289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x v="290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x v="291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x v="292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x v="293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x v="294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x v="295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x v="296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x v="297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x v="298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x v="299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x v="300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x v="301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x v="302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x v="303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x v="304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x v="305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x v="306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x v="307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x v="308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x v="309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x v="310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x v="311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x v="312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x v="313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x v="314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x v="315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x v="316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x v="317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x v="318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x v="319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x v="320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x v="321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x v="322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x v="323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x v="324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x v="325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x v="326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x v="327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x v="328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x v="329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x v="330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x v="331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x v="332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x v="333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x v="334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x v="335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x v="336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x v="337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x v="338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x v="339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x v="340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x v="341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x v="342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x v="343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x v="344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x v="345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x v="346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x v="347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x v="348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x v="349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x v="350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x v="351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x v="352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x v="353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x v="354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x v="355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x v="356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x v="357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x v="358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x v="359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x v="360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x v="361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x v="362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x v="363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x v="364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x v="365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x v="366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x v="367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x v="368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x v="369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x v="370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x v="371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x v="372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x v="373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x v="374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x v="375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x v="376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x v="377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x v="378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x v="379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x v="380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x v="381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x v="382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x v="383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x v="384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x v="385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x v="386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x v="387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x v="388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x v="389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x v="390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x v="391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x v="392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x v="393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x v="394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x v="395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x v="396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x v="397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x v="398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x v="399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x v="400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x v="401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x v="402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x v="403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x v="404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x v="405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x v="406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x v="407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x v="408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x v="409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x v="410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x v="411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x v="412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x v="413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x v="414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x v="415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x v="416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x v="417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x v="418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x v="419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x v="420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x v="421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x v="422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x v="423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x v="424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x v="425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x v="426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x v="427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x v="428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x v="429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x v="430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x v="431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x v="432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x v="433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x v="434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x v="435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x v="436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x v="437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x v="438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x v="439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x v="440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x v="441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x v="442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x v="443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x v="444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x v="445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x v="446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x v="447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x v="448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x v="449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x v="450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x v="451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x v="452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x v="453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x v="454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x v="455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x v="456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x v="457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x v="458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x v="459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x v="460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x v="461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x v="462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x v="463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x v="464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x v="465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x v="466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x v="467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x v="468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x v="469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x v="470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x v="471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x v="472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x v="473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x v="474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x v="475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x v="476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x v="477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x v="478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x v="479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x v="480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x v="481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x v="482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x v="483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x v="484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x v="485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x v="486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x v="487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x v="488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x v="489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x v="490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x v="491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x v="492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x v="493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x v="494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x v="495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x v="496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x v="497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x v="498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x v="499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x v="500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x v="501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x v="502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x v="503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x v="504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x v="505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x v="506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x v="507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x v="508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x v="509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x v="510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x v="511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x v="512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x v="513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x v="514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x v="515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x v="516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x v="517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x v="518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x v="519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x v="520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x v="521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x v="522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x v="523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x v="524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x v="525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x v="526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x v="527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x v="528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x v="529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x v="530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x v="531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x v="532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x v="533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x v="534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x v="535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x v="536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x v="537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x v="538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x v="539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x v="540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x v="541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x v="542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x v="543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x v="544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x v="545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x v="546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x v="547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x v="548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x v="549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x v="550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x v="551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x v="552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x v="553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x v="554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x v="555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x v="556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x v="557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x v="558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x v="559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x v="560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x v="561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x v="562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x v="563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x v="564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x v="565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x v="566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x v="567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x v="568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x v="569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x v="570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x v="571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x v="572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x v="573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x v="574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x v="575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x v="576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x v="577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x v="578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x v="579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x v="580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x v="581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x v="582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x v="583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x v="584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x v="585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x v="586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x v="587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x v="588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x v="589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x v="590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x v="591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x v="592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x v="593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x v="594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x v="595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x v="596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x v="597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x v="598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x v="599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x v="600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x v="601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x v="602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x v="603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x v="604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x v="605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x v="606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x v="607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x v="608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x v="609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x v="610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x v="611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x v="612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x v="613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x v="614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x v="615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x v="616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x v="617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x v="618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x v="619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x v="620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x v="621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x v="622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x v="623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x v="624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x v="625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x v="626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x v="627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x v="628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x v="629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x v="630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x v="631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x v="632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x v="633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x v="634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x v="635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x v="636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x v="637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x v="638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x v="639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x v="640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x v="641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x v="642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x v="643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x v="644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x v="645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x v="646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x v="647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x v="648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x v="649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x v="650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x v="651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x v="652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x v="653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x v="654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x v="655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x v="656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x v="657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x v="658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x v="659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x v="660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x v="661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x v="662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x v="663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x v="664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x v="665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x v="666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x v="667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x v="668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x v="669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x v="670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x v="671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x v="672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x v="673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x v="674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x v="675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x v="676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x v="677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x v="678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x v="679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x v="680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x v="681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x v="682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x v="683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x v="684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x v="685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x v="686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x v="687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x v="688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x v="689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x v="690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x v="691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x v="692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x v="693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x v="694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x v="695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x v="696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x v="697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x v="698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x v="699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x v="700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x v="701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x v="702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x v="703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x v="704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x v="705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x v="706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x v="707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x v="708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x v="709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x v="710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x v="711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x v="712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x v="713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x v="714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x v="715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x v="716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x v="717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x v="718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x v="719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x v="720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x v="721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x v="722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x v="723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x v="724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x v="725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x v="726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x v="727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x v="728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x v="729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x v="730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x v="731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x v="732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x v="733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x v="734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x v="735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x v="736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x v="737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x v="738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x v="739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x v="740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x v="741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x v="742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x v="743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x v="744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x v="745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x v="746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x v="747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x v="748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x v="749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x v="750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x v="751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x v="752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x v="753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x v="754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x v="755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x v="756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x v="757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x v="758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x v="759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x v="760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x v="761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x v="762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x v="763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x v="764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x v="765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x v="766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x v="767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x v="768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x v="769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x v="770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x v="771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x v="772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x v="773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x v="774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x v="775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x v="776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x v="777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x v="778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x v="779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x v="780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x v="781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x v="782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x v="783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x v="784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x v="785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x v="786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x v="787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x v="788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x v="789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x v="790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x v="791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x v="792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x v="793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x v="794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x v="795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x v="796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x v="797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x v="798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x v="799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x v="800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x v="801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x v="802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x v="803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x v="804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x v="805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x v="806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x v="807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x v="808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x v="809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x v="810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x v="811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x v="812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x v="813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x v="814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x v="815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x v="816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x v="817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x v="818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x v="819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x v="820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x v="821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x v="822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x v="823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x v="824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x v="825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x v="826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x v="827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x v="828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x v="829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x v="830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x v="831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x v="832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x v="833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x v="834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x v="835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x v="836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x v="837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x v="838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x v="839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x v="840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x v="841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x v="842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x v="843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x v="844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x v="845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x v="846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x v="847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x v="848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x v="849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x v="850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x v="851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x v="852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x v="853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x v="854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x v="855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x v="856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x v="857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x v="858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x v="859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x v="860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x v="861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x v="862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x v="863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x v="864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x v="865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x v="866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x v="867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x v="868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x v="869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x v="870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x v="871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x v="872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x v="873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x v="874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x v="875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x v="876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x v="877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x v="878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x v="879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x v="880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x v="881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x v="882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x v="883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x v="884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x v="885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x v="886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x v="887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x v="888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x v="889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x v="890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x v="891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x v="892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x v="893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x v="894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x v="895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x v="896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x v="897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x v="898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x v="899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x v="900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x v="901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x v="902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x v="903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x v="904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x v="905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x v="906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x v="907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x v="908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x v="909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x v="910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x v="911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x v="912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x v="913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x v="914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x v="915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x v="916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x v="917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x v="918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x v="919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x v="920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x v="921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x v="922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x v="923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x v="924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x v="925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x v="926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x v="927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x v="928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x v="929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x v="930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x v="931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x v="932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x v="933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x v="934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x v="935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x v="936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x v="937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x v="938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x v="939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x v="940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x v="941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x v="942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x v="943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x v="944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x v="945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x v="946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x v="947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x v="948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x v="949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x v="950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x v="951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x v="952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x v="953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x v="954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x v="955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x v="956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x v="957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x v="958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x v="959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x v="960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x v="961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x v="962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x v="963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x v="964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x v="965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x v="966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x v="967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x v="968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x v="969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x v="970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x v="971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x v="972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x v="973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x v="974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x v="975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x v="976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x v="977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x v="978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x v="979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x v="980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x v="981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x v="982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x v="983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x v="984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x v="985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x v="986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x v="987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x v="988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x v="989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x v="990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x v="991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x v="992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x v="993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x v="994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x v="995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x v="996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x v="997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x v="998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x v="999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x v="1000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x v="1001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x v="1002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x v="1003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x v="1004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x v="1005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x v="1006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x v="1007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x v="1008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x v="1009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x v="1010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x v="1011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x v="1012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x v="1013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x v="1014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x v="1015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x v="1016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x v="1017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x v="1018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x v="1019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x v="1020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x v="1021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x v="1022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x v="1023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x v="1024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x v="1025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x v="1026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x v="1027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x v="1028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x v="1029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x v="1030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x v="1031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x v="1032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x v="1033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x v="1034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x v="1035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x v="1036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x v="1037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x v="1038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x v="1039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x v="1040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x v="1041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x v="1042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x v="1043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x v="1044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x v="1045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x v="1046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x v="1047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x v="1048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x v="1049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x v="1050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x v="1051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x v="1052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x v="1053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x v="1054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x v="1055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x v="1056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x v="1057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x v="1058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x v="1059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x v="1060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x v="1061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x v="1062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x v="1063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x v="1064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x v="1065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x v="1066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x v="1067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x v="1068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x v="1069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x v="1070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x v="1071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x v="1072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x v="1073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x v="1074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x v="1075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x v="1076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x v="1077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x v="1078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x v="1079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x v="1080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x v="1081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x v="1082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x v="1083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x v="1084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x v="1085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x v="1086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x v="1087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x v="1088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x v="1089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x v="1090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x v="1091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x v="1092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x v="1093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x v="1094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x v="1095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x v="1096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x v="1097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x v="1098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x v="1099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x v="1100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x v="1101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x v="1102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x v="1103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x v="1104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x v="1105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x v="1106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x v="1107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x v="1108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x v="1109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x v="1110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x v="1111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x v="1112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x v="1113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x v="1114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x v="1115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x v="1116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x v="1117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x v="1118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x v="1119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x v="1120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x v="1121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x v="1122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x v="1123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x v="1124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x v="1125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x v="1126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x v="1127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x v="1128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x v="1129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x v="1130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x v="1131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x v="1132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x v="1133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x v="1134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x v="1135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x v="1136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x v="1137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x v="1138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x v="1139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x v="1140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x v="1141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x v="1142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x v="1143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x v="1144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x v="1145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x v="1146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x v="1147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x v="1148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x v="1149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x v="1150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x v="1151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x v="1152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x v="1153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x v="1154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x v="1155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x v="1156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x v="1157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x v="1158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x v="1159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x v="1160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x v="1161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x v="1162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x v="1163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x v="1164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x v="1165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x v="1166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x v="1167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x v="1168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x v="1169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x v="1170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x v="1171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x v="1172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x v="1173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x v="1174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x v="1175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x v="1176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x v="1177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x v="1178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x v="1179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x v="1180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x v="1181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x v="1182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x v="1183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x v="1184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x v="1185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x v="1186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x v="1187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x v="1188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x v="1189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x v="1190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x v="1191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x v="1192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x v="1193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x v="1194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x v="1195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x v="1196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x v="1197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x v="1198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x v="1199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x v="1200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x v="120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x v="1202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x v="1203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x v="1204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x v="1205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x v="1206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x v="1207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x v="1208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x v="1209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x v="1210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x v="1211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x v="1212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x v="1213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x v="1214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x v="1215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x v="1216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x v="1217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x v="1218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x v="1219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x v="1220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x v="1221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x v="1222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x v="1223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x v="1224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x v="1225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x v="1226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x v="1227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x v="1228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x v="1229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x v="1230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x v="1231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x v="1232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x v="1233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x v="1234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x v="1235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x v="1236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x v="1237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x v="1238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x v="1239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x v="1240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x v="124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x v="1242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x v="1243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x v="1244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x v="1245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x v="1246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x v="1247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x v="1248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x v="1249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x v="1250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x v="1251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x v="1252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x v="1253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x v="1254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x v="1255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x v="1256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x v="1257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x v="1258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x v="1259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x v="1260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x v="1261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x v="1262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x v="1263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x v="1264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x v="1265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x v="1266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x v="1267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x v="1268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x v="1269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x v="1270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x v="1271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x v="1272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x v="1273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x v="1274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x v="1275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x v="1276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x v="1277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x v="1278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x v="1279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x v="1280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x v="1281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x v="1282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x v="1283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x v="1284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x v="1285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x v="1286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x v="1287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x v="1288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x v="1289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x v="1290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x v="1291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x v="1292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x v="1293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x v="1294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x v="1295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x v="1296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x v="1297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x v="1298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x v="1299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x v="1300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x v="1301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x v="1302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x v="1303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x v="1304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x v="1305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x v="1306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x v="1307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x v="1308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x v="1309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x v="1310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x v="1311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x v="1312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x v="664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x v="1313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x v="1314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x v="1315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x v="1316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x v="1317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x v="1318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x v="1319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x v="1320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x v="1321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x v="1322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x v="1323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x v="1324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x v="1325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x v="1326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x v="1327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x v="1328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x v="1329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x v="1330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x v="1331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x v="1332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x v="1333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x v="1334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x v="1335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x v="1336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x v="1337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x v="1338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x v="1339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x v="1340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x v="1341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x v="1342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x v="1343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x v="1344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x v="1345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x v="1346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x v="1347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x v="1348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x v="1349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x v="1350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x v="1351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x v="1352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x v="1353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x v="1354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x v="1355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x v="1356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x v="1357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x v="1358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x v="1359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x v="1360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x v="1361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x v="1362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x v="1363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x v="1364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x v="1365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x v="1366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x v="1367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x v="1368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x v="1369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x v="1370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x v="1371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x v="1372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x v="1373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x v="1374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x v="1375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x v="1376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x v="1377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x v="1378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x v="1379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x v="1380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x v="1381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x v="1382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x v="1383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x v="1384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x v="1385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x v="1386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x v="1387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x v="1388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x v="1389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x v="1390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x v="1391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x v="1392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x v="1393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x v="1394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x v="1395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x v="1396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x v="1397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x v="1398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x v="1399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x v="1400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x v="1401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x v="1402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x v="1403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x v="1404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x v="1405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x v="1406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x v="1407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x v="1408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x v="1409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x v="1410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x v="1411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x v="1412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x v="1413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x v="1414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x v="1415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x v="1416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x v="1417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x v="1418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x v="1419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x v="1420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x v="1421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x v="1422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x v="1423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x v="1424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x v="1425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x v="1426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x v="1427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x v="1428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x v="1429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x v="1430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x v="1431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x v="1432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x v="1433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x v="1434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x v="1435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x v="1436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x v="1437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x v="1438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x v="1439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x v="1440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x v="1441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x v="1442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x v="1443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x v="1444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x v="1445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x v="1446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x v="1447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x v="1448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x v="1449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x v="1450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x v="1451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x v="1452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x v="1453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x v="1454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x v="1455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x v="1456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x v="1457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x v="1458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x v="1459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x v="1460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x v="1461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x v="1462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x v="1463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x v="1464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x v="1465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x v="1466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x v="1467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x v="1468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x v="1469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x v="1470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x v="1471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x v="1472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x v="1473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x v="1474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x v="1475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x v="1476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x v="1477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x v="1478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x v="1479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x v="1480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x v="1481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x v="1482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x v="1483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x v="1484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x v="1485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x v="1486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x v="1487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x v="1488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x v="1489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x v="1490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x v="1491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x v="1492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x v="1493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x v="1494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x v="1495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x v="1496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x v="1497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x v="1498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x v="1499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x v="1500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x v="1501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x v="1502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x v="1503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x v="1504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x v="1505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x v="1506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x v="1507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x v="1508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x v="1509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x v="1510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x v="1511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x v="1512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x v="1513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x v="1514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x v="1515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x v="1516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x v="1517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x v="1518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x v="1519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x v="1520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x v="1521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x v="1522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x v="1523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x v="1524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x v="1525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x v="1526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x v="1527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x v="1528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x v="1529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x v="1530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x v="1531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x v="1532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x v="1533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x v="1534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x v="1535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x v="1536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x v="1537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x v="1538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x v="1539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x v="1540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x v="1541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x v="1542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x v="1543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x v="1544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x v="1545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x v="1546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x v="1547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x v="1548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x v="1549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x v="1550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x v="1551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x v="1552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x v="1553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x v="1554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x v="1555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x v="1556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x v="1557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x v="1558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x v="1559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x v="1560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x v="1561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x v="1562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x v="1563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x v="1564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x v="1565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x v="1566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x v="1567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x v="1568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x v="1569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x v="1570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x v="1571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x v="1572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x v="1573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x v="1574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x v="1575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x v="1576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x v="1577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x v="1578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x v="1579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x v="1580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x v="1581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x v="1582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x v="1583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x v="1584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x v="1585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x v="1586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x v="1587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x v="1588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x v="1589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x v="1590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x v="1591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x v="1592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x v="1593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x v="1594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x v="1595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x v="1596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x v="1597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x v="1598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x v="1599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x v="1600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x v="1601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x v="1602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x v="1603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x v="1604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x v="1605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x v="1606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x v="1607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x v="1608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x v="1609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x v="1610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x v="1611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x v="1612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x v="1613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x v="1614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x v="1615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x v="1616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x v="1617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x v="1618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x v="1619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x v="1620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x v="1621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x v="1622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x v="1623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x v="1624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x v="1625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x v="1626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x v="1627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x v="1628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x v="1629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x v="1630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x v="1631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x v="1632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x v="1633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x v="1634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x v="1635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x v="1636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x v="1637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x v="1638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x v="1639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x v="1640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x v="1641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x v="1642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x v="1643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x v="1644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x v="1645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x v="1646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x v="1647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x v="1648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x v="1649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x v="1650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x v="1651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x v="1652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x v="1653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x v="1654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x v="1655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x v="1656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x v="1657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x v="1658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x v="1659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x v="1660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x v="1661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x v="1662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x v="1663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x v="1664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x v="1665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x v="1666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x v="1667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x v="1668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x v="1669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x v="1670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x v="1671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x v="1672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x v="1673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x v="1674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x v="1675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x v="1676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x v="1677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x v="1678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x v="1679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x v="1680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x v="1681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x v="1682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x v="1683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x v="1684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x v="1685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x v="1686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x v="1687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x v="1688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x v="1689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x v="1690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x v="1691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x v="1692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x v="1693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x v="1694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x v="1695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x v="1696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x v="1697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x v="1698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x v="1699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x v="1700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x v="1701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x v="1702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x v="1703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x v="1704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x v="1705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x v="1706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x v="1707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x v="1708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x v="1709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x v="1710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x v="1711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x v="1712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x v="1713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x v="1714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x v="1715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x v="1716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x v="1717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x v="1718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x v="1719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x v="1720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x v="1721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x v="1722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x v="1723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x v="172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x v="1725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x v="1726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x v="1727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x v="1728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x v="1729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x v="1730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x v="1731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x v="1732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x v="1733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x v="1734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x v="1735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x v="1736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x v="1737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x v="1738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x v="1739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x v="1740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x v="1741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x v="1742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x v="1743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x v="1744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x v="1745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x v="1746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x v="1747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x v="1748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x v="1749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x v="1750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x v="1751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x v="1752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x v="1753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x v="1754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x v="1755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x v="1756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x v="1757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x v="1758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x v="1759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x v="1760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x v="1761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x v="1762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x v="1763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x v="1764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x v="1765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x v="1766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x v="1767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x v="1768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x v="1769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x v="1770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x v="1771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x v="1772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x v="1773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x v="1774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x v="1775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x v="1776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x v="1777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x v="1778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x v="1779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x v="1780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x v="1781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x v="1782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x v="1783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x v="1784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x v="1785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x v="1786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x v="1787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x v="1788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x v="1789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x v="1790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x v="1791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x v="1792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x v="1793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x v="1794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x v="1795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x v="1796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x v="1797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x v="1798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x v="1799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x v="1800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x v="1801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x v="1802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x v="1803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x v="1804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x v="1805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x v="1806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x v="1807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x v="1808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x v="1809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x v="1810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x v="1811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x v="1812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x v="1813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x v="1814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x v="1815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x v="1816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x v="1817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x v="1818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x v="1819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x v="1820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x v="1821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x v="1822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x v="1823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x v="1824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x v="1825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x v="1826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x v="1827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x v="1828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x v="1829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x v="1830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x v="1831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x v="1832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x v="1833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x v="1834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x v="1835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x v="1836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x v="1837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x v="1838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x v="1839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x v="1840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x v="1841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x v="1842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x v="1843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x v="1844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x v="1845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x v="1846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x v="1847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x v="1848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x v="1849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x v="1850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x v="1851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x v="1852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x v="1853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x v="1854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x v="1855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x v="1856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x v="1857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x v="1858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x v="1859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x v="1860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x v="1861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x v="1862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x v="1863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x v="1864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x v="1865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x v="1866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x v="1867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x v="1868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x v="1869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x v="1870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x v="1871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x v="1872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x v="1873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x v="1874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x v="1875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x v="1876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x v="1877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x v="1878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x v="1879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x v="1880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x v="1881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x v="1882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x v="1883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x v="1884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x v="1885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x v="1886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x v="1887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x v="1888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x v="1889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x v="1890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x v="1891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x v="1892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x v="1893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x v="1894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x v="1895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x v="1896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x v="1897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x v="1898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x v="1899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x v="1900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x v="1901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x v="1902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x v="1903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x v="1904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x v="1905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x v="1906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x v="1907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x v="1908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x v="1909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x v="1910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x v="1911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x v="1912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x v="1913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x v="1914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x v="1915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x v="1916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x v="1917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x v="1918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x v="1919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x v="1920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x v="1921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x v="1922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x v="1923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x v="1924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x v="1925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x v="1926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x v="1927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x v="1928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x v="1929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x v="1930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x v="1931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x v="1932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x v="1933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x v="1934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x v="1935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x v="1936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x v="1937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x v="1938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x v="1939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x v="1940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x v="1941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x v="1942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x v="1943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x v="1944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x v="1945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x v="1946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x v="1947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x v="1948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x v="1949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x v="1950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x v="1951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x v="1952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x v="1953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x v="1954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x v="1955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x v="1956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x v="1957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x v="1958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x v="1959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x v="1960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x v="1961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x v="1962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x v="1963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x v="1964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x v="1965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x v="1966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x v="1967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x v="1968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x v="1969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x v="1970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x v="1971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x v="1972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x v="1973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x v="1974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x v="1975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x v="1976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x v="1977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x v="1978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x v="1979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x v="1980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x v="1981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x v="1982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x v="1983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x v="1984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x v="1985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x v="1986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x v="1987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x v="1988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x v="1989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x v="1990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x v="1991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x v="1992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x v="1993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x v="1994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x v="1995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x v="1996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x v="1997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x v="1998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x v="1999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x v="2000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x v="2001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x v="2002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x v="2003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x v="2004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x v="2005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x v="2006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x v="2007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x v="2008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x v="2009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x v="2010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x v="2011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x v="2012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x v="2013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x v="2014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x v="2015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x v="2016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x v="2017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x v="2018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x v="2019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x v="2020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x v="2021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x v="2022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x v="2023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x v="2024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x v="2025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x v="2026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x v="2027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x v="2028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x v="2029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x v="2030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x v="2031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x v="2032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x v="2033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x v="2034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x v="2035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x v="2036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x v="2037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x v="2038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x v="2039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x v="2040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x v="2041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x v="2042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x v="2043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x v="2044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x v="2045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x v="2046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x v="2047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x v="2048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x v="2049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x v="2050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x v="2051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x v="2052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x v="2053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x v="2054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x v="2055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x v="2056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x v="2057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x v="2058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x v="2059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x v="2060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x v="2061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x v="2062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x v="2063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x v="2064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x v="2065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x v="2066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x v="2067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x v="2068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x v="2069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x v="2070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x v="2071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x v="2072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x v="2073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x v="2074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x v="2075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x v="2076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x v="2077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x v="2078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x v="2079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x v="2080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x v="2081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x v="2082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x v="2083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x v="2084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x v="2085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x v="2086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x v="2087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x v="2088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x v="2089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x v="2090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x v="2091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x v="2092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x v="2093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x v="2094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x v="2095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x v="2096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x v="2097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x v="2098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x v="2099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x v="2100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x v="2101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x v="2102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x v="2103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x v="2104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x v="2105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x v="2106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x v="2107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x v="2108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x v="2109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x v="2110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x v="2111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x v="2112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x v="2113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x v="2114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x v="2115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x v="2116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x v="2117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x v="2118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x v="2119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x v="2120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x v="2121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x v="2122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x v="2123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x v="2124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x v="2125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x v="2126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x v="2127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x v="2128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x v="2129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x v="2130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x v="2131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x v="2132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x v="2133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x v="2134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x v="2135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x v="2136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x v="2137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x v="2138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x v="2139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x v="2140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x v="2141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x v="2142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x v="2143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x v="2144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x v="2145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x v="2146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x v="2147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x v="2148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x v="2149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x v="2150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x v="2151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x v="2152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x v="2153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x v="2154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x v="2155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x v="2156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x v="2157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x v="2158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x v="2159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x v="2160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x v="2161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x v="2162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x v="2163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x v="2164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x v="2165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x v="2166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x v="2167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x v="2168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x v="2169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x v="2170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x v="2171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x v="2172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x v="2173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x v="2174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x v="2175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x v="2176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x v="2177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x v="2178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x v="2179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x v="2180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x v="2181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x v="2182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x v="2183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x v="2184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x v="2185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x v="2186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x v="2187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x v="2188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x v="2189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x v="2190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x v="2191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x v="2192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x v="2193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x v="2194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x v="2195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x v="2196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x v="2197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x v="2198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x v="2199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x v="2200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x v="2201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x v="2202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x v="2203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x v="2204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x v="2205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x v="2206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x v="2207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x v="2208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x v="2209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x v="2210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x v="2211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x v="2212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x v="2213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x v="2214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x v="2215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x v="2216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x v="2217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x v="2218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x v="2219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x v="2220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x v="2221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x v="2222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x v="2223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x v="2224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x v="2225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x v="2226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x v="2227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x v="2228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x v="2229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x v="2230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x v="2231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x v="2232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x v="2233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x v="2234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x v="2235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x v="2236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x v="2237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x v="2238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x v="2239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x v="2240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x v="2241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x v="2242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x v="2243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x v="2244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x v="2245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x v="2246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x v="2247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x v="2248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x v="2249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x v="2250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x v="2251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x v="2252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x v="2253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x v="2254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x v="2255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x v="2256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x v="2257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x v="2258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x v="2259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x v="2260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x v="2261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x v="2262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x v="2263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x v="2264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x v="2265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x v="2266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x v="2267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x v="2268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x v="2269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x v="2270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x v="2271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x v="2272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x v="2273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x v="2274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x v="2275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x v="2276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x v="2277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x v="2278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x v="2279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x v="2280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x v="2281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x v="2282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x v="2283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x v="2284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x v="2285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x v="2286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x v="2287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x v="2288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x v="2289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x v="2290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x v="2291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x v="2292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x v="2293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x v="2294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x v="2295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x v="2296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x v="2297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x v="2298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x v="2299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x v="2300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x v="2301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x v="2302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x v="2303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x v="2304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x v="2305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x v="2306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x v="2307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x v="2308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x v="2309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x v="2310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x v="2311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x v="2312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x v="2313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x v="2314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x v="2315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x v="2316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x v="2317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x v="2318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x v="2319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x v="2320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x v="2321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x v="2322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x v="2323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x v="2324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x v="2325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x v="2326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x v="2327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x v="2328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x v="2329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x v="2330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x v="2331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x v="2332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x v="2333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x v="2334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x v="2335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x v="2336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x v="2337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x v="2338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x v="2339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x v="2340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x v="2341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x v="2342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x v="2343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x v="2344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x v="2345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x v="2346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x v="2347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x v="2348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x v="2349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x v="2350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x v="2351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x v="2352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x v="2353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x v="2354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x v="2355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x v="2356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x v="2357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x v="2358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x v="2359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x v="2360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x v="2361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x v="2362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x v="2363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x v="2364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x v="2365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x v="2366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x v="2367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x v="2368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x v="2369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x v="2370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x v="2371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x v="2372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x v="2373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x v="2374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x v="2375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x v="2376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x v="2377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x v="2378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x v="2379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x v="2380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x v="2381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x v="2382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x v="2383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x v="2384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x v="2385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x v="2386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x v="2387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x v="2388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x v="2389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x v="2390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x v="2391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x v="2392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x v="2393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x v="2394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x v="2395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x v="2396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x v="2397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x v="2398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x v="2399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x v="2400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x v="2401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x v="2402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x v="2403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x v="2404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x v="2405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x v="2406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x v="2407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x v="2408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x v="2409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x v="2410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x v="2411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x v="2412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x v="2413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x v="2414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x v="2415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x v="2416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x v="2417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x v="2418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x v="2419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x v="2420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x v="2421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x v="2422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x v="2423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x v="2424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x v="2425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x v="2426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x v="2427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x v="2428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x v="2429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x v="2430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x v="2431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x v="2432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x v="2433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x v="2434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x v="2435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x v="2436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x v="2437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x v="2438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x v="2439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x v="2440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x v="2441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x v="2442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x v="2443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x v="2444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x v="2445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x v="2446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x v="2447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x v="2448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x v="2449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x v="2450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x v="2451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x v="2452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x v="2453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x v="2454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x v="2455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x v="2456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x v="2457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x v="2458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x v="2459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x v="2460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x v="2461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x v="2462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x v="2463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x v="2464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x v="2465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x v="2466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x v="2467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x v="2468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x v="2469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x v="2470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x v="2471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x v="2472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x v="2473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x v="2474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x v="2475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x v="2476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x v="2477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x v="2478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x v="2479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x v="2480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x v="2481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x v="2482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x v="2483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x v="2484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x v="2485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x v="2486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x v="2487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x v="2488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x v="2489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x v="2490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x v="2491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x v="2492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x v="2493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x v="2494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x v="2495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x v="2496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x v="2497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x v="2498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x v="2499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x v="2500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x v="2501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x v="2502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x v="2503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x v="2504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x v="2505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x v="2506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x v="2507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x v="2508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x v="2509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x v="2510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x v="2511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x v="2512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x v="2513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x v="2514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x v="2515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x v="2516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x v="2517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x v="2518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x v="2519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x v="2520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x v="2521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x v="2522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x v="2523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x v="2524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x v="2525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x v="2526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x v="2527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x v="2528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x v="2529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x v="2530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x v="2531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x v="2532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x v="2533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x v="2534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x v="2535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x v="2536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x v="2537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x v="2538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x v="25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x v="2540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x v="2541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x v="2542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x v="2543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x v="254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x v="2545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x v="2546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x v="2547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x v="2548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x v="2549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x v="2550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x v="2551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x v="2552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x v="2553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x v="2554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x v="2555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x v="2556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x v="2557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x v="2558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x v="2559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x v="2560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x v="2561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x v="2562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x v="2563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x v="2564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x v="2565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x v="2566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x v="2567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x v="2568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x v="2569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x v="2570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x v="2571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x v="2572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x v="2573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x v="2574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x v="2575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x v="2576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x v="2577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x v="2578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x v="2579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x v="2580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x v="2581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x v="2582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x v="2583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x v="2584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x v="2585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x v="2586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x v="2587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x v="2588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x v="2589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x v="2590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x v="2591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x v="2592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x v="2593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x v="2594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x v="2595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x v="2596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x v="2597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x v="2598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x v="2599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x v="2600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x v="2601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x v="2602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x v="2603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x v="2604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x v="2605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x v="2606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x v="2607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x v="2608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x v="2609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x v="2610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x v="2611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x v="2612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x v="2613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x v="2614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x v="2615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x v="2616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x v="2617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x v="2618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x v="2619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x v="2620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x v="2621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x v="2622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x v="2623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x v="2624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x v="2625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x v="2626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x v="2627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x v="2628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x v="2629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x v="2630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x v="2631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x v="2632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x v="2633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x v="2634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x v="2635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x v="2636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x v="2637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x v="2638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x v="2639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x v="2640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x v="2641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x v="2642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x v="2643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x v="2644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x v="2645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x v="2646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x v="2647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x v="2648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x v="2649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x v="2650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x v="2651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x v="2652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x v="2653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x v="2654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x v="2655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x v="2656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x v="2657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x v="2658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x v="2659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x v="2660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x v="2661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x v="2662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x v="2663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x v="2664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x v="2665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x v="2666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x v="2667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x v="2668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x v="2669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x v="2670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x v="2671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x v="2672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x v="2673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x v="2674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x v="2675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x v="2676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x v="2677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x v="2678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x v="2679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x v="2680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x v="2681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x v="2682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x v="2683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x v="2684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x v="2685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x v="2686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x v="2687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x v="2688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x v="2689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x v="2690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x v="2691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x v="2692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x v="2693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x v="2694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x v="2695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x v="2696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x v="2697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x v="2698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x v="2699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x v="2700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x v="2701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x v="2702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x v="2703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x v="2704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x v="2705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x v="2706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x v="2707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x v="2708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x v="2709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x v="2710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x v="2711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x v="2712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x v="2713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x v="2714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x v="2715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x v="2716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x v="2717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x v="2718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x v="2719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x v="2720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x v="2721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x v="2722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x v="2723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x v="2724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x v="2725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x v="2726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x v="2727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x v="2728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x v="2729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x v="2730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x v="2731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x v="2732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x v="2733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x v="2734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x v="2735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x v="2736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x v="2737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x v="2738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x v="2739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x v="2740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x v="2741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x v="2742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x v="2743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x v="2744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x v="2745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x v="2746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x v="2747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x v="2748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x v="2749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x v="2750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x v="2751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x v="2752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x v="2753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x v="2754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x v="2755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x v="2756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x v="2757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x v="2758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x v="2759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x v="2760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x v="2761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x v="2762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x v="2763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x v="2764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x v="2765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x v="2766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x v="2767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x v="2768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x v="2769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x v="2770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x v="2771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x v="2772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x v="2773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x v="2774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x v="2775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x v="2776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x v="2777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x v="2778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x v="2779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x v="2780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x v="2781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x v="2782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x v="2783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x v="2784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x v="2785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x v="2786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x v="2787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x v="2788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x v="2789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x v="2790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x v="2791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x v="2792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x v="2793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x v="2794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x v="2795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x v="2796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x v="2797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x v="2798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x v="2799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x v="2800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x v="2801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x v="2802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x v="2803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x v="2804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x v="2805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x v="2806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x v="2807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x v="2808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x v="2809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x v="2810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x v="2811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x v="2812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x v="2813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x v="2814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x v="2815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x v="2816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x v="2817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x v="2818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x v="2819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x v="2820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x v="2821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x v="2822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x v="2823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x v="2824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x v="2825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x v="2826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x v="2827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x v="2828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x v="2829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x v="2830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x v="2831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x v="2832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x v="2833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x v="2834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x v="2835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x v="2836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x v="2837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x v="2838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x v="2839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x v="2840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x v="2841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x v="2842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x v="2843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x v="2844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x v="2845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x v="2846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x v="2847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x v="2848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x v="2849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x v="2850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x v="2851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x v="2852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x v="2853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x v="2854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x v="2855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x v="2856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x v="2857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x v="2858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x v="2859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x v="2860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x v="2861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x v="2862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x v="2863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x v="2864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x v="2865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x v="2866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x v="2867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x v="2868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x v="2869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x v="2870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x v="2871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x v="2872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x v="2873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x v="2874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x v="2875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x v="2876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x v="2877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x v="2878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x v="2879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x v="2880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x v="2881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x v="2882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x v="2883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x v="2884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x v="2885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x v="2886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x v="2887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x v="2888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x v="2889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x v="2890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x v="2891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x v="2892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x v="2893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x v="2894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x v="2895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x v="2896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x v="2897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x v="2898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x v="2899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x v="2900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x v="2901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x v="2902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x v="2903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x v="2904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x v="2905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x v="2906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x v="2907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x v="2908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x v="2909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x v="2910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x v="2911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x v="2912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x v="2913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x v="2914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x v="2915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x v="2916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x v="2917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x v="2918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x v="2919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x v="2920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x v="2921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x v="2922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x v="2923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x v="2924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x v="2925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x v="2926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x v="2927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x v="2928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x v="2929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x v="2930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x v="2931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x v="2932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x v="2933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x v="2934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x v="2935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x v="2936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x v="2937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x v="2938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x v="2939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x v="2940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x v="2941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x v="2942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x v="2943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x v="2944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x v="2945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x v="2946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x v="2947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x v="2948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x v="2949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x v="2950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x v="2951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x v="2952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x v="2953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x v="2954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x v="2955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x v="2956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x v="2957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x v="2958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x v="2959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x v="2960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x v="2961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x v="2962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x v="2963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x v="2964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x v="2965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x v="2966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x v="2967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x v="2968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x v="2969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x v="2970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x v="2971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x v="2972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x v="2973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x v="2974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x v="2975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x v="2976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x v="2977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x v="2978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x v="2979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x v="2980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x v="2981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x v="2982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x v="2983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x v="2984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x v="2985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x v="2986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x v="2987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x v="2988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x v="2989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x v="2990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x v="2991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x v="2992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x v="2993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x v="2994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x v="2995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x v="2996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x v="2997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x v="2998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x v="2999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x v="3000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x v="3001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x v="3002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x v="3003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x v="3004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x v="3005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x v="3006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x v="3007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x v="3008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x v="3009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x v="3010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x v="3011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x v="3012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x v="3013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x v="3014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x v="3015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x v="3016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x v="3017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x v="3018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x v="3019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x v="3020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x v="3021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x v="3022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x v="3023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x v="3024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x v="3025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x v="3026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x v="3027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x v="3028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x v="3029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x v="3030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x v="3031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x v="3032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x v="3033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x v="3034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x v="3035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x v="3036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x v="3037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x v="3038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x v="3039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x v="3040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x v="3041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x v="3042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x v="3043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x v="3044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x v="3045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x v="3046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x v="3047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x v="3048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x v="3049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x v="3050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x v="3051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x v="3052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x v="3053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x v="3054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x v="3055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x v="3056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x v="3057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x v="3058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x v="3059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x v="3060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x v="3061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x v="3062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x v="3063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x v="3064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x v="3065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x v="3066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x v="3067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x v="3068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x v="3069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x v="3070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x v="3071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x v="3072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x v="3073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x v="3074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x v="3075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x v="3076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x v="3077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x v="3078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x v="3079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x v="3080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x v="3081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x v="3082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x v="3083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x v="3084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x v="3085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x v="3086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x v="3087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x v="3088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x v="3089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x v="3090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x v="3091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x v="3092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x v="3093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x v="3094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x v="3095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x v="3096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x v="3097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x v="3098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x v="3099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x v="3100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x v="3101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x v="3102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x v="3103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x v="3104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x v="3105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x v="3106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x v="3107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x v="3108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x v="3109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x v="3110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x v="3111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x v="3112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x v="3113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x v="3114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x v="3115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x v="3116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x v="3117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x v="3118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x v="3119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x v="3120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x v="3121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x v="3122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x v="3123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x v="3124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x v="3125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x v="3126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x v="3127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x v="3128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x v="3129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x v="3130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x v="3131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x v="3132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x v="3133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x v="3134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x v="3135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x v="3136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x v="3137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x v="3138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x v="3139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x v="3140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x v="3141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x v="3142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x v="3143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x v="3144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x v="3145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x v="3146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x v="3147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x v="3148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x v="3149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x v="3150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x v="3151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x v="3152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x v="3153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x v="3154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x v="3155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x v="3156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x v="3157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x v="3158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x v="3159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x v="3160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x v="3161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x v="3162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x v="3163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x v="3164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x v="3165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x v="3166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x v="3167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x v="3168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x v="3169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x v="3170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x v="3171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x v="3172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x v="3173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x v="3174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x v="3175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x v="3176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x v="3177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x v="3178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x v="3179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x v="3180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x v="3181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x v="3182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x v="3183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x v="3184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x v="3185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x v="3186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x v="3187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x v="3188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x v="3189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x v="3190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x v="3191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x v="3192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x v="3193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x v="3194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x v="3195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x v="3196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x v="3197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x v="3198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x v="3199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x v="3200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x v="3201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x v="3202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x v="3203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x v="3204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x v="3205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x v="3206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x v="3207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x v="3208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x v="3209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x v="3210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x v="3211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x v="3212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x v="3213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x v="3214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x v="3215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x v="3216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x v="3217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x v="3218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x v="3219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x v="3220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x v="3221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x v="3222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x v="3223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x v="3224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x v="3225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x v="3226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x v="3227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x v="3228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x v="3229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x v="3230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x v="3231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x v="3232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x v="3233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x v="3234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x v="3235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x v="3236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x v="3237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x v="3238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x v="3239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x v="3240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x v="3241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x v="3242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x v="3243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x v="3244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x v="3245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x v="3246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x v="3247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x v="3248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x v="3249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x v="3250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x v="3251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x v="3252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x v="3253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x v="3254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x v="3255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x v="3256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x v="3257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x v="3258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x v="3259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x v="3260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x v="3261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x v="3262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x v="3263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x v="3264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x v="3265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x v="3266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x v="3267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x v="3268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x v="3269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x v="3270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x v="3271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x v="3272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x v="3273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x v="3274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x v="3275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x v="3276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x v="3277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x v="3278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x v="3279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x v="3280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x v="3281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x v="3282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x v="3283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x v="3284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x v="3285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x v="3286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x v="3287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x v="3288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x v="3289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x v="3290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x v="3291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x v="3292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x v="3293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x v="3294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x v="3295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x v="3296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x v="3297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x v="3298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x v="3299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x v="3300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x v="3301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x v="3302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x v="3303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x v="3304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x v="3305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x v="3306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x v="3307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x v="3308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x v="3309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x v="3310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x v="3311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x v="3312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x v="3313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x v="3314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x v="3315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x v="3316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x v="3317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x v="3318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x v="3319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x v="3320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x v="3321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x v="3322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x v="3323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x v="3324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x v="3325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x v="3326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x v="3327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x v="3328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x v="3329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x v="3330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x v="3331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x v="3332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x v="3333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x v="3334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x v="3335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x v="3336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x v="3337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x v="3338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x v="3339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x v="3340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x v="3341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x v="3342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x v="3343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x v="3344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x v="3345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x v="3346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x v="3347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x v="3348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x v="3349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x v="3350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x v="3351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x v="3352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x v="3353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x v="3354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x v="3355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x v="3356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x v="3357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x v="3358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x v="3359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x v="3360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x v="3361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x v="3362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x v="3363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x v="3364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x v="3365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x v="3366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x v="3367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x v="3368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x v="3369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x v="3370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x v="3371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x v="3372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x v="3373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x v="3374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x v="3375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x v="3376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x v="3377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x v="3378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x v="3379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x v="3380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x v="3381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x v="3382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x v="3383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x v="3384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x v="3385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x v="3386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x v="3387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x v="3388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x v="3389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x v="3390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x v="3391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x v="3392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x v="3393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x v="3394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x v="3395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x v="3396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x v="3397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x v="3398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x v="3399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x v="3400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x v="3401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x v="3402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x v="3403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x v="3404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x v="3405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x v="3406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x v="3407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x v="3408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x v="3409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x v="3410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x v="3411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x v="3412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x v="3413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x v="3414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x v="3415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x v="3416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x v="3417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x v="3418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x v="3419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x v="3420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x v="3421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x v="3422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x v="3423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x v="3424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x v="3425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x v="3426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x v="3427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x v="3428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x v="3429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x v="3430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x v="3431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x v="3432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x v="3433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x v="3434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x v="3435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x v="3436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x v="3437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x v="3438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x v="3439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x v="3440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x v="3441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x v="3442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x v="3443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x v="3444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x v="3445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x v="3446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x v="3447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x v="3448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x v="3449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x v="3450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x v="3451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x v="3452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x v="3453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x v="3454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x v="3455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x v="3456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x v="3457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x v="3458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x v="3459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x v="3460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x v="3461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x v="3462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x v="3463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x v="3464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x v="3465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x v="3466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x v="3467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x v="3468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x v="3469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x v="3470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x v="3471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x v="3472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x v="3473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x v="3474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x v="3475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x v="3476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x v="3477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x v="3478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x v="3479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x v="3480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x v="3481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x v="3482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x v="3483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x v="3484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x v="348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x v="3486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x v="3487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x v="3488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x v="3489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x v="3490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x v="3491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x v="3492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x v="3493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x v="3494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x v="3495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x v="3496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x v="3497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x v="3498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x v="3499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x v="3500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x v="3501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x v="3502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x v="3503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x v="3504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x v="3505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x v="3506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x v="3507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x v="3508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x v="3509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x v="3510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x v="3511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x v="3512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x v="3513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x v="3514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x v="3515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x v="3516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x v="3517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x v="3518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x v="3519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x v="3520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x v="3521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x v="3522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x v="3523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x v="3524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x v="3525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x v="3526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x v="3527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x v="3528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x v="3529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x v="3530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x v="3531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x v="3532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x v="3533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x v="3534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x v="3535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x v="3536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x v="3537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x v="3538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x v="3539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x v="3540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x v="3541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x v="3542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x v="3543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x v="3544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x v="3545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x v="3546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x v="3547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x v="3548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x v="3549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x v="3550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x v="3551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x v="3552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x v="3553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x v="3554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x v="3555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x v="3556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x v="3557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x v="3558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x v="3559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x v="3560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x v="3561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x v="3562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x v="3563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x v="3564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x v="3565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x v="3566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x v="3567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x v="3568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x v="3569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x v="3570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x v="3571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x v="3572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x v="3573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x v="3574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x v="3575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x v="3576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x v="3577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x v="3578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x v="3579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x v="3580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x v="3581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x v="3582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x v="3583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x v="3584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x v="3585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x v="3586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x v="3587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x v="3588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x v="3589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x v="3590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x v="3591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x v="3592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x v="3593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x v="3594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x v="3595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x v="3596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x v="3597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x v="3598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x v="3599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x v="3600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x v="3601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x v="3602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x v="3603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x v="3604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x v="3605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x v="3606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x v="3607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x v="3608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x v="3609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x v="3610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x v="3611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x v="3612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x v="3613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x v="3614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x v="3615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x v="3616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x v="3617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x v="3618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x v="3619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x v="3620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x v="3621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x v="3622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x v="3623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x v="3624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x v="3625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x v="3626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x v="3627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x v="3628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x v="3629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x v="3630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x v="3631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x v="3632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x v="3633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x v="3634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x v="3635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x v="3636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x v="3637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x v="3638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x v="3639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x v="3640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x v="3641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x v="3642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x v="3643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x v="3644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x v="3645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x v="3646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x v="3647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x v="3648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x v="3649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x v="3650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x v="3651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x v="3652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x v="3653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x v="3654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x v="3655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x v="3656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x v="3657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x v="3658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x v="3659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x v="3660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x v="3661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x v="3662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x v="3663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x v="3664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x v="3665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x v="3666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x v="3667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x v="3668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x v="3669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x v="3670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x v="3671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x v="3672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x v="3673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x v="3674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x v="3675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x v="3676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x v="3677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x v="3678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x v="3679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x v="3680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x v="3681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x v="3682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x v="3683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x v="3684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x v="3685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x v="3686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x v="3687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x v="3688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x v="3689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x v="3690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x v="3691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x v="3692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x v="3693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x v="3694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x v="3695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x v="3696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x v="3697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x v="3698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x v="3699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x v="3700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x v="3701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x v="3702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x v="3703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x v="3704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x v="3705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x v="3706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x v="3707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x v="3708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x v="3709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x v="3710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x v="3711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x v="3712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x v="3713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x v="3714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x v="3715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x v="3716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x v="3717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x v="3718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x v="3719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x v="3720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x v="3721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x v="3722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x v="3723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x v="3724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x v="3725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x v="3726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x v="3727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x v="3728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x v="3729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x v="3730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x v="3731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x v="3732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x v="3733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x v="3734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x v="3735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x v="3736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x v="3737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x v="3738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x v="3739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x v="3740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x v="3741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x v="3742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x v="3743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x v="3744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x v="3745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x v="3746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x v="3747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x v="3748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x v="3749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x v="3750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x v="3751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x v="3752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x v="3753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x v="3754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x v="3755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x v="3756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x v="3757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x v="3758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x v="3759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x v="3760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x v="3761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x v="3762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x v="3763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x v="3764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x v="3765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x v="3766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x v="3767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x v="3768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x v="3769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x v="3770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x v="3771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x v="3772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x v="3773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x v="3774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x v="3775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x v="3776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x v="3777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x v="3778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x v="3779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x v="3780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x v="3781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x v="3782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x v="3783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x v="3784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x v="3785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x v="3786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x v="3787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x v="3788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x v="3789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x v="3790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x v="3791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x v="3792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x v="3793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x v="3794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x v="3795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x v="3796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x v="3797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x v="3798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x v="3799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x v="3800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x v="3801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x v="3802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x v="3803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x v="3804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x v="3805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x v="3806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x v="3807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x v="3808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x v="3809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x v="3810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x v="3811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x v="3812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x v="3813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x v="3814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x v="3815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x v="3816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x v="3705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x v="3817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x v="3818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x v="3819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x v="3820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x v="3821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x v="3822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x v="3823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x v="3824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x v="3825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x v="3826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x v="3827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x v="3828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x v="3829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x v="3830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x v="3831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x v="3832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x v="3833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x v="3834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x v="3835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x v="3836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x v="3837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x v="3838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x v="3839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x v="3840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x v="3841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x v="3842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x v="3843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x v="3844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x v="3845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x v="3846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x v="3847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x v="3848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x v="3849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x v="3850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x v="3851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x v="3852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x v="3853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x v="3854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x v="3855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x v="3856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x v="3857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x v="3858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x v="3859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x v="3860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x v="3861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x v="3862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x v="3863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x v="3864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x v="3865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x v="3866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x v="3867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x v="3868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x v="3869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x v="3870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x v="3871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x v="3872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x v="3873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x v="3874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x v="3875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x v="3876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x v="3877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x v="3878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x v="3879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x v="3880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x v="3881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x v="3882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x v="3883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x v="3884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x v="3885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x v="3886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x v="3887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x v="3888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x v="3889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x v="3890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x v="3891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x v="3892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x v="3893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x v="3894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x v="3895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x v="3896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x v="3897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x v="3898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x v="3899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x v="3900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x v="3901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x v="3902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x v="3903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x v="3904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x v="3905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x v="3906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x v="3907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x v="3908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x v="3909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x v="3910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x v="3911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x v="3912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x v="3913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x v="3914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x v="3915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x v="3916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x v="3917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x v="3918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x v="3919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x v="3920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x v="3921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x v="3922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x v="3923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x v="3924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x v="3925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x v="3926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x v="3927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x v="3928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x v="3929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x v="3930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x v="3931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x v="3932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x v="3933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x v="3934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x v="3935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x v="3936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x v="3937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x v="3938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x v="3939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x v="3940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x v="3941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x v="3942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x v="3943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x v="3944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x v="3945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x v="3946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x v="3947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x v="2849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x v="3948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x v="3949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x v="3950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x v="3951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x v="3952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x v="3953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x v="3954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x v="3955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x v="3956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x v="3957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x v="3958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x v="395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x v="3960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x v="3961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x v="3962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x v="3963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x v="3964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x v="3965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x v="3966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x v="3967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x v="3968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x v="3969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x v="3970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x v="3971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x v="3972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x v="3973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x v="3974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x v="397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x v="3976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x v="3357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x v="3977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x v="3978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x v="3979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x v="3980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x v="3981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x v="3982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x v="3983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x v="3984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x v="3985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x v="3986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x v="3987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x v="3988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x v="3989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x v="3990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x v="3991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x v="3992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x v="3993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x v="3994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x v="3995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x v="3996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x v="3997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x v="3960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x v="3998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x v="3999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x v="4000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x v="4001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x v="4002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x v="4003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x v="4004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x v="4005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x v="4006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x v="4007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x v="4008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x v="4009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x v="4010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x v="4011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x v="4012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x v="4013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x v="4014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x v="4015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x v="4016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x v="4017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x v="4018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x v="4019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x v="4020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x v="4021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x v="4022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x v="4023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x v="4024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x v="4025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x v="4026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x v="4027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x v="4028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x v="4029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x v="3326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x v="4030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x v="4031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x v="4032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x v="4033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x v="4034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x v="4035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x v="4036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x v="4037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x v="4038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x v="4039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x v="4040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x v="4041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x v="4042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x v="4043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x v="4044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x v="4045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x v="4046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x v="4047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x v="4048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x v="4049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x v="4050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x v="4051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x v="4052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x v="4053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x v="4054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x v="4055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x v="4056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x v="4057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x v="4058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x v="4059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x v="3887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x v="4060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x v="4061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x v="4062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x v="4063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x v="4064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x v="4065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x v="4066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x v="4067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x v="4068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x v="4069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x v="4070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x v="4071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x v="4072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x v="4073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x v="4074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x v="4075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x v="4076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x v="4077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x v="4078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x v="4079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x v="4080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x v="4081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x v="4082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x v="4083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x v="4084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x v="4085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x v="4086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x v="4087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x v="4088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x v="4089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x v="4090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x v="4091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x v="4092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x v="4093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x v="4094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x v="4095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x v="4096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x v="4097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x v="4098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x v="4099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x v="4100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x v="4101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x v="4102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x v="4103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x v="2849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x v="4104"/>
    <n v="1500"/>
    <n v="3"/>
    <x v="2"/>
    <x v="0"/>
    <s v="USD"/>
    <n v="1452234840"/>
    <n v="1450619123"/>
    <b v="0"/>
    <n v="3"/>
    <b v="0"/>
    <s v="theater/plays"/>
    <n v="2E-3"/>
    <n v="1"/>
    <x v="1"/>
    <x v="6"/>
  </r>
  <r>
    <m/>
    <m/>
    <x v="4105"/>
    <m/>
    <m/>
    <x v="4"/>
    <x v="21"/>
    <m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s v="television"/>
    <d v="2015-06-21T19:10:11"/>
    <d v="2015-07-22T22:00:00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s v="television"/>
    <d v="2017-01-31T09:24:43"/>
    <d v="2017-03-02T09:24:43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s v="television"/>
    <d v="2016-02-05T11:51:23"/>
    <d v="2016-02-15T11:51:23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s v="television"/>
    <d v="2014-07-08T07:21:47"/>
    <d v="2014-08-07T07:21:47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s v="television"/>
    <d v="2015-11-19T15:01:19"/>
    <d v="2015-12-19T15:01:19"/>
    <x v="4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s v="television"/>
    <d v="2016-07-12T17:23:27"/>
    <d v="2016-07-29T00:35:00"/>
    <x v="3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s v="television"/>
    <d v="2014-06-03T20:44:10"/>
    <d v="2014-06-13T20:44:10"/>
    <x v="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s v="television"/>
    <d v="2016-05-25T20:07:47"/>
    <d v="2016-07-04T20:07:47"/>
    <x v="5"/>
    <x v="2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s v="television"/>
    <d v="2016-04-08T17:40:12"/>
    <d v="2016-04-15T16:00:00"/>
    <x v="6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s v="television"/>
    <d v="2016-03-17T21:29:04"/>
    <d v="2016-04-16T21:29:04"/>
    <x v="7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s v="television"/>
    <d v="2014-05-20T20:37:59"/>
    <d v="2014-06-24T20:37:59"/>
    <x v="5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s v="television"/>
    <d v="2016-07-21T13:41:02"/>
    <d v="2016-08-21T22:00:00"/>
    <x v="3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s v="television"/>
    <d v="2014-06-01T12:07:05"/>
    <d v="2014-07-15T22:00:00"/>
    <x v="0"/>
    <x v="3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s v="television"/>
    <d v="2016-05-18T11:15:09"/>
    <d v="2016-06-23T15:27:00"/>
    <x v="5"/>
    <x v="2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s v="television"/>
    <d v="2014-06-17T19:38:08"/>
    <d v="2014-07-13T08:59:00"/>
    <x v="0"/>
    <x v="3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s v="television"/>
    <d v="2015-09-09T04:24:18"/>
    <d v="2015-09-27T15:14:00"/>
    <x v="8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s v="television"/>
    <d v="2014-05-01T14:06:51"/>
    <d v="2014-06-16T00:30:00"/>
    <x v="5"/>
    <x v="3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s v="television"/>
    <d v="2014-10-05T12:33:42"/>
    <d v="2014-11-04T13:33:42"/>
    <x v="9"/>
    <x v="3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s v="television"/>
    <d v="2014-08-18T08:00:56"/>
    <d v="2014-09-17T08:00:56"/>
    <x v="10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s v="television"/>
    <d v="2015-06-20T14:35:34"/>
    <d v="2015-07-20T14:35:3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s v="television"/>
    <d v="2015-07-15T13:11:52"/>
    <d v="2015-09-13T13:11:52"/>
    <x v="3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s v="television"/>
    <d v="2014-08-27T10:03:09"/>
    <d v="2014-09-26T10:03:09"/>
    <x v="10"/>
    <x v="3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s v="television"/>
    <d v="2014-12-16T16:52:20"/>
    <d v="2015-01-01T02:59:00"/>
    <x v="11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s v="television"/>
    <d v="2015-04-03T13:41:41"/>
    <d v="2015-04-30T10:20:00"/>
    <x v="6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s v="television"/>
    <d v="2015-08-13T14:41:03"/>
    <d v="2015-09-15T14:39:00"/>
    <x v="1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s v="television"/>
    <d v="2015-11-09T19:36:01"/>
    <d v="2016-01-08T19:36:01"/>
    <x v="4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s v="television"/>
    <d v="2014-07-08T07:22:24"/>
    <d v="2014-08-17T07:22:24"/>
    <x v="3"/>
    <x v="3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s v="television"/>
    <d v="2014-10-16T22:57:13"/>
    <d v="2014-11-15T23:57:13"/>
    <x v="9"/>
    <x v="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s v="television"/>
    <d v="2015-11-16T18:08:04"/>
    <d v="2015-12-16T18:08:04"/>
    <x v="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s v="television"/>
    <d v="2014-06-22T11:09:28"/>
    <d v="2014-07-22T11:09:28"/>
    <x v="0"/>
    <x v="3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s v="television"/>
    <d v="2014-07-22T02:01:55"/>
    <d v="2014-08-21T02:01:55"/>
    <x v="3"/>
    <x v="3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s v="television"/>
    <d v="2016-01-07T14:00:34"/>
    <d v="2016-01-25T14:00:34"/>
    <x v="1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s v="television"/>
    <d v="2016-04-01T10:03:37"/>
    <d v="2016-05-12T22:59:00"/>
    <x v="6"/>
    <x v="2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s v="television"/>
    <d v="2015-10-09T10:51:41"/>
    <d v="2015-11-08T11:51:41"/>
    <x v="9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s v="television"/>
    <d v="2014-07-21T02:43:21"/>
    <d v="2014-08-05T02:43:21"/>
    <x v="3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s v="television"/>
    <d v="2015-04-04T02:00:14"/>
    <d v="2015-04-27T19:00:00"/>
    <x v="6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s v="television"/>
    <d v="2015-03-05T02:22:05"/>
    <d v="2015-04-04T01:22:05"/>
    <x v="7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s v="television"/>
    <d v="2015-01-28T11:37:59"/>
    <d v="2015-02-27T11:37:59"/>
    <x v="1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s v="television"/>
    <d v="2013-04-10T20:22:24"/>
    <d v="2013-05-10T20:22:24"/>
    <x v="6"/>
    <x v="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s v="television"/>
    <d v="2014-04-24T20:07:48"/>
    <d v="2014-05-25T17:59:00"/>
    <x v="6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s v="television"/>
    <d v="2014-05-30T00:08:08"/>
    <d v="2014-06-18T23:00:00"/>
    <x v="5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s v="television"/>
    <d v="2014-09-05T08:39:14"/>
    <d v="2014-10-05T08:39:14"/>
    <x v="8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s v="television"/>
    <d v="2014-11-28T10:20:26"/>
    <d v="2014-12-28T10:20:26"/>
    <x v="4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s v="television"/>
    <d v="2014-06-12T13:58:06"/>
    <d v="2014-07-12T19:00:00"/>
    <x v="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s v="television"/>
    <d v="2014-08-22T21:22:17"/>
    <d v="2014-10-06T21:22:17"/>
    <x v="10"/>
    <x v="3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s v="television"/>
    <d v="2016-03-28T09:58:27"/>
    <d v="2016-04-27T09:58:27"/>
    <x v="7"/>
    <x v="2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s v="television"/>
    <d v="2015-11-15T18:09:34"/>
    <d v="2015-12-15T18:09:34"/>
    <x v="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s v="television"/>
    <d v="2014-10-20T14:40:07"/>
    <d v="2014-12-19T15:40:07"/>
    <x v="9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s v="television"/>
    <d v="2015-01-29T07:24:20"/>
    <d v="2015-03-01T07:00:00"/>
    <x v="1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s v="television"/>
    <d v="2015-09-23T23:14:05"/>
    <d v="2015-10-23T23:14:05"/>
    <x v="8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s v="television"/>
    <d v="2014-12-22T13:04:18"/>
    <d v="2015-01-30T12:00:00"/>
    <x v="11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s v="television"/>
    <d v="2015-07-11T17:17:17"/>
    <d v="2015-08-10T17:17:17"/>
    <x v="3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s v="television"/>
    <d v="2014-06-17T11:50:46"/>
    <d v="2014-07-17T11:50:46"/>
    <x v="0"/>
    <x v="3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s v="television"/>
    <d v="2014-03-21T08:10:45"/>
    <d v="2014-04-04T17:00:00"/>
    <x v="7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s v="television"/>
    <d v="2015-11-25T12:07:01"/>
    <d v="2015-12-25T12:07:01"/>
    <x v="4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s v="television"/>
    <d v="2016-05-06T18:15:16"/>
    <d v="2016-05-27T18:15:16"/>
    <x v="5"/>
    <x v="2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s v="television"/>
    <d v="2015-05-25T08:10:24"/>
    <d v="2015-06-08T11:00:00"/>
    <x v="5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s v="television"/>
    <d v="2015-03-26T14:59:22"/>
    <d v="2015-04-25T14:59:22"/>
    <x v="7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s v="television"/>
    <d v="2014-10-20T12:52:52"/>
    <d v="2014-11-19T13:52:52"/>
    <x v="9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s v="television"/>
    <d v="2015-08-14T00:39:36"/>
    <d v="2015-09-14T16:00:00"/>
    <x v="1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s v="shorts"/>
    <d v="2014-03-03T16:38:37"/>
    <d v="2014-03-22T19:00:00"/>
    <x v="7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s v="shorts"/>
    <d v="2013-05-15T14:32:37"/>
    <d v="2013-06-06T14:32:37"/>
    <x v="5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s v="shorts"/>
    <d v="2013-02-06T14:11:18"/>
    <d v="2013-03-03T14:11:18"/>
    <x v="2"/>
    <x v="4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s v="shorts"/>
    <d v="2013-12-04T16:53:33"/>
    <d v="2013-12-27T23:59:00"/>
    <x v="11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s v="shorts"/>
    <d v="2013-06-07T19:26:21"/>
    <d v="2013-07-07T19:26:21"/>
    <x v="0"/>
    <x v="4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s v="shorts"/>
    <d v="2014-07-15T14:42:34"/>
    <d v="2014-08-11T00:59:00"/>
    <x v="3"/>
    <x v="3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s v="shorts"/>
    <d v="2016-06-18T15:23:40"/>
    <d v="2016-07-18T15:23:40"/>
    <x v="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s v="shorts"/>
    <d v="2012-06-15T09:00:04"/>
    <d v="2012-07-15T09:00:04"/>
    <x v="0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s v="shorts"/>
    <d v="2014-01-24T08:39:51"/>
    <d v="2014-02-23T08:39:51"/>
    <x v="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s v="shorts"/>
    <d v="2011-08-30T23:30:25"/>
    <d v="2011-10-02T01:59:00"/>
    <x v="10"/>
    <x v="6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s v="shorts"/>
    <d v="2011-07-06T16:30:45"/>
    <d v="2011-09-04T16:30:45"/>
    <x v="3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s v="shorts"/>
    <d v="2012-03-29T01:30:57"/>
    <d v="2012-05-28T01:30:57"/>
    <x v="7"/>
    <x v="5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s v="shorts"/>
    <d v="2012-10-25T19:14:41"/>
    <d v="2012-11-14T19:00:00"/>
    <x v="9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s v="shorts"/>
    <d v="2011-02-13T13:09:44"/>
    <d v="2011-05-02T22:59:00"/>
    <x v="2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s v="shorts"/>
    <d v="2015-12-22T06:41:35"/>
    <d v="2016-01-21T06:41:35"/>
    <x v="11"/>
    <x v="0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s v="shorts"/>
    <d v="2013-03-24T00:01:12"/>
    <d v="2013-04-23T00:01:12"/>
    <x v="7"/>
    <x v="4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s v="shorts"/>
    <d v="2011-10-28T11:35:58"/>
    <d v="2011-12-27T12:35:58"/>
    <x v="9"/>
    <x v="6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s v="shorts"/>
    <d v="2012-03-28T22:28:37"/>
    <d v="2012-05-20T21:59:00"/>
    <x v="7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s v="shorts"/>
    <d v="2016-08-22T12:32:01"/>
    <d v="2016-09-01T12:32:01"/>
    <x v="10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s v="shorts"/>
    <d v="2014-03-26T13:38:13"/>
    <d v="2014-04-25T13:38:13"/>
    <x v="7"/>
    <x v="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s v="shorts"/>
    <d v="2013-11-04T21:00:56"/>
    <d v="2013-12-09T21:00:56"/>
    <x v="4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s v="shorts"/>
    <d v="2012-07-09T22:48:47"/>
    <d v="2012-07-13T22:02:00"/>
    <x v="3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s v="shorts"/>
    <d v="2011-09-09T14:41:01"/>
    <d v="2011-10-09T14:41:01"/>
    <x v="8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s v="shorts"/>
    <d v="2015-02-07T09:46:29"/>
    <d v="2015-02-22T06:30:00"/>
    <x v="2"/>
    <x v="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s v="shorts"/>
    <d v="2011-04-15T13:11:26"/>
    <d v="2011-05-15T13:11:26"/>
    <x v="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s v="shorts"/>
    <d v="2011-08-23T22:00:37"/>
    <d v="2011-09-22T22:00:37"/>
    <x v="10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s v="shorts"/>
    <d v="2015-10-14T08:20:45"/>
    <d v="2015-12-27T09:20:45"/>
    <x v="9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s v="shorts"/>
    <d v="2010-05-24T07:56:43"/>
    <d v="2010-06-02T20:41:00"/>
    <x v="5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s v="shorts"/>
    <d v="2014-05-27T10:48:51"/>
    <d v="2014-06-22T10:48:51"/>
    <x v="5"/>
    <x v="3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s v="shorts"/>
    <d v="2013-05-08T13:03:12"/>
    <d v="2013-06-02T13:03:12"/>
    <x v="5"/>
    <x v="4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s v="shorts"/>
    <d v="2011-06-12T02:08:19"/>
    <d v="2011-07-12T02:08:19"/>
    <x v="0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s v="shorts"/>
    <d v="2011-03-17T04:39:24"/>
    <d v="2011-05-17T04:39:24"/>
    <x v="7"/>
    <x v="6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s v="shorts"/>
    <d v="2016-12-16T23:46:23"/>
    <d v="2017-02-01T03:00:00"/>
    <x v="11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s v="shorts"/>
    <d v="2012-06-05T15:35:37"/>
    <d v="2012-07-03T16:00:00"/>
    <x v="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s v="shorts"/>
    <d v="2014-03-18T12:13:42"/>
    <d v="2014-04-07T12:13:42"/>
    <x v="7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s v="shorts"/>
    <d v="2012-01-26T19:07:21"/>
    <d v="2012-02-25T19:07:21"/>
    <x v="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s v="shorts"/>
    <d v="2010-05-26T10:54:01"/>
    <d v="2010-07-31T22:00:00"/>
    <x v="5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s v="shorts"/>
    <d v="2011-06-11T22:14:42"/>
    <d v="2011-07-11T22:14:42"/>
    <x v="0"/>
    <x v="6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s v="shorts"/>
    <d v="2012-11-01T14:04:34"/>
    <d v="2012-12-07T18:30:00"/>
    <x v="4"/>
    <x v="5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s v="shorts"/>
    <d v="2013-12-23T16:39:59"/>
    <d v="2014-01-22T16:39:59"/>
    <x v="11"/>
    <x v="4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s v="shorts"/>
    <d v="2012-10-15T13:04:46"/>
    <d v="2012-11-04T14:04:46"/>
    <x v="9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s v="shorts"/>
    <d v="2012-12-31T13:38:30"/>
    <d v="2013-01-24T13:38:30"/>
    <x v="11"/>
    <x v="5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s v="shorts"/>
    <d v="2010-11-22T22:08:53"/>
    <d v="2010-12-22T22:08:53"/>
    <x v="4"/>
    <x v="7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s v="shorts"/>
    <d v="2014-02-12T14:20:30"/>
    <d v="2014-03-07T14:20:30"/>
    <x v="2"/>
    <x v="3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s v="shorts"/>
    <d v="2011-03-10T11:41:06"/>
    <d v="2011-04-02T20:00:00"/>
    <x v="7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s v="shorts"/>
    <d v="2016-04-25T12:23:40"/>
    <d v="2016-05-13T19:00:00"/>
    <x v="6"/>
    <x v="2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s v="shorts"/>
    <d v="2012-03-19T13:38:21"/>
    <d v="2012-04-02T13:38:21"/>
    <x v="7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s v="shorts"/>
    <d v="2011-04-02T18:34:47"/>
    <d v="2011-04-24T18:34:47"/>
    <x v="6"/>
    <x v="6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s v="shorts"/>
    <d v="2013-04-01T09:42:50"/>
    <d v="2013-05-31T09:42:50"/>
    <x v="6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s v="shorts"/>
    <d v="2011-01-26T19:37:10"/>
    <d v="2011-02-25T19:37:10"/>
    <x v="1"/>
    <x v="6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s v="shorts"/>
    <d v="2013-10-10T17:47:33"/>
    <d v="2013-11-14T00:59:00"/>
    <x v="9"/>
    <x v="4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s v="shorts"/>
    <d v="2015-05-01T02:59:47"/>
    <d v="2015-05-31T02:59:47"/>
    <x v="5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s v="shorts"/>
    <d v="2014-03-19T20:01:58"/>
    <d v="2014-04-12T21:00:00"/>
    <x v="7"/>
    <x v="3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s v="shorts"/>
    <d v="2011-07-29T13:12:08"/>
    <d v="2011-08-06T10:00:00"/>
    <x v="3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s v="shorts"/>
    <d v="2011-11-14T01:34:48"/>
    <d v="2012-01-13T01:34:48"/>
    <x v="4"/>
    <x v="6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s v="shorts"/>
    <d v="2012-01-10T12:44:04"/>
    <d v="2012-02-04T12:44:04"/>
    <x v="1"/>
    <x v="5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s v="shorts"/>
    <d v="2011-02-21T06:55:55"/>
    <d v="2011-04-08T05:55:55"/>
    <x v="2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s v="shorts"/>
    <d v="2010-03-11T15:02:24"/>
    <d v="2010-06-09T14:00:00"/>
    <x v="7"/>
    <x v="7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s v="shorts"/>
    <d v="2011-06-28T20:17:16"/>
    <d v="2011-07-28T20:17:16"/>
    <x v="0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s v="shorts"/>
    <d v="2011-07-14T20:39:46"/>
    <d v="2011-08-13T18:00:00"/>
    <x v="3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s v="science fiction"/>
    <d v="2016-09-02T20:11:47"/>
    <d v="2016-10-02T20:11:47"/>
    <x v="8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s v="science fiction"/>
    <d v="2015-04-02T11:55:10"/>
    <d v="2015-04-18T05:16:00"/>
    <x v="6"/>
    <x v="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s v="science fiction"/>
    <d v="2016-08-11T05:21:47"/>
    <d v="2016-10-10T05:21:47"/>
    <x v="1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s v="science fiction"/>
    <d v="2014-09-22T13:46:04"/>
    <d v="2014-10-28T17:00:00"/>
    <x v="8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s v="science fiction"/>
    <d v="2015-04-20T17:17:22"/>
    <d v="2015-05-15T17:17:22"/>
    <x v="6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s v="science fiction"/>
    <d v="2016-12-05T18:51:20"/>
    <d v="2017-02-03T18:51:20"/>
    <x v="11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s v="science fiction"/>
    <d v="2015-05-11T09:08:57"/>
    <d v="2015-06-10T21:00:00"/>
    <x v="5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s v="science fiction"/>
    <d v="2015-03-04T09:59:01"/>
    <d v="2015-04-03T08:59:01"/>
    <x v="7"/>
    <x v="0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s v="science fiction"/>
    <d v="2016-09-15T00:28:13"/>
    <d v="2016-10-20T00:28:13"/>
    <x v="8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s v="science fiction"/>
    <d v="2014-08-31T17:29:43"/>
    <d v="2014-10-30T17:29:43"/>
    <x v="10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s v="science fiction"/>
    <d v="2014-05-19T16:58:12"/>
    <d v="2014-06-16T15:16:00"/>
    <x v="5"/>
    <x v="3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s v="science fiction"/>
    <d v="2016-06-20T15:06:01"/>
    <d v="2016-07-05T19:00:0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s v="science fiction"/>
    <d v="2014-09-23T14:30:07"/>
    <d v="2014-11-07T15:30:07"/>
    <x v="8"/>
    <x v="3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s v="science fiction"/>
    <d v="2016-05-01T14:23:04"/>
    <d v="2016-05-31T12:31:00"/>
    <x v="5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s v="science fiction"/>
    <d v="2015-08-05T16:50:18"/>
    <d v="2015-09-04T12:00:00"/>
    <x v="1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s v="science fiction"/>
    <d v="2014-05-29T04:09:57"/>
    <d v="2014-07-01T14:00:00"/>
    <x v="5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s v="science fiction"/>
    <d v="2015-04-02T04:50:34"/>
    <d v="2015-05-16T05:16:00"/>
    <x v="6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s v="science fiction"/>
    <d v="2015-08-23T08:46:33"/>
    <d v="2015-10-12T08:46:33"/>
    <x v="10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s v="science fiction"/>
    <d v="2015-07-01T01:10:41"/>
    <d v="2015-07-31T23:59:00"/>
    <x v="3"/>
    <x v="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s v="science fiction"/>
    <d v="2015-07-02T17:06:12"/>
    <d v="2015-07-12T17:06:12"/>
    <x v="3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s v="science fiction"/>
    <d v="2015-02-17T23:45:32"/>
    <d v="2015-03-19T22:45:32"/>
    <x v="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s v="science fiction"/>
    <d v="2015-04-15T22:40:23"/>
    <d v="2015-05-30T22:40:23"/>
    <x v="6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s v="science fiction"/>
    <d v="2014-10-26T16:26:18"/>
    <d v="2014-11-16T17:26:18"/>
    <x v="9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s v="science fiction"/>
    <d v="2016-07-07T20:32:22"/>
    <d v="2016-09-03T00:55:00"/>
    <x v="3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s v="science fiction"/>
    <d v="2015-02-12T13:17:52"/>
    <d v="2015-04-13T12:17:52"/>
    <x v="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s v="science fiction"/>
    <d v="2015-07-15T08:00:52"/>
    <d v="2015-08-11T08:00:52"/>
    <x v="3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s v="science fiction"/>
    <d v="2016-11-18T19:23:18"/>
    <d v="2017-01-17T19:23:18"/>
    <x v="4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s v="science fiction"/>
    <d v="2014-11-26T13:25:40"/>
    <d v="2015-01-08T13:18:00"/>
    <x v="4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s v="science fiction"/>
    <d v="2016-01-28T01:45:36"/>
    <d v="2016-02-27T01:45:36"/>
    <x v="1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s v="science fiction"/>
    <d v="2014-11-24T23:07:50"/>
    <d v="2014-12-25T03:00:00"/>
    <x v="4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s v="science fiction"/>
    <d v="2015-03-26T22:53:02"/>
    <d v="2015-05-25T22:53:02"/>
    <x v="7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s v="science fiction"/>
    <d v="2015-04-19T08:13:11"/>
    <d v="2015-06-18T08:13:11"/>
    <x v="6"/>
    <x v="0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s v="science fiction"/>
    <d v="2014-08-23T20:51:40"/>
    <d v="2014-09-22T20:51:40"/>
    <x v="10"/>
    <x v="3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s v="science fiction"/>
    <d v="2014-10-21T09:04:04"/>
    <d v="2014-12-02T10:04:04"/>
    <x v="9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s v="science fiction"/>
    <d v="2015-04-21T08:08:15"/>
    <d v="2015-06-03T08:08:15"/>
    <x v="6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s v="science fiction"/>
    <d v="2015-06-13T08:25:35"/>
    <d v="2015-07-23T08:25:35"/>
    <x v="0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s v="science fiction"/>
    <d v="2014-06-03T21:59:56"/>
    <d v="2014-08-02T21:59:56"/>
    <x v="0"/>
    <x v="3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s v="science fiction"/>
    <d v="2016-01-27T16:52:52"/>
    <d v="2016-02-26T16:52:52"/>
    <x v="1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s v="science fiction"/>
    <d v="2014-09-21T20:50:28"/>
    <d v="2014-10-21T20:50:28"/>
    <x v="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s v="science fiction"/>
    <d v="2016-05-24T05:25:45"/>
    <d v="2016-07-03T05:25:45"/>
    <x v="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s v="drama"/>
    <d v="2015-06-16T16:54:51"/>
    <d v="2015-08-15T16:54:51"/>
    <x v="0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s v="drama"/>
    <d v="2014-06-02T11:29:55"/>
    <d v="2014-07-02T11:29:5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s v="drama"/>
    <d v="2014-07-14T22:02:36"/>
    <d v="2014-08-16T18:42:00"/>
    <x v="3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s v="drama"/>
    <d v="2015-08-27T18:04:14"/>
    <d v="2015-09-30T19:00:00"/>
    <x v="10"/>
    <x v="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s v="drama"/>
    <d v="2014-07-21T13:18:21"/>
    <d v="2014-09-19T13:18:21"/>
    <x v="3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s v="drama"/>
    <d v="2015-12-13T10:48:44"/>
    <d v="2016-01-12T10:48:44"/>
    <x v="11"/>
    <x v="0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s v="drama"/>
    <d v="2016-12-16T20:49:22"/>
    <d v="2017-01-15T20:49:22"/>
    <x v="11"/>
    <x v="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s v="drama"/>
    <d v="2015-06-05T17:15:35"/>
    <d v="2015-08-04T17:15:35"/>
    <x v="0"/>
    <x v="0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s v="drama"/>
    <d v="2015-02-17T15:02:50"/>
    <d v="2015-03-19T14:02:50"/>
    <x v="2"/>
    <x v="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s v="drama"/>
    <d v="2014-09-18T07:07:39"/>
    <d v="2014-10-18T07:07:39"/>
    <x v="8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s v="drama"/>
    <d v="2015-07-31T18:28:03"/>
    <d v="2015-08-30T00:28:00"/>
    <x v="3"/>
    <x v="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s v="drama"/>
    <d v="2016-06-12T23:20:14"/>
    <d v="2016-08-11T23:20:14"/>
    <x v="0"/>
    <x v="2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s v="drama"/>
    <d v="2015-02-12T04:28:43"/>
    <d v="2015-03-19T03:28:43"/>
    <x v="2"/>
    <x v="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s v="drama"/>
    <d v="2015-01-29T08:45:08"/>
    <d v="2015-02-28T08:45:08"/>
    <x v="1"/>
    <x v="0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s v="drama"/>
    <d v="2015-03-09T13:12:56"/>
    <d v="2015-05-08T13:12:56"/>
    <x v="7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s v="drama"/>
    <d v="2014-08-04T13:40:11"/>
    <d v="2014-08-29T13:40:11"/>
    <x v="1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s v="drama"/>
    <d v="2015-07-06T14:46:39"/>
    <d v="2015-08-05T14:46:39"/>
    <x v="3"/>
    <x v="0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s v="drama"/>
    <d v="2015-03-06T20:08:46"/>
    <d v="2015-03-23T19:08:46"/>
    <x v="7"/>
    <x v="0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s v="drama"/>
    <d v="2015-10-27T17:55:45"/>
    <d v="2015-11-26T18:55:45"/>
    <x v="9"/>
    <x v="0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s v="drama"/>
    <d v="2016-02-02T20:55:55"/>
    <d v="2016-03-03T20:55:55"/>
    <x v="2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s v="drama"/>
    <d v="2015-03-04T18:47:23"/>
    <d v="2015-04-13T14:00:00"/>
    <x v="7"/>
    <x v="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s v="drama"/>
    <d v="2015-05-23T12:48:15"/>
    <d v="2015-06-22T12:48:15"/>
    <x v="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s v="drama"/>
    <d v="2016-12-07T19:17:12"/>
    <d v="2017-01-06T19:17:12"/>
    <x v="11"/>
    <x v="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s v="drama"/>
    <d v="2014-10-27T14:26:50"/>
    <d v="2014-11-26T15:26:50"/>
    <x v="9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s v="drama"/>
    <d v="2014-07-05T13:59:22"/>
    <d v="2014-08-31T22:59:00"/>
    <x v="3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s v="drama"/>
    <d v="2016-07-19T16:52:19"/>
    <d v="2016-08-18T16:52:19"/>
    <x v="3"/>
    <x v="2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s v="drama"/>
    <d v="2017-02-01T14:30:34"/>
    <d v="2017-03-03T15:00:00"/>
    <x v="2"/>
    <x v="1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s v="drama"/>
    <d v="2015-06-27T00:37:37"/>
    <d v="2015-07-21T01:59:00"/>
    <x v="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s v="drama"/>
    <d v="2014-08-05T23:23:35"/>
    <d v="2014-09-04T23:23:35"/>
    <x v="1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s v="drama"/>
    <d v="2016-07-05T11:34:37"/>
    <d v="2016-09-03T11:34:37"/>
    <x v="3"/>
    <x v="2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s v="drama"/>
    <d v="2016-06-06T10:37:26"/>
    <d v="2016-06-16T10:37:26"/>
    <x v="0"/>
    <x v="2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s v="drama"/>
    <d v="2015-08-23T05:35:38"/>
    <d v="2015-10-02T05:35:38"/>
    <x v="10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s v="drama"/>
    <d v="2014-09-17T14:00:32"/>
    <d v="2014-10-17T14:00:32"/>
    <x v="8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s v="drama"/>
    <d v="2014-09-29T17:26:06"/>
    <d v="2014-11-28T18:26:06"/>
    <x v="8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s v="drama"/>
    <d v="2016-01-06T18:55:31"/>
    <d v="2016-03-06T18:55:31"/>
    <x v="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s v="drama"/>
    <d v="2015-05-11T11:05:32"/>
    <d v="2015-07-10T11:05:32"/>
    <x v="5"/>
    <x v="0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s v="drama"/>
    <d v="2015-09-12T08:01:38"/>
    <d v="2015-10-10T16:00:00"/>
    <x v="8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s v="drama"/>
    <d v="2017-01-06T15:21:40"/>
    <d v="2017-02-17T16:00:00"/>
    <x v="1"/>
    <x v="1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s v="drama"/>
    <d v="2014-09-05T04:12:02"/>
    <d v="2014-10-05T04:12:02"/>
    <x v="8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s v="drama"/>
    <d v="2016-08-01T21:58:22"/>
    <d v="2016-08-31T21:58:22"/>
    <x v="10"/>
    <x v="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s v="drama"/>
    <d v="2014-08-15T21:00:03"/>
    <d v="2014-09-14T21:00:03"/>
    <x v="1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s v="drama"/>
    <d v="2015-01-19T14:38:49"/>
    <d v="2015-02-08T14:38:49"/>
    <x v="1"/>
    <x v="0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s v="drama"/>
    <d v="2015-09-08T17:16:04"/>
    <d v="2015-10-08T15:59:00"/>
    <x v="8"/>
    <x v="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s v="drama"/>
    <d v="2014-11-30T15:21:04"/>
    <d v="2015-01-29T15:21:04"/>
    <x v="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s v="drama"/>
    <d v="2016-07-05T09:00:03"/>
    <d v="2016-08-04T09:00:03"/>
    <x v="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s v="drama"/>
    <d v="2015-09-01T10:10:22"/>
    <d v="2015-10-06T10:10:22"/>
    <x v="8"/>
    <x v="0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s v="drama"/>
    <d v="2016-07-15T19:06:23"/>
    <d v="2016-08-05T19:06:23"/>
    <x v="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s v="drama"/>
    <d v="2014-12-04T23:43:58"/>
    <d v="2015-01-03T23:43:58"/>
    <x v="11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s v="drama"/>
    <d v="2014-11-16T03:52:47"/>
    <d v="2014-12-16T03:52:47"/>
    <x v="4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s v="drama"/>
    <d v="2015-06-10T17:08:55"/>
    <d v="2015-07-10T17:08:55"/>
    <x v="0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s v="drama"/>
    <d v="2015-09-01T20:33:12"/>
    <d v="2015-10-01T00:00:00"/>
    <x v="8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s v="drama"/>
    <d v="2015-08-19T22:50:17"/>
    <d v="2015-09-18T22:50:17"/>
    <x v="10"/>
    <x v="0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s v="drama"/>
    <d v="2016-02-16T16:08:40"/>
    <d v="2016-04-16T15:08:40"/>
    <x v="2"/>
    <x v="2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s v="drama"/>
    <d v="2015-07-17T09:15:47"/>
    <d v="2015-08-16T09:06:41"/>
    <x v="3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s v="drama"/>
    <d v="2015-01-05T10:22:29"/>
    <d v="2015-03-06T10:22:29"/>
    <x v="1"/>
    <x v="0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s v="drama"/>
    <d v="2016-01-06T00:31:22"/>
    <d v="2016-02-17T18:59:00"/>
    <x v="1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s v="drama"/>
    <d v="2015-03-03T18:00:37"/>
    <d v="2015-04-22T17:00:37"/>
    <x v="7"/>
    <x v="0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s v="drama"/>
    <d v="2014-11-27T10:22:29"/>
    <d v="2014-12-28T10:22:29"/>
    <x v="4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s v="drama"/>
    <d v="2015-03-16T10:04:49"/>
    <d v="2015-05-15T10:04:49"/>
    <x v="7"/>
    <x v="0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s v="drama"/>
    <d v="2016-02-29T02:50:25"/>
    <d v="2016-04-01T01:59:00"/>
    <x v="2"/>
    <x v="2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s v="drama"/>
    <d v="2015-07-10T10:27:10"/>
    <d v="2015-08-20T15:06:00"/>
    <x v="3"/>
    <x v="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s v="drama"/>
    <d v="2015-01-27T15:06:04"/>
    <d v="2015-03-28T14:06:04"/>
    <x v="1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s v="drama"/>
    <d v="2015-01-27T13:28:38"/>
    <d v="2015-03-26T21:39:00"/>
    <x v="1"/>
    <x v="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s v="drama"/>
    <d v="2016-04-21T20:09:10"/>
    <d v="2016-05-21T20:05:00"/>
    <x v="6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s v="drama"/>
    <d v="2015-05-11T00:38:46"/>
    <d v="2015-07-10T00:38:46"/>
    <x v="5"/>
    <x v="0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s v="drama"/>
    <d v="2016-03-09T18:04:14"/>
    <d v="2016-04-08T17:04:14"/>
    <x v="7"/>
    <x v="2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s v="drama"/>
    <d v="2015-04-12T10:59:04"/>
    <d v="2015-05-31T04:29:00"/>
    <x v="6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s v="drama"/>
    <d v="2015-06-09T16:27:21"/>
    <d v="2015-07-09T16:27:21"/>
    <x v="0"/>
    <x v="0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s v="drama"/>
    <d v="2015-04-02T11:28:25"/>
    <d v="2015-06-01T11:28:25"/>
    <x v="6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s v="drama"/>
    <d v="2016-01-14T17:24:57"/>
    <d v="2016-02-13T17:24:57"/>
    <x v="1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s v="drama"/>
    <d v="2015-05-05T13:39:11"/>
    <d v="2015-06-04T13:39:11"/>
    <x v="5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s v="drama"/>
    <d v="2015-12-03T18:00:51"/>
    <d v="2016-01-02T18:00:51"/>
    <x v="11"/>
    <x v="0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s v="drama"/>
    <d v="2015-01-28T14:49:06"/>
    <d v="2015-02-27T14:49:06"/>
    <x v="1"/>
    <x v="0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s v="drama"/>
    <d v="2016-08-30T16:52:52"/>
    <d v="2016-09-29T16:52:52"/>
    <x v="10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s v="drama"/>
    <d v="2015-05-11T19:50:59"/>
    <d v="2015-06-20T19:50:59"/>
    <x v="5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s v="drama"/>
    <d v="2015-06-09T16:48:17"/>
    <d v="2015-07-09T16:48:17"/>
    <x v="0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s v="drama"/>
    <d v="2015-11-12T21:01:39"/>
    <d v="2016-01-04T19:00:00"/>
    <x v="4"/>
    <x v="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s v="drama"/>
    <d v="2016-01-08T08:51:09"/>
    <d v="2016-03-08T08:51:09"/>
    <x v="1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s v="drama"/>
    <d v="2016-12-09T18:06:00"/>
    <d v="2016-12-30T04:00:00"/>
    <x v="11"/>
    <x v="2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s v="drama"/>
    <d v="2015-10-19T21:38:50"/>
    <d v="2015-11-08T07:00:00"/>
    <x v="9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s v="documentary"/>
    <d v="2013-03-21T12:00:11"/>
    <d v="2013-05-05T12:00:11"/>
    <x v="7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s v="documentary"/>
    <d v="2014-11-06T11:45:04"/>
    <d v="2014-12-21T11:45:04"/>
    <x v="4"/>
    <x v="3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s v="documentary"/>
    <d v="2011-11-15T06:49:50"/>
    <d v="2011-12-20T06:49:50"/>
    <x v="4"/>
    <x v="6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s v="documentary"/>
    <d v="2014-01-22T20:08:24"/>
    <d v="2014-02-21T20:08:24"/>
    <x v="1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s v="documentary"/>
    <d v="2010-02-04T02:45:59"/>
    <d v="2010-03-16T02:06:00"/>
    <x v="2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s v="documentary"/>
    <d v="2012-07-16T20:16:25"/>
    <d v="2012-08-15T20:16:25"/>
    <x v="3"/>
    <x v="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s v="documentary"/>
    <d v="2010-10-29T03:43:25"/>
    <d v="2010-12-18T04:43:25"/>
    <x v="9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s v="documentary"/>
    <d v="2010-09-09T09:30:14"/>
    <d v="2010-10-15T22:39:00"/>
    <x v="8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s v="documentary"/>
    <d v="2011-11-23T13:35:09"/>
    <d v="2012-01-07T13:35:09"/>
    <x v="4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s v="documentary"/>
    <d v="2010-06-03T17:10:20"/>
    <d v="2010-08-22T12:40:00"/>
    <x v="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s v="documentary"/>
    <d v="2013-05-07T08:34:51"/>
    <d v="2013-06-06T08:34:51"/>
    <x v="5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s v="documentary"/>
    <d v="2012-04-14T13:54:06"/>
    <d v="2012-05-16T14:00:00"/>
    <x v="6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s v="documentary"/>
    <d v="2010-03-29T10:54:18"/>
    <d v="2010-05-31T22:59:00"/>
    <x v="7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s v="documentary"/>
    <d v="2012-01-16T10:37:15"/>
    <d v="2012-02-15T10:37:15"/>
    <x v="1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s v="documentary"/>
    <d v="2015-09-16T17:51:50"/>
    <d v="2015-10-16T21:00:00"/>
    <x v="8"/>
    <x v="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s v="documentary"/>
    <d v="2011-02-14T07:38:02"/>
    <d v="2011-03-16T06:38:02"/>
    <x v="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s v="documentary"/>
    <d v="2013-02-14T13:27:47"/>
    <d v="2013-03-16T13:27:47"/>
    <x v="2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s v="documentary"/>
    <d v="2016-04-19T10:02:42"/>
    <d v="2016-05-19T10:02:42"/>
    <x v="6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s v="documentary"/>
    <d v="2011-05-18T20:14:26"/>
    <d v="2011-06-17T20:14:26"/>
    <x v="5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s v="documentary"/>
    <d v="2015-03-09T12:42:49"/>
    <d v="2015-04-08T12:42:49"/>
    <x v="7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s v="documentary"/>
    <d v="2010-06-01T13:07:59"/>
    <d v="2010-07-17T04:59:00"/>
    <x v="0"/>
    <x v="7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s v="documentary"/>
    <d v="2012-04-18T16:15:04"/>
    <d v="2012-06-07T09:55:00"/>
    <x v="6"/>
    <x v="5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s v="documentary"/>
    <d v="2011-01-12T00:57:08"/>
    <d v="2011-02-26T00:57:08"/>
    <x v="1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s v="documentary"/>
    <d v="2012-08-28T17:54:54"/>
    <d v="2012-09-27T17:54:54"/>
    <x v="10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s v="documentary"/>
    <d v="2012-04-11T09:53:15"/>
    <d v="2012-05-11T09:53:15"/>
    <x v="6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s v="documentary"/>
    <d v="2010-03-30T00:53:50"/>
    <d v="2010-05-10T15:16:00"/>
    <x v="7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s v="documentary"/>
    <d v="2010-01-26T23:11:47"/>
    <d v="2010-04-22T22:51:00"/>
    <x v="1"/>
    <x v="7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s v="documentary"/>
    <d v="2014-05-26T05:51:39"/>
    <d v="2014-06-25T05:51:39"/>
    <x v="5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s v="documentary"/>
    <d v="2011-09-22T22:39:38"/>
    <d v="2011-11-06T23:39:38"/>
    <x v="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s v="documentary"/>
    <d v="2017-01-22T23:43:42"/>
    <d v="2017-02-21T23:43:42"/>
    <x v="1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s v="documentary"/>
    <d v="2011-04-04T15:47:50"/>
    <d v="2011-05-24T23:00:00"/>
    <x v="6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s v="documentary"/>
    <d v="2013-12-03T21:24:21"/>
    <d v="2014-01-02T03:00:00"/>
    <x v="11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s v="documentary"/>
    <d v="2010-02-26T16:36:31"/>
    <d v="2010-04-28T13:49:00"/>
    <x v="2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s v="documentary"/>
    <d v="2011-06-03T06:57:46"/>
    <d v="2011-07-03T06:57:46"/>
    <x v="0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s v="documentary"/>
    <d v="2012-03-01T16:53:49"/>
    <d v="2012-04-05T01:59:00"/>
    <x v="7"/>
    <x v="5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s v="documentary"/>
    <d v="2012-10-10T19:46:06"/>
    <d v="2012-11-09T20:46:06"/>
    <x v="9"/>
    <x v="5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s v="documentary"/>
    <d v="2012-02-27T20:57:54"/>
    <d v="2012-04-27T19:57:54"/>
    <x v="2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s v="documentary"/>
    <d v="2015-04-23T16:23:39"/>
    <d v="2015-05-23T16:23:39"/>
    <x v="6"/>
    <x v="0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s v="documentary"/>
    <d v="2012-09-11T19:58:59"/>
    <d v="2012-10-11T19:58:59"/>
    <x v="8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s v="documentary"/>
    <d v="2017-01-24T00:51:36"/>
    <d v="2017-02-26T21:01:00"/>
    <x v="1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s v="documentary"/>
    <d v="2014-04-15T09:10:35"/>
    <d v="2014-05-30T09:10:35"/>
    <x v="6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s v="documentary"/>
    <d v="2009-05-16T22:55:13"/>
    <d v="2009-08-10T14:26:00"/>
    <x v="5"/>
    <x v="8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s v="documentary"/>
    <d v="2010-01-16T17:04:52"/>
    <d v="2010-02-22T17:00:00"/>
    <x v="1"/>
    <x v="7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s v="documentary"/>
    <d v="2011-05-12T12:02:24"/>
    <d v="2011-05-31T23:59:00"/>
    <x v="5"/>
    <x v="6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s v="documentary"/>
    <d v="2011-12-27T12:43:00"/>
    <d v="2012-01-21T12:43:00"/>
    <x v="11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s v="documentary"/>
    <d v="2013-08-20T13:08:48"/>
    <d v="2013-09-19T13:08:48"/>
    <x v="1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s v="documentary"/>
    <d v="2013-02-08T14:35:24"/>
    <d v="2013-03-25T13:35:24"/>
    <x v="2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s v="documentary"/>
    <d v="2012-10-02T01:40:18"/>
    <d v="2012-11-01T23:00:00"/>
    <x v="9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s v="documentary"/>
    <d v="2012-05-21T23:03:13"/>
    <d v="2012-06-25T23:03:13"/>
    <x v="5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s v="documentary"/>
    <d v="2013-10-03T05:57:14"/>
    <d v="2013-11-02T05:57:14"/>
    <x v="9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s v="documentary"/>
    <d v="2010-12-14T03:51:37"/>
    <d v="2011-02-02T02:59:00"/>
    <x v="11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s v="documentary"/>
    <d v="2013-04-12T13:27:26"/>
    <d v="2013-04-30T19:01:00"/>
    <x v="6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s v="documentary"/>
    <d v="2011-09-26T14:16:39"/>
    <d v="2011-10-28T22:59:00"/>
    <x v="8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s v="documentary"/>
    <d v="2014-03-21T11:01:54"/>
    <d v="2014-04-20T11:01:54"/>
    <x v="7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s v="documentary"/>
    <d v="2010-06-13T21:01:34"/>
    <d v="2010-07-19T11:00:00"/>
    <x v="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s v="documentary"/>
    <d v="2013-09-01T19:06:49"/>
    <d v="2013-10-31T19:00:00"/>
    <x v="8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s v="documentary"/>
    <d v="2012-08-13T06:24:43"/>
    <d v="2012-09-07T06:24:43"/>
    <x v="10"/>
    <x v="5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s v="documentary"/>
    <d v="2015-03-26T12:28:21"/>
    <d v="2015-04-30T22:59:00"/>
    <x v="7"/>
    <x v="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s v="documentary"/>
    <d v="2014-03-11T06:07:28"/>
    <d v="2014-05-09T16:00:00"/>
    <x v="7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s v="documentary"/>
    <d v="2010-10-18T00:24:20"/>
    <d v="2010-11-17T01:24:20"/>
    <x v="9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s v="documentary"/>
    <d v="2011-03-24T18:02:18"/>
    <d v="2011-04-24T18:02:18"/>
    <x v="7"/>
    <x v="6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s v="documentary"/>
    <d v="2013-02-07T12:42:15"/>
    <d v="2013-03-19T11:42:15"/>
    <x v="2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s v="documentary"/>
    <d v="2012-01-25T15:33:58"/>
    <d v="2012-02-24T15:33:58"/>
    <x v="1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s v="documentary"/>
    <d v="2012-05-02T20:42:26"/>
    <d v="2012-06-01T20:42:26"/>
    <x v="5"/>
    <x v="5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s v="documentary"/>
    <d v="2012-07-23T21:16:37"/>
    <d v="2012-08-31T21:00:00"/>
    <x v="3"/>
    <x v="5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s v="documentary"/>
    <d v="2012-02-09T10:07:29"/>
    <d v="2012-03-10T10:07:29"/>
    <x v="2"/>
    <x v="5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s v="documentary"/>
    <d v="2013-02-28T15:05:33"/>
    <d v="2013-03-20T14:05:33"/>
    <x v="2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s v="documentary"/>
    <d v="2013-01-08T17:40:01"/>
    <d v="2013-02-07T17:40:01"/>
    <x v="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s v="documentary"/>
    <d v="2011-01-24T11:40:10"/>
    <d v="2011-03-10T11:40:10"/>
    <x v="1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s v="documentary"/>
    <d v="2012-08-13T13:02:14"/>
    <d v="2012-09-03T13:02:14"/>
    <x v="10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s v="documentary"/>
    <d v="2011-10-04T23:23:43"/>
    <d v="2011-10-19T21:00:00"/>
    <x v="9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s v="documentary"/>
    <d v="2011-11-21T00:16:32"/>
    <d v="2012-01-01T02:59:00"/>
    <x v="4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s v="documentary"/>
    <d v="2013-03-15T16:03:52"/>
    <d v="2013-04-14T16:03:52"/>
    <x v="7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s v="documentary"/>
    <d v="2010-06-28T00:28:14"/>
    <d v="2010-08-11T10:59:00"/>
    <x v="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s v="documentary"/>
    <d v="2013-01-30T14:59:48"/>
    <d v="2013-03-01T14:59:48"/>
    <x v="1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s v="documentary"/>
    <d v="2012-07-23T13:32:14"/>
    <d v="2012-08-22T13:32:14"/>
    <x v="3"/>
    <x v="5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s v="documentary"/>
    <d v="2014-11-07T17:09:57"/>
    <d v="2014-12-10T23:59:00"/>
    <x v="4"/>
    <x v="3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s v="documentary"/>
    <d v="2013-11-11T11:14:43"/>
    <d v="2013-12-11T11:14:43"/>
    <x v="4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s v="documentary"/>
    <d v="2013-02-24T19:55:51"/>
    <d v="2013-03-26T18:55:51"/>
    <x v="2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s v="documentary"/>
    <d v="2009-11-06T15:07:09"/>
    <d v="2010-02-02T02:59:00"/>
    <x v="4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s v="documentary"/>
    <d v="2015-11-23T08:13:53"/>
    <d v="2015-12-22T18:00:00"/>
    <x v="4"/>
    <x v="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s v="documentary"/>
    <d v="2016-10-04T05:43:06"/>
    <d v="2016-11-08T06:43:06"/>
    <x v="9"/>
    <x v="2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s v="documentary"/>
    <d v="2016-04-13T08:40:48"/>
    <d v="2016-05-13T08:40:48"/>
    <x v="6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s v="documentary"/>
    <d v="2016-11-23T02:42:46"/>
    <d v="2016-12-21T02:59:00"/>
    <x v="4"/>
    <x v="2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s v="documentary"/>
    <d v="2015-06-29T10:01:48"/>
    <d v="2015-08-01T10:01:48"/>
    <x v="0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s v="documentary"/>
    <d v="2016-11-14T23:30:33"/>
    <d v="2016-12-19T23:30:33"/>
    <x v="4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s v="documentary"/>
    <d v="2017-02-09T02:33:26"/>
    <d v="2017-03-14T17:57:00"/>
    <x v="2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s v="documentary"/>
    <d v="2015-02-23T00:38:49"/>
    <d v="2015-03-22T03:00:00"/>
    <x v="2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s v="documentary"/>
    <d v="2015-10-01T17:43:08"/>
    <d v="2015-10-31T23:00:00"/>
    <x v="9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s v="documentary"/>
    <d v="2015-10-14T06:12:07"/>
    <d v="2015-11-06T23:00:00"/>
    <x v="9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s v="documentary"/>
    <d v="2013-04-15T07:22:43"/>
    <d v="2013-05-16T22:59:00"/>
    <x v="6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s v="documentary"/>
    <d v="2016-05-17T08:57:14"/>
    <d v="2016-06-17T08:57:14"/>
    <x v="5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s v="documentary"/>
    <d v="2015-09-16T11:19:37"/>
    <d v="2015-10-28T03:00:00"/>
    <x v="8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s v="documentary"/>
    <d v="2016-03-08T10:16:31"/>
    <d v="2016-04-07T09:16:31"/>
    <x v="7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s v="documentary"/>
    <d v="2015-04-07T11:22:37"/>
    <d v="2015-05-15T14:00:00"/>
    <x v="6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s v="documentary"/>
    <d v="2015-04-07T12:41:55"/>
    <d v="2015-05-08T17:00:00"/>
    <x v="6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s v="documentary"/>
    <d v="2015-10-14T09:18:38"/>
    <d v="2015-11-13T10:18:38"/>
    <x v="9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s v="documentary"/>
    <d v="2015-02-11T22:05:08"/>
    <d v="2015-03-13T21:05:08"/>
    <x v="2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s v="documentary"/>
    <d v="2016-07-08T13:08:10"/>
    <d v="2016-09-02T20:00:00"/>
    <x v="3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s v="documentary"/>
    <d v="2015-03-30T13:14:28"/>
    <d v="2015-04-29T13:14:28"/>
    <x v="7"/>
    <x v="0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s v="documentary"/>
    <d v="2017-02-06T11:03:27"/>
    <d v="2017-03-08T16:00:00"/>
    <x v="2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s v="documentary"/>
    <d v="2014-09-12T16:06:38"/>
    <d v="2014-09-30T22:59:00"/>
    <x v="8"/>
    <x v="3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s v="documentary"/>
    <d v="2016-03-30T13:44:25"/>
    <d v="2016-04-29T13:44:25"/>
    <x v="7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s v="documentary"/>
    <d v="2014-10-14T12:42:25"/>
    <d v="2014-11-13T22:00:00"/>
    <x v="9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s v="documentary"/>
    <d v="2015-04-17T18:18:14"/>
    <d v="2015-05-31T21:20:00"/>
    <x v="6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s v="documentary"/>
    <d v="2015-04-20T17:39:50"/>
    <d v="2015-05-20T17:39:50"/>
    <x v="6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s v="documentary"/>
    <d v="2015-09-14T07:00:21"/>
    <d v="2015-10-14T07:00:21"/>
    <x v="8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s v="documentary"/>
    <d v="2015-10-15T06:53:29"/>
    <d v="2015-11-14T07:53:29"/>
    <x v="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s v="documentary"/>
    <d v="2015-07-22T09:05:16"/>
    <d v="2015-08-21T09:05:16"/>
    <x v="3"/>
    <x v="0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s v="documentary"/>
    <d v="2017-01-25T06:58:28"/>
    <d v="2017-02-24T06:58:28"/>
    <x v="1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s v="documentary"/>
    <d v="2016-08-03T20:35:09"/>
    <d v="2016-09-10T22:59:00"/>
    <x v="1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s v="documentary"/>
    <d v="2016-02-27T18:09:14"/>
    <d v="2016-04-07T17:09:14"/>
    <x v="2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s v="documentary"/>
    <d v="2014-09-07T23:01:08"/>
    <d v="2014-10-07T23:01:08"/>
    <x v="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s v="documentary"/>
    <d v="2015-10-20T14:00:19"/>
    <d v="2015-11-19T15:00:19"/>
    <x v="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s v="documentary"/>
    <d v="2016-03-09T14:52:01"/>
    <d v="2016-04-08T13:52:01"/>
    <x v="7"/>
    <x v="2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s v="documentary"/>
    <d v="2014-10-31T02:03:14"/>
    <d v="2014-12-01T03:03:14"/>
    <x v="9"/>
    <x v="3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s v="documentary"/>
    <d v="2016-02-15T14:16:33"/>
    <d v="2016-03-16T13:16:33"/>
    <x v="2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s v="documentary"/>
    <d v="2015-03-15T00:19:57"/>
    <d v="2015-04-24T00:19:57"/>
    <x v="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s v="documentary"/>
    <d v="2016-05-17T15:38:41"/>
    <d v="2016-06-15T10:00:00"/>
    <x v="5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s v="documentary"/>
    <d v="2014-10-22T20:41:30"/>
    <d v="2014-11-14T00:12:00"/>
    <x v="9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s v="documentary"/>
    <d v="2015-06-08T16:33:00"/>
    <d v="2015-07-22T22:11:00"/>
    <x v="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s v="documentary"/>
    <d v="2014-10-23T19:01:46"/>
    <d v="2014-11-22T20:01:46"/>
    <x v="9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s v="documentary"/>
    <d v="2014-07-17T00:03:11"/>
    <d v="2014-08-07T19:00:00"/>
    <x v="3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s v="documentary"/>
    <d v="2010-03-18T12:52:16"/>
    <d v="2010-05-02T14:22:00"/>
    <x v="7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s v="documentary"/>
    <d v="2014-05-21T15:37:52"/>
    <d v="2014-06-20T22:59:00"/>
    <x v="5"/>
    <x v="3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s v="documentary"/>
    <d v="2014-01-29T09:33:19"/>
    <d v="2014-02-28T09:33:19"/>
    <x v="1"/>
    <x v="3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s v="documentary"/>
    <d v="2012-04-20T14:01:58"/>
    <d v="2012-05-20T14:01:58"/>
    <x v="6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s v="documentary"/>
    <d v="2013-03-22T08:51:18"/>
    <d v="2013-04-30T23:59:00"/>
    <x v="7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s v="documentary"/>
    <d v="2015-02-08T09:32:02"/>
    <d v="2015-03-15T08:32:02"/>
    <x v="2"/>
    <x v="0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s v="documentary"/>
    <d v="2011-12-16T08:14:29"/>
    <d v="2012-01-15T08:14:29"/>
    <x v="11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s v="documentary"/>
    <d v="2016-12-07T14:05:00"/>
    <d v="2017-01-06T14:05:00"/>
    <x v="11"/>
    <x v="2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s v="documentary"/>
    <d v="2012-12-18T13:25:39"/>
    <d v="2013-02-01T13:25:39"/>
    <x v="11"/>
    <x v="5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s v="documentary"/>
    <d v="2016-02-25T08:50:44"/>
    <d v="2016-04-05T11:00:00"/>
    <x v="2"/>
    <x v="2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s v="documentary"/>
    <d v="2012-06-18T16:53:18"/>
    <d v="2012-07-18T16:53:18"/>
    <x v="0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s v="documentary"/>
    <d v="2011-08-02T16:20:31"/>
    <d v="2011-09-16T16:20:31"/>
    <x v="10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s v="documentary"/>
    <d v="2014-01-18T18:38:31"/>
    <d v="2014-03-01T12:18:00"/>
    <x v="1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s v="documentary"/>
    <d v="2016-07-25T05:51:56"/>
    <d v="2016-08-25T05:51:56"/>
    <x v="3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s v="documentary"/>
    <d v="2015-10-15T01:01:08"/>
    <d v="2015-11-14T02:01:00"/>
    <x v="9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s v="documentary"/>
    <d v="2016-01-01T08:43:28"/>
    <d v="2016-01-25T18:52:00"/>
    <x v="1"/>
    <x v="2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s v="documentary"/>
    <d v="2012-03-19T11:31:12"/>
    <d v="2012-05-03T11:31:12"/>
    <x v="7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s v="documentary"/>
    <d v="2015-12-29T12:16:32"/>
    <d v="2016-01-23T12:16:32"/>
    <x v="11"/>
    <x v="0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s v="documentary"/>
    <d v="2012-06-25T11:45:17"/>
    <d v="2012-07-30T00:00:00"/>
    <x v="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s v="documentary"/>
    <d v="2012-08-23T12:01:40"/>
    <d v="2012-09-06T12:01:40"/>
    <x v="1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s v="documentary"/>
    <d v="2014-04-25T21:49:19"/>
    <d v="2014-05-18T21:49:19"/>
    <x v="6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s v="documentary"/>
    <d v="2014-12-07T13:45:47"/>
    <d v="2015-01-06T13:45:47"/>
    <x v="11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s v="documentary"/>
    <d v="2014-10-22T09:01:41"/>
    <d v="2014-11-21T10:01:41"/>
    <x v="9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s v="documentary"/>
    <d v="2015-07-26T17:49:51"/>
    <d v="2015-08-10T17:49:51"/>
    <x v="3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s v="documentary"/>
    <d v="2015-07-15T11:14:18"/>
    <d v="2015-08-15T01:00:00"/>
    <x v="3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s v="documentary"/>
    <d v="2016-06-27T20:49:40"/>
    <d v="2016-07-27T20:49:40"/>
    <x v="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s v="documentary"/>
    <d v="2014-02-03T20:30:50"/>
    <d v="2014-03-07T17:59:00"/>
    <x v="2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s v="documentary"/>
    <d v="2015-04-17T19:52:52"/>
    <d v="2015-05-07T19:52:52"/>
    <x v="6"/>
    <x v="0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s v="documentary"/>
    <d v="2011-11-17T20:00:51"/>
    <d v="2011-12-17T19:59:00"/>
    <x v="4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s v="documentary"/>
    <d v="2011-08-08T12:12:51"/>
    <d v="2011-09-07T22:00:00"/>
    <x v="10"/>
    <x v="6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s v="documentary"/>
    <d v="2013-09-09T12:00:52"/>
    <d v="2013-10-10T12:00:52"/>
    <x v="8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s v="documentary"/>
    <d v="2016-02-17T14:38:02"/>
    <d v="2016-04-17T13:38:02"/>
    <x v="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s v="documentary"/>
    <d v="2012-03-22T16:49:20"/>
    <d v="2012-04-27T16:32:00"/>
    <x v="7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s v="documentary"/>
    <d v="2012-06-22T08:33:26"/>
    <d v="2012-07-07T08:33:26"/>
    <x v="0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s v="documentary"/>
    <d v="2010-07-20T13:38:04"/>
    <d v="2010-08-31T22:44:00"/>
    <x v="3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s v="documentary"/>
    <d v="2015-03-15T14:02:06"/>
    <d v="2015-04-29T14:02:06"/>
    <x v="7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s v="documentary"/>
    <d v="2016-11-13T16:01:07"/>
    <d v="2016-12-14T07:00:00"/>
    <x v="4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s v="documentary"/>
    <d v="2014-04-16T10:15:47"/>
    <d v="2014-05-16T22:30:00"/>
    <x v="6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s v="documentary"/>
    <d v="2011-07-08T15:12:50"/>
    <d v="2011-08-07T15:12:50"/>
    <x v="3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s v="documentary"/>
    <d v="2015-10-15T07:56:57"/>
    <d v="2015-11-05T08:56:57"/>
    <x v="9"/>
    <x v="0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s v="documentary"/>
    <d v="2011-06-24T02:27:21"/>
    <d v="2011-08-10T02:08:00"/>
    <x v="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s v="documentary"/>
    <d v="2014-01-07T10:04:22"/>
    <d v="2014-02-05T18:04:00"/>
    <x v="1"/>
    <x v="3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s v="documentary"/>
    <d v="2014-02-03T21:02:19"/>
    <d v="2014-03-05T21:02:19"/>
    <x v="2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s v="documentary"/>
    <d v="2011-04-04T22:53:57"/>
    <d v="2011-05-09T00:59:00"/>
    <x v="6"/>
    <x v="6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s v="documentary"/>
    <d v="2011-09-20T15:54:10"/>
    <d v="2011-11-19T16:54:10"/>
    <x v="8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s v="documentary"/>
    <d v="2013-09-26T12:39:50"/>
    <d v="2013-11-05T13:39:50"/>
    <x v="8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s v="documentary"/>
    <d v="2016-06-22T15:42:24"/>
    <d v="2016-07-22T15:42:24"/>
    <x v="0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s v="documentary"/>
    <d v="2015-04-19T18:33:17"/>
    <d v="2015-06-18T18:33:17"/>
    <x v="6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s v="documentary"/>
    <d v="2013-11-19T23:13:24"/>
    <d v="2013-12-22T00:00:00"/>
    <x v="4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s v="documentary"/>
    <d v="2012-07-09T12:49:38"/>
    <d v="2012-07-25T12:49:38"/>
    <x v="3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s v="documentary"/>
    <d v="2012-06-19T16:03:31"/>
    <d v="2012-07-19T16:03:31"/>
    <x v="0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s v="documentary"/>
    <d v="2013-09-11T20:31:05"/>
    <d v="2013-10-11T20:31:05"/>
    <x v="8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s v="documentary"/>
    <d v="2014-09-22T15:26:42"/>
    <d v="2014-10-17T07:00:00"/>
    <x v="8"/>
    <x v="3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s v="documentary"/>
    <d v="2014-01-09T04:30:31"/>
    <d v="2014-02-08T04:30:31"/>
    <x v="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s v="documentary"/>
    <d v="2013-03-27T18:17:40"/>
    <d v="2013-04-07T23:33:00"/>
    <x v="7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s v="documentary"/>
    <d v="2015-06-23T01:46:37"/>
    <d v="2015-07-23T01:46:37"/>
    <x v="0"/>
    <x v="0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s v="documentary"/>
    <d v="2013-04-30T15:13:07"/>
    <d v="2013-06-29T15:13:07"/>
    <x v="6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s v="animation"/>
    <d v="2014-02-12T00:40:31"/>
    <d v="2014-03-13T23:40:31"/>
    <x v="2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s v="animation"/>
    <d v="2015-06-22T06:47:36"/>
    <d v="2015-08-21T06:47:36"/>
    <x v="0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s v="animation"/>
    <d v="2014-08-12T01:14:57"/>
    <d v="2014-09-11T01:14:57"/>
    <x v="10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s v="animation"/>
    <d v="2013-05-06T17:13:50"/>
    <d v="2013-06-05T17:13:50"/>
    <x v="5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s v="animation"/>
    <d v="2012-01-26T04:01:39"/>
    <d v="2012-03-26T03:01:39"/>
    <x v="1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s v="animation"/>
    <d v="2015-09-28T15:40:04"/>
    <d v="2015-11-27T16:40:04"/>
    <x v="8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s v="animation"/>
    <d v="2016-01-31T12:05:14"/>
    <d v="2016-03-01T12:05:14"/>
    <x v="1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s v="animation"/>
    <d v="2015-10-08T16:49:00"/>
    <d v="2015-10-22T13:59:00"/>
    <x v="9"/>
    <x v="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s v="animation"/>
    <d v="2014-05-19T13:24:05"/>
    <d v="2014-06-16T17:00:00"/>
    <x v="5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s v="animation"/>
    <d v="2009-09-14T16:38:02"/>
    <d v="2009-11-26T23:59:00"/>
    <x v="8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s v="animation"/>
    <d v="2013-08-26T21:34:27"/>
    <d v="2013-09-10T21:34:27"/>
    <x v="10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s v="animation"/>
    <d v="2016-06-05T15:54:43"/>
    <d v="2016-07-05T15:54:43"/>
    <x v="0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s v="animation"/>
    <d v="2015-08-22T12:26:21"/>
    <d v="2015-10-21T12:26:21"/>
    <x v="10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s v="animation"/>
    <d v="2015-08-12T10:07:02"/>
    <d v="2015-10-11T10:07:02"/>
    <x v="10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s v="animation"/>
    <d v="2013-10-29T15:01:42"/>
    <d v="2013-12-01T16:01:42"/>
    <x v="9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s v="animation"/>
    <d v="2013-08-14T12:56:20"/>
    <d v="2013-09-13T12:56:20"/>
    <x v="10"/>
    <x v="4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s v="animation"/>
    <d v="2013-07-01T03:41:53"/>
    <d v="2013-07-31T03:41:53"/>
    <x v="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s v="animation"/>
    <d v="2016-08-09T02:38:46"/>
    <d v="2016-10-08T02:38:46"/>
    <x v="10"/>
    <x v="2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s v="animation"/>
    <d v="2015-10-19T01:15:58"/>
    <d v="2015-11-18T02:15:58"/>
    <x v="9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s v="animation"/>
    <d v="2014-10-07T13:16:58"/>
    <d v="2014-10-17T13:16:58"/>
    <x v="9"/>
    <x v="3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s v="animation"/>
    <d v="2016-02-23T18:39:13"/>
    <d v="2016-03-24T17:39:13"/>
    <x v="2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s v="animation"/>
    <d v="2013-10-03T14:03:16"/>
    <d v="2013-11-02T14:03:16"/>
    <x v="9"/>
    <x v="4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s v="animation"/>
    <d v="2015-01-20T16:19:43"/>
    <d v="2015-02-19T16:19:43"/>
    <x v="1"/>
    <x v="0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s v="animation"/>
    <d v="2014-01-10T19:21:41"/>
    <d v="2014-02-09T19:21:41"/>
    <x v="1"/>
    <x v="3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s v="animation"/>
    <d v="2011-12-17T16:46:01"/>
    <d v="2012-02-15T16:46:01"/>
    <x v="1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s v="animation"/>
    <d v="2015-05-06T03:02:55"/>
    <d v="2015-05-21T03:02:55"/>
    <x v="5"/>
    <x v="0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s v="animation"/>
    <d v="2015-02-01T21:00:20"/>
    <d v="2015-03-03T21:00:20"/>
    <x v="2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s v="animation"/>
    <d v="2013-02-26T08:19:23"/>
    <d v="2013-03-23T07:19:23"/>
    <x v="2"/>
    <x v="4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s v="animation"/>
    <d v="2014-04-24T13:11:35"/>
    <d v="2014-05-14T13:11:35"/>
    <x v="6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s v="animation"/>
    <d v="2013-09-17T08:38:05"/>
    <d v="2013-10-17T08:38:05"/>
    <x v="8"/>
    <x v="4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s v="animation"/>
    <d v="2014-01-15T17:43:20"/>
    <d v="2014-02-14T17:43:20"/>
    <x v="1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s v="animation"/>
    <d v="2013-12-26T12:09:51"/>
    <d v="2014-01-25T12:09:51"/>
    <x v="11"/>
    <x v="4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s v="animation"/>
    <d v="2015-04-13T11:53:35"/>
    <d v="2015-05-13T11:53:35"/>
    <x v="6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s v="animation"/>
    <d v="2015-02-03T14:47:59"/>
    <d v="2015-02-19T14:47:59"/>
    <x v="2"/>
    <x v="0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s v="animation"/>
    <d v="2014-10-26T12:12:51"/>
    <d v="2014-11-26T08:14:00"/>
    <x v="9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s v="animation"/>
    <d v="2012-03-02T19:03:42"/>
    <d v="2012-04-16T19:31:00"/>
    <x v="7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s v="animation"/>
    <d v="2013-09-30T11:40:01"/>
    <d v="2013-10-21T22:59:00"/>
    <x v="8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s v="animation"/>
    <d v="2014-07-17T13:25:12"/>
    <d v="2014-08-16T13:25:12"/>
    <x v="3"/>
    <x v="3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s v="animation"/>
    <d v="2013-04-14T11:47:40"/>
    <d v="2013-05-14T11:47:40"/>
    <x v="6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s v="animation"/>
    <d v="2011-09-14T10:22:07"/>
    <d v="2011-11-13T11:22:07"/>
    <x v="8"/>
    <x v="6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s v="animation"/>
    <d v="2014-04-30T08:01:15"/>
    <d v="2014-05-31T23:00:00"/>
    <x v="6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s v="animation"/>
    <d v="2013-05-13T15:19:27"/>
    <d v="2013-06-02T15:19:27"/>
    <x v="5"/>
    <x v="4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s v="animation"/>
    <d v="2011-06-10T22:02:21"/>
    <d v="2011-08-09T22:02:21"/>
    <x v="0"/>
    <x v="6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s v="animation"/>
    <d v="2011-07-26T12:02:33"/>
    <d v="2011-09-24T12:02:33"/>
    <x v="3"/>
    <x v="6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s v="animation"/>
    <d v="2016-04-28T15:22:15"/>
    <d v="2016-05-18T15:22:15"/>
    <x v="6"/>
    <x v="2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s v="animation"/>
    <d v="2014-06-10T21:52:54"/>
    <d v="2014-06-26T21:52:54"/>
    <x v="0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s v="animation"/>
    <d v="2012-08-08T17:37:44"/>
    <d v="2012-09-07T17:37:44"/>
    <x v="1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s v="animation"/>
    <d v="2012-08-14T11:18:54"/>
    <d v="2012-09-28T11:18:54"/>
    <x v="1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s v="animation"/>
    <d v="2012-05-11T23:01:23"/>
    <d v="2012-07-10T22:51:05"/>
    <x v="5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s v="animation"/>
    <d v="2014-07-07T18:45:24"/>
    <d v="2014-09-05T18:45:24"/>
    <x v="3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s v="animation"/>
    <d v="2013-11-26T23:01:29"/>
    <d v="2014-01-15T23:00:00"/>
    <x v="4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s v="animation"/>
    <d v="2014-03-05T12:19:39"/>
    <d v="2014-04-19T11:19:39"/>
    <x v="7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s v="animation"/>
    <d v="2014-07-24T17:08:38"/>
    <d v="2014-08-23T17:08:38"/>
    <x v="3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s v="animation"/>
    <d v="2014-08-18T11:45:19"/>
    <d v="2014-09-17T11:45:19"/>
    <x v="10"/>
    <x v="3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s v="animation"/>
    <d v="2017-01-18T02:53:49"/>
    <d v="2017-02-17T02:53:49"/>
    <x v="1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s v="animation"/>
    <d v="2015-04-05T21:04:03"/>
    <d v="2015-05-05T21:04:03"/>
    <x v="6"/>
    <x v="0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s v="animation"/>
    <d v="2014-04-28T18:24:01"/>
    <d v="2014-06-02T22:59:00"/>
    <x v="6"/>
    <x v="3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s v="animation"/>
    <d v="2012-03-19T15:02:14"/>
    <d v="2012-05-18T15:02:14"/>
    <x v="7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s v="animation"/>
    <d v="2015-03-02T16:51:49"/>
    <d v="2015-04-01T15:51:49"/>
    <x v="7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s v="animation"/>
    <d v="2014-09-22T04:47:15"/>
    <d v="2014-11-21T05:47:15"/>
    <x v="8"/>
    <x v="3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s v="animation"/>
    <d v="2013-07-10T07:00:15"/>
    <d v="2013-08-09T07:00:15"/>
    <x v="3"/>
    <x v="4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s v="animation"/>
    <d v="2012-09-10T11:08:09"/>
    <d v="2012-10-10T11:08:09"/>
    <x v="8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s v="animation"/>
    <d v="2016-03-18T16:31:30"/>
    <d v="2016-04-14T09:34:00"/>
    <x v="7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s v="animation"/>
    <d v="2012-11-29T23:44:32"/>
    <d v="2013-01-28T23:44:32"/>
    <x v="4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s v="animation"/>
    <d v="2015-09-25T17:32:52"/>
    <d v="2015-11-05T18:32:52"/>
    <x v="8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s v="animation"/>
    <d v="2013-04-17T07:08:19"/>
    <d v="2013-05-17T07:08:19"/>
    <x v="6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s v="animation"/>
    <d v="2014-05-02T17:37:19"/>
    <d v="2014-06-01T17:37:19"/>
    <x v="5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s v="animation"/>
    <d v="2016-10-26T09:16:34"/>
    <d v="2016-12-25T10:16:34"/>
    <x v="9"/>
    <x v="2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s v="animation"/>
    <d v="2016-12-09T20:18:20"/>
    <d v="2017-01-08T20:18:20"/>
    <x v="11"/>
    <x v="2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s v="animation"/>
    <d v="2011-12-05T06:33:36"/>
    <d v="2012-01-05T06:33:00"/>
    <x v="11"/>
    <x v="6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s v="animation"/>
    <d v="2012-07-23T18:14:45"/>
    <d v="2012-08-22T18:14:45"/>
    <x v="3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s v="animation"/>
    <d v="2015-12-28T18:34:59"/>
    <d v="2016-01-27T18:34:59"/>
    <x v="11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s v="animation"/>
    <d v="2016-08-13T19:50:30"/>
    <d v="2016-10-12T19:50:30"/>
    <x v="1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s v="animation"/>
    <d v="2015-04-20T12:25:38"/>
    <d v="2015-05-20T12:25:38"/>
    <x v="6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s v="animation"/>
    <d v="2014-06-09T14:56:05"/>
    <d v="2014-07-02T22:00:00"/>
    <x v="0"/>
    <x v="3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s v="animation"/>
    <d v="2015-06-16T14:51:45"/>
    <d v="2015-07-16T14:51:45"/>
    <x v="0"/>
    <x v="0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s v="animation"/>
    <d v="2013-12-12T17:21:14"/>
    <d v="2014-02-10T17:21:14"/>
    <x v="11"/>
    <x v="4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s v="animation"/>
    <d v="2014-11-01T19:54:25"/>
    <d v="2014-12-25T00:00:00"/>
    <x v="4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s v="animation"/>
    <d v="2011-11-11T13:17:29"/>
    <d v="2011-12-23T13:17:29"/>
    <x v="4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s v="animation"/>
    <d v="2009-08-18T16:29:28"/>
    <d v="2009-10-12T15:59:00"/>
    <x v="1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s v="animation"/>
    <d v="2010-03-10T16:15:51"/>
    <d v="2010-05-08T17:16:00"/>
    <x v="7"/>
    <x v="7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s v="animation"/>
    <d v="2011-06-09T00:37:31"/>
    <d v="2011-07-09T00:37:31"/>
    <x v="0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s v="animation"/>
    <d v="2012-02-17T08:17:05"/>
    <d v="2012-03-18T07:17:05"/>
    <x v="2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s v="animation"/>
    <d v="2014-12-18T07:38:23"/>
    <d v="2015-01-17T07:38:23"/>
    <x v="11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s v="animation"/>
    <d v="2012-02-10T18:36:27"/>
    <d v="2012-04-10T17:36:27"/>
    <x v="2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s v="animation"/>
    <d v="2015-11-09T21:21:26"/>
    <d v="2015-12-24T21:21:26"/>
    <x v="4"/>
    <x v="0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s v="animation"/>
    <d v="2013-07-11T08:15:20"/>
    <d v="2013-08-10T08:15:20"/>
    <x v="3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s v="animation"/>
    <d v="2012-09-04T18:00:57"/>
    <d v="2012-10-19T18:00:57"/>
    <x v="8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s v="animation"/>
    <d v="2012-03-26T19:35:01"/>
    <d v="2012-05-25T09:14:00"/>
    <x v="7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s v="animation"/>
    <d v="2015-05-29T10:09:30"/>
    <d v="2015-06-28T10:09:30"/>
    <x v="5"/>
    <x v="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s v="animation"/>
    <d v="2016-01-30T23:13:59"/>
    <d v="2016-02-29T23:13:59"/>
    <x v="1"/>
    <x v="2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s v="animation"/>
    <d v="2013-03-07T02:16:22"/>
    <d v="2013-04-06T01:16:22"/>
    <x v="7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s v="animation"/>
    <d v="2016-10-06T12:48:47"/>
    <d v="2016-11-20T13:48:47"/>
    <x v="9"/>
    <x v="2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s v="animation"/>
    <d v="2016-07-01T10:41:45"/>
    <d v="2016-08-15T02:00:00"/>
    <x v="3"/>
    <x v="2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s v="animation"/>
    <d v="2014-07-10T09:44:07"/>
    <d v="2014-08-09T09:44:07"/>
    <x v="3"/>
    <x v="3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s v="animation"/>
    <d v="2015-11-19T06:46:41"/>
    <d v="2015-12-29T06:46:41"/>
    <x v="4"/>
    <x v="0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s v="animation"/>
    <d v="2015-03-28T13:41:20"/>
    <d v="2015-05-27T13:41:20"/>
    <x v="7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s v="animation"/>
    <d v="2017-01-03T09:46:01"/>
    <d v="2017-02-02T09:46:01"/>
    <x v="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s v="animation"/>
    <d v="2015-08-07T09:47:04"/>
    <d v="2015-09-06T09:46:00"/>
    <x v="1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s v="animation"/>
    <d v="2012-11-05T04:23:41"/>
    <d v="2012-12-05T04:23:41"/>
    <x v="4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s v="plays"/>
    <d v="2015-11-10T11:51:01"/>
    <d v="2015-12-10T11:51:01"/>
    <x v="4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s v="plays"/>
    <d v="2016-10-02T21:13:39"/>
    <d v="2016-10-31T23:59:00"/>
    <x v="9"/>
    <x v="2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s v="plays"/>
    <d v="2016-02-29T19:58:45"/>
    <d v="2016-03-20T18:58:45"/>
    <x v="2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s v="plays"/>
    <d v="2015-08-21T22:11:16"/>
    <d v="2015-09-20T22:11:16"/>
    <x v="10"/>
    <x v="0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s v="plays"/>
    <d v="2016-05-02T12:12:49"/>
    <d v="2016-06-01T12:12:49"/>
    <x v="5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s v="plays"/>
    <d v="2014-07-30T04:37:21"/>
    <d v="2014-09-13T04:37:21"/>
    <x v="3"/>
    <x v="3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s v="plays"/>
    <d v="2015-07-07T09:12:24"/>
    <d v="2015-08-07T12:00:00"/>
    <x v="3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s v="plays"/>
    <d v="2017-01-17T23:56:06"/>
    <d v="2017-02-17T11:05:00"/>
    <x v="1"/>
    <x v="1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s v="plays"/>
    <d v="2015-05-31T17:05:07"/>
    <d v="2015-06-21T16:20:00"/>
    <x v="5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s v="plays"/>
    <d v="2016-12-20T19:44:54"/>
    <d v="2017-01-11T00:00:00"/>
    <x v="11"/>
    <x v="2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s v="plays"/>
    <d v="2015-06-02T09:11:08"/>
    <d v="2015-06-23T21:00:00"/>
    <x v="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s v="plays"/>
    <d v="2016-11-01T20:33:49"/>
    <d v="2016-12-17T01:59:00"/>
    <x v="4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s v="plays"/>
    <d v="2016-04-12T19:10:08"/>
    <d v="2016-05-12T19:10:08"/>
    <x v="6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s v="plays"/>
    <d v="2016-04-22T05:26:05"/>
    <d v="2016-05-16T05:26:05"/>
    <x v="6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s v="plays"/>
    <d v="2015-09-23T14:27:50"/>
    <d v="2015-11-01T18:00:00"/>
    <x v="8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s v="plays"/>
    <d v="2016-12-07T08:05:05"/>
    <d v="2017-01-06T08:05:05"/>
    <x v="11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s v="plays"/>
    <d v="2015-06-24T03:16:47"/>
    <d v="2015-08-03T13:00:00"/>
    <x v="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s v="plays"/>
    <d v="2015-10-05T13:26:31"/>
    <d v="2015-11-04T14:26:31"/>
    <x v="9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s v="plays"/>
    <d v="2016-04-13T14:04:23"/>
    <d v="2016-05-13T14:04:23"/>
    <x v="6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s v="plays"/>
    <d v="2016-06-13T20:11:47"/>
    <d v="2016-07-04T20:11:47"/>
    <x v="0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s v="web"/>
    <d v="2015-01-05T14:36:46"/>
    <d v="2015-02-04T14:36:46"/>
    <x v="1"/>
    <x v="0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s v="web"/>
    <d v="2015-09-28T20:07:14"/>
    <d v="2015-10-28T20:07:14"/>
    <x v="8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s v="web"/>
    <d v="2016-03-04T12:41:56"/>
    <d v="2016-05-03T11:41:56"/>
    <x v="7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s v="web"/>
    <d v="2014-10-01T21:12:42"/>
    <d v="2014-10-31T21:12:42"/>
    <x v="9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s v="web"/>
    <d v="2016-06-04T10:46:00"/>
    <d v="2016-07-04T10:46:00"/>
    <x v="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s v="web"/>
    <d v="2015-10-06T09:13:09"/>
    <d v="2015-11-15T10:13:09"/>
    <x v="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s v="web"/>
    <d v="2015-09-02T11:01:55"/>
    <d v="2015-10-17T11:01:55"/>
    <x v="8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s v="web"/>
    <d v="2016-01-11T11:42:44"/>
    <d v="2016-02-10T11:42:44"/>
    <x v="1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s v="web"/>
    <d v="2015-09-29T16:40:48"/>
    <d v="2015-10-29T16:40:48"/>
    <x v="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s v="web"/>
    <d v="2015-06-08T10:17:02"/>
    <d v="2015-07-08T10:17:02"/>
    <x v="0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s v="web"/>
    <d v="2017-01-18T11:17:25"/>
    <d v="2017-01-31T00:00:00"/>
    <x v="1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s v="web"/>
    <d v="2015-06-18T01:37:04"/>
    <d v="2015-08-01T12:53:00"/>
    <x v="0"/>
    <x v="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s v="web"/>
    <d v="2015-11-10T09:48:16"/>
    <d v="2016-01-09T09:48:16"/>
    <x v="4"/>
    <x v="0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s v="web"/>
    <d v="2014-10-15T12:16:31"/>
    <d v="2014-11-14T13:16:31"/>
    <x v="9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s v="web"/>
    <d v="2014-09-19T11:26:12"/>
    <d v="2014-10-19T11:26:12"/>
    <x v="8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s v="web"/>
    <d v="2016-05-13T03:29:03"/>
    <d v="2016-06-12T03:29:03"/>
    <x v="5"/>
    <x v="2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s v="web"/>
    <d v="2015-12-07T15:38:37"/>
    <d v="2016-01-06T15:38:37"/>
    <x v="11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s v="web"/>
    <d v="2016-11-02T17:36:43"/>
    <d v="2016-12-02T18:36:43"/>
    <x v="4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s v="web"/>
    <d v="2015-02-22T16:11:45"/>
    <d v="2015-03-24T15:11:45"/>
    <x v="2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s v="web"/>
    <d v="2015-11-13T01:47:40"/>
    <d v="2015-12-13T01:47:40"/>
    <x v="4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s v="web"/>
    <d v="2014-11-17T13:30:45"/>
    <d v="2014-12-17T13:30:45"/>
    <x v="4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s v="web"/>
    <d v="2015-09-21T10:48:33"/>
    <d v="2015-10-26T10:48:33"/>
    <x v="8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s v="web"/>
    <d v="2016-11-18T04:20:15"/>
    <d v="2016-12-18T04:20:15"/>
    <x v="4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s v="web"/>
    <d v="2015-01-17T20:40:47"/>
    <d v="2015-02-16T20:40:47"/>
    <x v="1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s v="web"/>
    <d v="2016-02-11T17:37:55"/>
    <d v="2016-03-12T17:37:55"/>
    <x v="2"/>
    <x v="2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s v="web"/>
    <d v="2015-06-10T13:50:49"/>
    <d v="2015-07-10T13:50:49"/>
    <x v="0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s v="web"/>
    <d v="2016-06-14T11:25:33"/>
    <d v="2016-07-14T11:25:33"/>
    <x v="0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s v="web"/>
    <d v="2014-12-02T15:13:14"/>
    <d v="2015-01-01T15:13:14"/>
    <x v="11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s v="web"/>
    <d v="2015-12-10T17:07:03"/>
    <d v="2016-01-16T06:00:00"/>
    <x v="11"/>
    <x v="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s v="web"/>
    <d v="2015-12-02T15:20:12"/>
    <d v="2016-01-01T15:20:12"/>
    <x v="11"/>
    <x v="0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s v="web"/>
    <d v="2016-01-19T14:09:29"/>
    <d v="2016-02-18T14:09:29"/>
    <x v="1"/>
    <x v="2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s v="web"/>
    <d v="2015-07-07T14:35:23"/>
    <d v="2015-07-26T22:59:00"/>
    <x v="3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s v="web"/>
    <d v="2015-10-05T12:11:28"/>
    <d v="2015-11-04T13:11:28"/>
    <x v="9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s v="web"/>
    <d v="2014-11-19T20:12:11"/>
    <d v="2015-01-17T20:12:00"/>
    <x v="4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s v="web"/>
    <d v="2016-09-19T05:38:27"/>
    <d v="2016-10-19T05:38:27"/>
    <x v="8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s v="web"/>
    <d v="2015-05-14T11:37:23"/>
    <d v="2015-06-13T11:37:23"/>
    <x v="5"/>
    <x v="0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s v="web"/>
    <d v="2015-01-27T06:19:12"/>
    <d v="2015-03-28T05:19:12"/>
    <x v="1"/>
    <x v="0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s v="web"/>
    <d v="2016-03-21T09:08:22"/>
    <d v="2016-05-20T09:08:22"/>
    <x v="7"/>
    <x v="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s v="web"/>
    <d v="2015-08-14T08:53:13"/>
    <d v="2015-09-07T08:53:13"/>
    <x v="10"/>
    <x v="0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s v="web"/>
    <d v="2014-11-25T15:27:03"/>
    <d v="2014-12-25T15:27:03"/>
    <x v="4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s v="web"/>
    <d v="2016-08-23T16:47:47"/>
    <d v="2016-09-22T16:47:47"/>
    <x v="10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s v="web"/>
    <d v="2015-07-02T19:18:24"/>
    <d v="2015-08-01T19:18:24"/>
    <x v="3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s v="web"/>
    <d v="2015-02-20T12:45:19"/>
    <d v="2015-03-15T13:00:00"/>
    <x v="2"/>
    <x v="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s v="web"/>
    <d v="2015-02-17T17:31:27"/>
    <d v="2015-03-19T16:31:27"/>
    <x v="2"/>
    <x v="0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s v="web"/>
    <d v="2015-02-14T12:11:56"/>
    <d v="2015-03-16T11:11:56"/>
    <x v="2"/>
    <x v="0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s v="web"/>
    <d v="2015-10-06T04:22:57"/>
    <d v="2015-11-30T19:00:00"/>
    <x v="9"/>
    <x v="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s v="web"/>
    <d v="2015-01-16T15:30:07"/>
    <d v="2015-02-15T15:30:07"/>
    <x v="1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s v="web"/>
    <d v="2015-03-17T13:10:33"/>
    <d v="2015-04-16T13:10:33"/>
    <x v="7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s v="web"/>
    <d v="2016-09-18T13:28:06"/>
    <d v="2016-11-17T14:28:06"/>
    <x v="8"/>
    <x v="2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s v="web"/>
    <d v="2015-06-23T09:44:59"/>
    <d v="2015-07-08T09:44:59"/>
    <x v="0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s v="web"/>
    <d v="2016-01-08T08:18:51"/>
    <d v="2016-02-08T08:01:00"/>
    <x v="1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s v="web"/>
    <d v="2015-06-22T08:02:10"/>
    <d v="2015-07-22T08:02:10"/>
    <x v="0"/>
    <x v="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s v="web"/>
    <d v="2014-11-03T00:34:20"/>
    <d v="2014-12-03T00:34:20"/>
    <x v="4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s v="web"/>
    <d v="2015-03-07T11:15:45"/>
    <d v="2015-04-06T10:15:45"/>
    <x v="7"/>
    <x v="0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s v="web"/>
    <d v="2016-03-17T13:43:26"/>
    <d v="2016-04-16T13:43:26"/>
    <x v="7"/>
    <x v="2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s v="web"/>
    <d v="2015-03-19T20:40:38"/>
    <d v="2015-05-03T20:40:38"/>
    <x v="7"/>
    <x v="0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s v="web"/>
    <d v="2016-10-03T16:31:32"/>
    <d v="2016-11-02T16:31:32"/>
    <x v="9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s v="web"/>
    <d v="2016-06-24T11:55:35"/>
    <d v="2016-07-31T11:00:00"/>
    <x v="0"/>
    <x v="2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s v="web"/>
    <d v="2014-11-04T19:03:01"/>
    <d v="2014-12-04T19:03:01"/>
    <x v="4"/>
    <x v="3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s v="web"/>
    <d v="2015-02-12T14:30:02"/>
    <d v="2015-03-08T10:16:00"/>
    <x v="2"/>
    <x v="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s v="web"/>
    <d v="2015-03-10T14:09:22"/>
    <d v="2015-05-09T14:09:22"/>
    <x v="7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s v="web"/>
    <d v="2014-11-26T15:35:39"/>
    <d v="2014-12-26T15:35:39"/>
    <x v="4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s v="web"/>
    <d v="2015-05-19T14:03:35"/>
    <d v="2015-06-18T14:03:35"/>
    <x v="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s v="web"/>
    <d v="2014-07-15T10:20:23"/>
    <d v="2014-08-14T10:20:23"/>
    <x v="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s v="web"/>
    <d v="2014-07-28T19:50:56"/>
    <d v="2014-08-27T19:50:56"/>
    <x v="3"/>
    <x v="3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s v="web"/>
    <d v="2015-07-09T03:35:08"/>
    <d v="2015-08-23T03:35:08"/>
    <x v="3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s v="web"/>
    <d v="2015-04-08T10:36:49"/>
    <d v="2015-05-24T10:00:00"/>
    <x v="6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s v="web"/>
    <d v="2015-10-23T14:48:56"/>
    <d v="2015-11-22T15:48:56"/>
    <x v="9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s v="web"/>
    <d v="2015-05-16T17:06:20"/>
    <d v="2015-06-15T17:06:20"/>
    <x v="5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s v="web"/>
    <d v="2015-10-29T19:49:04"/>
    <d v="2015-11-28T20:49:04"/>
    <x v="9"/>
    <x v="0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s v="web"/>
    <d v="2015-03-23T14:56:26"/>
    <d v="2015-04-22T14:56:26"/>
    <x v="7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s v="web"/>
    <d v="2015-11-20T08:27:17"/>
    <d v="2016-01-19T08:27:17"/>
    <x v="4"/>
    <x v="0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s v="web"/>
    <d v="2016-08-02T19:45:46"/>
    <d v="2016-09-01T19:45:46"/>
    <x v="10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s v="web"/>
    <d v="2015-08-31T06:55:20"/>
    <d v="2015-09-30T23:59:00"/>
    <x v="1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s v="web"/>
    <d v="2016-05-24T20:29:00"/>
    <d v="2016-06-23T20:29:00"/>
    <x v="5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s v="web"/>
    <d v="2015-08-25T21:55:59"/>
    <d v="2015-09-24T21:55:59"/>
    <x v="10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s v="web"/>
    <d v="2017-01-26T04:01:47"/>
    <d v="2017-02-25T04:01:47"/>
    <x v="1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s v="web"/>
    <d v="2015-03-24T03:14:03"/>
    <d v="2015-05-08T03:14:03"/>
    <x v="7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s v="web"/>
    <d v="2015-11-09T14:26:43"/>
    <d v="2015-12-09T14:26:43"/>
    <x v="4"/>
    <x v="0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s v="web"/>
    <d v="2014-09-26T10:36:30"/>
    <d v="2014-11-25T11:36:30"/>
    <x v="8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s v="web"/>
    <d v="2014-07-11T12:12:18"/>
    <d v="2014-08-25T12:12:18"/>
    <x v="3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s v="web"/>
    <d v="2016-06-07T18:42:17"/>
    <d v="2016-07-07T18:42:17"/>
    <x v="0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s v="web"/>
    <d v="2016-06-11T13:35:38"/>
    <d v="2016-07-01T13:35:38"/>
    <x v="0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s v="web"/>
    <d v="2015-04-27T19:13:17"/>
    <d v="2015-05-27T19:13:17"/>
    <x v="6"/>
    <x v="0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s v="web"/>
    <d v="2015-04-14T18:44:01"/>
    <d v="2015-05-14T18:44:01"/>
    <x v="6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s v="web"/>
    <d v="2017-02-24T16:29:37"/>
    <d v="2017-03-26T15:29:37"/>
    <x v="2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s v="web"/>
    <d v="2015-07-13T08:25:39"/>
    <d v="2015-08-15T08:22:00"/>
    <x v="3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s v="web"/>
    <d v="2016-01-15T02:21:51"/>
    <d v="2016-03-14T18:00:00"/>
    <x v="1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s v="web"/>
    <d v="2014-06-13T11:37:37"/>
    <d v="2014-07-13T11:37:37"/>
    <x v="0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s v="web"/>
    <d v="2016-04-14T10:18:28"/>
    <d v="2016-05-14T10:18:28"/>
    <x v="6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s v="web"/>
    <d v="2015-08-07T09:52:01"/>
    <d v="2015-09-06T00:10:00"/>
    <x v="10"/>
    <x v="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s v="web"/>
    <d v="2016-04-29T13:32:09"/>
    <d v="2016-05-28T13:32:09"/>
    <x v="6"/>
    <x v="2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s v="web"/>
    <d v="2015-10-26T10:49:25"/>
    <d v="2015-11-25T11:49:25"/>
    <x v="9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s v="web"/>
    <d v="2016-05-17T02:11:02"/>
    <d v="2016-06-17T18:00:00"/>
    <x v="5"/>
    <x v="2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s v="web"/>
    <d v="2015-01-27T17:17:09"/>
    <d v="2015-02-26T17:17:09"/>
    <x v="1"/>
    <x v="0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s v="web"/>
    <d v="2015-03-12T21:12:42"/>
    <d v="2015-04-11T21:12:42"/>
    <x v="7"/>
    <x v="0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s v="web"/>
    <d v="2015-05-07T05:55:50"/>
    <d v="2015-06-06T05:47:00"/>
    <x v="5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s v="web"/>
    <d v="2017-01-27T18:05:18"/>
    <d v="2017-02-25T18:04:00"/>
    <x v="1"/>
    <x v="1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s v="web"/>
    <d v="2017-01-24T09:14:22"/>
    <d v="2017-03-25T08:14:22"/>
    <x v="1"/>
    <x v="1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s v="web"/>
    <d v="2014-08-14T08:59:55"/>
    <d v="2014-10-13T08:59:55"/>
    <x v="10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s v="wearables"/>
    <d v="2016-11-09T05:05:15"/>
    <d v="2016-11-24T18:00:00"/>
    <x v="4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s v="wearables"/>
    <d v="2015-07-14T08:40:48"/>
    <d v="2015-08-13T08:40:48"/>
    <x v="3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s v="wearables"/>
    <d v="2015-07-14T10:37:54"/>
    <d v="2015-08-19T10:37:54"/>
    <x v="3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s v="wearables"/>
    <d v="2015-04-06T10:24:35"/>
    <d v="2015-05-31T10:24:35"/>
    <x v="6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s v="wearables"/>
    <d v="2014-09-16T10:58:59"/>
    <d v="2014-10-28T20:00:00"/>
    <x v="8"/>
    <x v="3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s v="wearables"/>
    <d v="2016-07-12T19:37:54"/>
    <d v="2016-08-11T19:37:54"/>
    <x v="3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s v="wearables"/>
    <d v="2014-07-12T15:27:47"/>
    <d v="2014-08-11T15:27:47"/>
    <x v="3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s v="wearables"/>
    <d v="2016-02-16T13:25:49"/>
    <d v="2016-03-17T12:25:49"/>
    <x v="2"/>
    <x v="2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s v="wearables"/>
    <d v="2014-09-09T11:38:28"/>
    <d v="2014-10-14T11:38:28"/>
    <x v="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s v="wearables"/>
    <d v="2014-08-26T16:53:33"/>
    <d v="2014-09-16T16:53:33"/>
    <x v="10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s v="wearables"/>
    <d v="2014-10-19T19:53:04"/>
    <d v="2014-12-18T20:53:04"/>
    <x v="9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s v="wearables"/>
    <d v="2014-11-12T19:25:11"/>
    <d v="2014-12-12T19:25:11"/>
    <x v="4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s v="wearables"/>
    <d v="2016-11-01T11:34:10"/>
    <d v="2016-12-01T12:34:10"/>
    <x v="4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s v="wearables"/>
    <d v="2015-07-14T09:50:40"/>
    <d v="2015-08-20T09:50:40"/>
    <x v="3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s v="wearables"/>
    <d v="2015-06-08T17:58:33"/>
    <d v="2015-07-08T17:58:33"/>
    <x v="0"/>
    <x v="0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s v="wearables"/>
    <d v="2015-02-10T17:58:32"/>
    <d v="2015-03-12T16:58:32"/>
    <x v="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s v="wearables"/>
    <d v="2016-02-17T14:18:39"/>
    <d v="2016-04-17T13:18:39"/>
    <x v="2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s v="wearables"/>
    <d v="2015-11-23T15:17:52"/>
    <d v="2015-12-23T15:17:52"/>
    <x v="4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s v="wearables"/>
    <d v="2015-06-23T22:51:29"/>
    <d v="2015-07-26T13:00:00"/>
    <x v="0"/>
    <x v="0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s v="wearables"/>
    <d v="2015-07-24T09:14:55"/>
    <d v="2015-08-23T09:14:55"/>
    <x v="3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s v="wearables"/>
    <d v="2014-10-10T12:47:59"/>
    <d v="2014-11-09T13:47:59"/>
    <x v="9"/>
    <x v="3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s v="wearables"/>
    <d v="2016-09-23T10:29:19"/>
    <d v="2016-10-23T10:29:19"/>
    <x v="8"/>
    <x v="2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s v="wearables"/>
    <d v="2014-12-17T05:30:47"/>
    <d v="2015-01-16T05:30:47"/>
    <x v="11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s v="wearables"/>
    <d v="2015-06-18T15:14:16"/>
    <d v="2015-07-18T15:14:16"/>
    <x v="0"/>
    <x v="0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s v="wearables"/>
    <d v="2015-03-14T10:59:35"/>
    <d v="2015-04-13T10:59:35"/>
    <x v="7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s v="wearables"/>
    <d v="2016-11-14T12:04:21"/>
    <d v="2017-01-13T12:04:21"/>
    <x v="4"/>
    <x v="2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s v="wearables"/>
    <d v="2014-07-18T14:58:18"/>
    <d v="2014-08-17T14:58:18"/>
    <x v="3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s v="wearables"/>
    <d v="2016-09-19T03:57:43"/>
    <d v="2016-10-29T03:57:43"/>
    <x v="8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s v="wearables"/>
    <d v="2015-03-27T14:57:02"/>
    <d v="2015-05-11T14:57:02"/>
    <x v="7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s v="wearables"/>
    <d v="2016-06-06T10:00:58"/>
    <d v="2016-07-06T10:00:58"/>
    <x v="0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s v="wearables"/>
    <d v="2016-05-16T12:02:00"/>
    <d v="2016-06-19T03:10:00"/>
    <x v="5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s v="wearables"/>
    <d v="2014-12-11T11:37:32"/>
    <d v="2015-01-13T23:00:00"/>
    <x v="11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s v="wearables"/>
    <d v="2014-12-01T00:16:04"/>
    <d v="2014-12-31T23:59:00"/>
    <x v="11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s v="wearables"/>
    <d v="2014-07-18T15:10:17"/>
    <d v="2014-09-01T15:10:17"/>
    <x v="3"/>
    <x v="3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s v="wearables"/>
    <d v="2014-06-12T21:47:07"/>
    <d v="2014-08-11T21:47:07"/>
    <x v="0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s v="wearables"/>
    <d v="2014-12-02T17:20:04"/>
    <d v="2015-01-01T01:59:00"/>
    <x v="11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s v="wearables"/>
    <d v="2015-01-08T13:26:21"/>
    <d v="2015-02-07T13:26:21"/>
    <x v="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s v="wearables"/>
    <d v="2016-05-14T04:41:35"/>
    <d v="2016-06-28T04:41:35"/>
    <x v="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s v="wearables"/>
    <d v="2016-04-21T04:02:18"/>
    <d v="2016-05-21T04:02:18"/>
    <x v="6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s v="wearables"/>
    <d v="2016-07-05T11:41:49"/>
    <d v="2016-09-03T11:41:49"/>
    <x v="3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s v="wearables"/>
    <d v="2014-08-13T07:02:11"/>
    <d v="2014-09-17T07:02:11"/>
    <x v="10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s v="wearables"/>
    <d v="2016-09-26T14:20:04"/>
    <d v="2016-10-26T14:20:04"/>
    <x v="8"/>
    <x v="2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s v="wearables"/>
    <d v="2017-02-12T13:22:02"/>
    <d v="2017-03-14T12:22:02"/>
    <x v="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s v="wearables"/>
    <d v="2016-09-21T16:36:04"/>
    <d v="2016-10-31T16:36:04"/>
    <x v="8"/>
    <x v="2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s v="wearables"/>
    <d v="2014-06-19T06:21:31"/>
    <d v="2014-07-24T22:00:00"/>
    <x v="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s v="wearables"/>
    <d v="2014-11-28T15:47:52"/>
    <d v="2015-01-12T15:47:52"/>
    <x v="4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s v="wearables"/>
    <d v="2015-07-04T11:09:30"/>
    <d v="2015-08-03T11:09:30"/>
    <x v="3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s v="wearables"/>
    <d v="2016-12-07T13:00:53"/>
    <d v="2017-02-05T13:00:53"/>
    <x v="11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s v="wearables"/>
    <d v="2015-09-14T21:30:53"/>
    <d v="2015-10-14T21:30:53"/>
    <x v="8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s v="wearables"/>
    <d v="2016-11-01T11:01:37"/>
    <d v="2016-12-07T23:59:00"/>
    <x v="4"/>
    <x v="2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s v="wearables"/>
    <d v="2016-07-28T10:14:01"/>
    <d v="2016-09-09T01:00:00"/>
    <x v="3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s v="wearables"/>
    <d v="2015-06-02T19:40:46"/>
    <d v="2015-06-30T19:40:46"/>
    <x v="0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s v="wearables"/>
    <d v="2016-11-22T04:01:03"/>
    <d v="2016-12-22T04:01:03"/>
    <x v="4"/>
    <x v="2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s v="wearables"/>
    <d v="2015-03-31T14:23:47"/>
    <d v="2015-04-30T14:23:47"/>
    <x v="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s v="wearables"/>
    <d v="2017-01-02T10:55:59"/>
    <d v="2017-02-01T10:55:59"/>
    <x v="1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s v="wearables"/>
    <d v="2014-10-01T07:30:20"/>
    <d v="2014-10-31T07:30:20"/>
    <x v="9"/>
    <x v="3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s v="wearables"/>
    <d v="2014-06-25T17:15:02"/>
    <d v="2014-07-25T17:15:02"/>
    <x v="0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s v="wearables"/>
    <d v="2016-01-19T07:33:09"/>
    <d v="2016-02-03T07:33:09"/>
    <x v="1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s v="wearables"/>
    <d v="2014-08-15T17:20:45"/>
    <d v="2014-09-17T21:00:00"/>
    <x v="1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s v="wearables"/>
    <d v="2013-10-16T06:39:08"/>
    <d v="2013-11-22T11:00:00"/>
    <x v="9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s v="wearables"/>
    <d v="2016-12-11T11:31:21"/>
    <d v="2017-01-10T11:31:21"/>
    <x v="1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s v="wearables"/>
    <d v="2014-06-23T10:54:40"/>
    <d v="2014-07-23T10:54:40"/>
    <x v="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s v="wearables"/>
    <d v="2016-10-25T12:26:27"/>
    <d v="2016-11-24T13:26:27"/>
    <x v="9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s v="wearables"/>
    <d v="2016-12-07T17:49:09"/>
    <d v="2017-01-31T18:32:00"/>
    <x v="11"/>
    <x v="2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s v="wearables"/>
    <d v="2016-12-21T23:37:48"/>
    <d v="2017-02-19T23:37:48"/>
    <x v="11"/>
    <x v="2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s v="wearables"/>
    <d v="2016-12-22T06:47:58"/>
    <d v="2017-01-21T06:47:58"/>
    <x v="11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s v="wearables"/>
    <d v="2016-11-02T18:53:03"/>
    <d v="2016-12-14T13:39:00"/>
    <x v="4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s v="wearables"/>
    <d v="2016-11-22T10:55:27"/>
    <d v="2017-01-01T10:55:27"/>
    <x v="4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s v="wearables"/>
    <d v="2014-07-15T08:56:40"/>
    <d v="2014-09-13T08:56:40"/>
    <x v="3"/>
    <x v="3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s v="wearables"/>
    <d v="2014-11-04T19:59:19"/>
    <d v="2014-12-04T19:59:19"/>
    <x v="4"/>
    <x v="3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s v="wearables"/>
    <d v="2014-07-17T18:38:22"/>
    <d v="2014-08-19T19:44:00"/>
    <x v="3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s v="wearables"/>
    <d v="2016-11-04T06:01:08"/>
    <d v="2016-12-14T07:01:08"/>
    <x v="4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s v="wearables"/>
    <d v="2016-01-15T11:20:32"/>
    <d v="2016-02-14T11:20:32"/>
    <x v="1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s v="wearables"/>
    <d v="2016-05-06T07:42:12"/>
    <d v="2016-06-05T07:42:12"/>
    <x v="5"/>
    <x v="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s v="wearables"/>
    <d v="2016-12-30T13:54:42"/>
    <d v="2017-02-28T13:54:42"/>
    <x v="11"/>
    <x v="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s v="wearables"/>
    <d v="2015-09-25T21:10:40"/>
    <d v="2015-11-04T22:10:40"/>
    <x v="8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s v="wearables"/>
    <d v="2014-10-28T10:48:27"/>
    <d v="2014-11-30T19:00:00"/>
    <x v="9"/>
    <x v="3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s v="wearables"/>
    <d v="2014-08-06T15:30:02"/>
    <d v="2014-09-05T15:30:02"/>
    <x v="10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s v="wearables"/>
    <d v="2017-01-17T15:17:27"/>
    <d v="2017-02-18T00:59:00"/>
    <x v="1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s v="wearables"/>
    <d v="2016-02-08T19:57:56"/>
    <d v="2016-02-22T19:57:56"/>
    <x v="2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s v="nonfiction"/>
    <d v="2012-01-01T10:34:51"/>
    <d v="2012-01-29T10:34:51"/>
    <x v="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s v="nonfiction"/>
    <d v="2014-06-17T08:43:27"/>
    <d v="2014-08-01T08:43:27"/>
    <x v="0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s v="nonfiction"/>
    <d v="2012-03-09T14:19:38"/>
    <d v="2012-04-08T13:19:38"/>
    <x v="7"/>
    <x v="5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s v="nonfiction"/>
    <d v="2015-06-29T14:35:49"/>
    <d v="2015-07-29T22:59:00"/>
    <x v="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s v="nonfiction"/>
    <d v="2011-05-31T10:19:23"/>
    <d v="2011-06-30T10:19:23"/>
    <x v="5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s v="nonfiction"/>
    <d v="2015-11-13T10:01:52"/>
    <d v="2015-12-13T10:01:52"/>
    <x v="4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s v="nonfiction"/>
    <d v="2013-03-12T20:01:27"/>
    <d v="2013-04-11T20:01:27"/>
    <x v="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s v="nonfiction"/>
    <d v="2012-12-03T19:29:09"/>
    <d v="2013-01-14T16:20:00"/>
    <x v="11"/>
    <x v="5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s v="nonfiction"/>
    <d v="2011-07-07T15:05:57"/>
    <d v="2011-08-21T15:05:57"/>
    <x v="3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s v="nonfiction"/>
    <d v="2012-07-20T23:27:41"/>
    <d v="2012-09-18T23:27:41"/>
    <x v="3"/>
    <x v="5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s v="nonfiction"/>
    <d v="2011-11-07T12:53:11"/>
    <d v="2011-12-07T12:53:11"/>
    <x v="4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s v="nonfiction"/>
    <d v="2011-12-02T14:05:47"/>
    <d v="2012-01-22T01:00:00"/>
    <x v="11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s v="nonfiction"/>
    <d v="2013-07-31T05:11:01"/>
    <d v="2013-09-29T05:11:01"/>
    <x v="3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s v="nonfiction"/>
    <d v="2013-11-20T05:04:52"/>
    <d v="2013-12-20T05:04:52"/>
    <x v="4"/>
    <x v="4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s v="nonfiction"/>
    <d v="2015-04-07T22:57:00"/>
    <d v="2015-05-09T00:00:00"/>
    <x v="6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s v="nonfiction"/>
    <d v="2014-11-02T19:42:26"/>
    <d v="2014-12-03T19:39:00"/>
    <x v="4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s v="nonfiction"/>
    <d v="2013-11-01T12:37:20"/>
    <d v="2013-11-20T23:59:00"/>
    <x v="4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s v="nonfiction"/>
    <d v="2014-01-28T01:36:27"/>
    <d v="2014-02-14T15:00:00"/>
    <x v="1"/>
    <x v="3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s v="nonfiction"/>
    <d v="2014-10-31T09:29:54"/>
    <d v="2014-11-30T23:59:00"/>
    <x v="9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s v="nonfiction"/>
    <d v="2014-07-09T07:03:49"/>
    <d v="2014-08-11T07:03:49"/>
    <x v="3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s v="nonfiction"/>
    <d v="2015-06-06T22:31:22"/>
    <d v="2015-06-20T22:31:22"/>
    <x v="0"/>
    <x v="0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s v="nonfiction"/>
    <d v="2013-05-07T10:33:26"/>
    <d v="2013-06-11T10:33:26"/>
    <x v="5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s v="nonfiction"/>
    <d v="2014-02-19T17:01:52"/>
    <d v="2014-03-21T16:01:52"/>
    <x v="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s v="nonfiction"/>
    <d v="2012-03-22T12:01:25"/>
    <d v="2012-04-16T16:00:00"/>
    <x v="7"/>
    <x v="5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s v="nonfiction"/>
    <d v="2012-11-13T17:58:23"/>
    <d v="2012-12-13T17:58:23"/>
    <x v="4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s v="nonfiction"/>
    <d v="2013-04-03T08:44:05"/>
    <d v="2013-05-03T08:44:05"/>
    <x v="6"/>
    <x v="4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s v="nonfiction"/>
    <d v="2012-09-04T20:01:49"/>
    <d v="2012-09-22T22:59:00"/>
    <x v="8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s v="nonfiction"/>
    <d v="2014-12-15T08:10:19"/>
    <d v="2015-01-15T05:54:00"/>
    <x v="11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s v="nonfiction"/>
    <d v="2014-07-11T15:19:26"/>
    <d v="2014-08-10T15:19:26"/>
    <x v="3"/>
    <x v="3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s v="nonfiction"/>
    <d v="2016-12-29T17:35:30"/>
    <d v="2017-01-28T17:35:30"/>
    <x v="11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s v="nonfiction"/>
    <d v="2013-01-25T16:04:32"/>
    <d v="2013-02-24T16:04:32"/>
    <x v="1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s v="nonfiction"/>
    <d v="2011-06-19T10:07:55"/>
    <d v="2011-08-04T10:07:55"/>
    <x v="0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s v="nonfiction"/>
    <d v="2016-09-26T05:06:57"/>
    <d v="2016-10-16T06:00:00"/>
    <x v="8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s v="nonfiction"/>
    <d v="2015-01-15T09:09:51"/>
    <d v="2015-02-14T09:09:51"/>
    <x v="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s v="nonfiction"/>
    <d v="2012-12-06T12:58:41"/>
    <d v="2013-01-05T12:58:41"/>
    <x v="1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s v="nonfiction"/>
    <d v="2013-04-19T09:31:17"/>
    <d v="2013-05-19T19:41:00"/>
    <x v="6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s v="nonfiction"/>
    <d v="2011-02-16T13:24:19"/>
    <d v="2011-04-18T12:24:19"/>
    <x v="2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s v="nonfiction"/>
    <d v="2012-11-21T20:18:34"/>
    <d v="2012-12-05T20:18:34"/>
    <x v="4"/>
    <x v="5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s v="nonfiction"/>
    <d v="2010-09-08T15:04:28"/>
    <d v="2010-10-08T15:04:28"/>
    <x v="8"/>
    <x v="7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s v="nonfiction"/>
    <d v="2014-05-30T02:55:39"/>
    <d v="2014-07-09T02:55:39"/>
    <x v="5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s v="fiction"/>
    <d v="2016-10-27T13:20:13"/>
    <d v="2016-11-26T14:20:13"/>
    <x v="9"/>
    <x v="2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s v="fiction"/>
    <d v="2014-01-03T13:02:06"/>
    <d v="2014-02-02T13:02:06"/>
    <x v="1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s v="fiction"/>
    <d v="2016-11-16T15:36:10"/>
    <d v="2016-12-04T01:00:00"/>
    <x v="4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s v="fiction"/>
    <d v="2013-07-16T05:43:28"/>
    <d v="2013-08-15T05:43:28"/>
    <x v="3"/>
    <x v="4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s v="fiction"/>
    <d v="2015-08-10T23:09:21"/>
    <d v="2015-09-09T23:09:21"/>
    <x v="10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s v="fiction"/>
    <d v="2014-09-19T08:01:24"/>
    <d v="2014-10-19T08:01:24"/>
    <x v="8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s v="fiction"/>
    <d v="2015-01-17T13:48:03"/>
    <d v="2015-02-16T13:48:03"/>
    <x v="1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s v="fiction"/>
    <d v="2015-04-20T22:26:50"/>
    <d v="2015-05-20T22:26:50"/>
    <x v="6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s v="fiction"/>
    <d v="2013-11-15T23:58:10"/>
    <d v="2013-12-15T23:58:10"/>
    <x v="4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s v="fiction"/>
    <d v="2013-11-26T18:54:54"/>
    <d v="2013-12-26T18:54:54"/>
    <x v="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s v="fiction"/>
    <d v="2013-01-15T18:59:29"/>
    <d v="2013-02-24T18:59:29"/>
    <x v="1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s v="fiction"/>
    <d v="2015-12-11T14:46:42"/>
    <d v="2016-01-30T14:46:42"/>
    <x v="11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s v="fiction"/>
    <d v="2009-09-11T20:21:59"/>
    <d v="2009-10-31T22:59:00"/>
    <x v="8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s v="fiction"/>
    <d v="2015-04-06T12:39:45"/>
    <d v="2015-05-10T18:01:00"/>
    <x v="6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s v="fiction"/>
    <d v="2014-01-24T13:43:38"/>
    <d v="2014-02-23T13:43:38"/>
    <x v="1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s v="fiction"/>
    <d v="2011-11-15T20:26:35"/>
    <d v="2011-12-15T20:26:35"/>
    <x v="4"/>
    <x v="6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s v="fiction"/>
    <d v="2015-09-03T11:27:25"/>
    <d v="2015-10-11T00:00:00"/>
    <x v="8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s v="fiction"/>
    <d v="2013-07-01T18:32:57"/>
    <d v="2013-07-31T18:32:57"/>
    <x v="3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s v="fiction"/>
    <d v="2014-03-31T11:51:20"/>
    <d v="2014-04-30T11:51:20"/>
    <x v="7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s v="fiction"/>
    <d v="2010-09-15T11:25:05"/>
    <d v="2010-10-14T23:00:00"/>
    <x v="8"/>
    <x v="7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s v="rock"/>
    <d v="2011-04-03T11:10:25"/>
    <d v="2011-05-03T11:10:25"/>
    <x v="6"/>
    <x v="6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s v="rock"/>
    <d v="2013-05-08T19:01:14"/>
    <d v="2013-06-07T19:01:14"/>
    <x v="5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s v="rock"/>
    <d v="2012-07-26T13:11:42"/>
    <d v="2012-08-25T13:11:42"/>
    <x v="3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s v="rock"/>
    <d v="2012-03-19T13:34:09"/>
    <d v="2012-04-27T17:00:00"/>
    <x v="7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s v="rock"/>
    <d v="2014-02-04T22:35:19"/>
    <d v="2014-03-16T21:35:19"/>
    <x v="2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s v="rock"/>
    <d v="2013-01-29T09:15:15"/>
    <d v="2013-02-28T09:15:15"/>
    <x v="1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s v="rock"/>
    <d v="2012-03-14T20:20:34"/>
    <d v="2012-05-11T10:47:00"/>
    <x v="7"/>
    <x v="5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s v="rock"/>
    <d v="2013-10-02T10:03:46"/>
    <d v="2013-11-01T10:03:46"/>
    <x v="9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s v="rock"/>
    <d v="2012-05-29T19:09:48"/>
    <d v="2012-07-06T22:59:00"/>
    <x v="5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s v="rock"/>
    <d v="2013-01-02T23:28:00"/>
    <d v="2013-01-21T02:59:00"/>
    <x v="1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s v="rock"/>
    <d v="2013-01-01T20:08:59"/>
    <d v="2013-01-31T20:08:59"/>
    <x v="1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s v="rock"/>
    <d v="2013-10-10T13:44:06"/>
    <d v="2013-11-13T00:59:00"/>
    <x v="9"/>
    <x v="4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s v="rock"/>
    <d v="2013-10-08T15:58:03"/>
    <d v="2013-11-07T16:58:03"/>
    <x v="9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s v="rock"/>
    <d v="2013-06-17T12:47:24"/>
    <d v="2013-07-02T23:59:00"/>
    <x v="0"/>
    <x v="4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s v="rock"/>
    <d v="2011-07-11T21:45:37"/>
    <d v="2011-09-05T12:06:00"/>
    <x v="3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s v="rock"/>
    <d v="2012-02-24T09:42:46"/>
    <d v="2012-04-06T23:59:00"/>
    <x v="2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s v="rock"/>
    <d v="2013-08-16T16:11:25"/>
    <d v="2013-09-15T16:10:00"/>
    <x v="1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s v="rock"/>
    <d v="2012-03-28T18:51:28"/>
    <d v="2012-04-28T23:00:00"/>
    <x v="7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s v="rock"/>
    <d v="2014-08-31T09:09:47"/>
    <d v="2014-09-30T09:09:47"/>
    <x v="10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s v="rock"/>
    <d v="2012-03-28T11:00:46"/>
    <d v="2012-04-27T11:00:46"/>
    <x v="7"/>
    <x v="5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s v="rock"/>
    <d v="2014-08-12T05:24:14"/>
    <d v="2014-09-11T05:24:14"/>
    <x v="10"/>
    <x v="3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s v="rock"/>
    <d v="2011-06-01T14:05:20"/>
    <d v="2011-07-01T14:05:20"/>
    <x v="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s v="rock"/>
    <d v="2012-08-01T19:32:04"/>
    <d v="2012-09-16T23:05:00"/>
    <x v="1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s v="rock"/>
    <d v="2011-05-02T17:47:58"/>
    <d v="2011-05-28T20:00:00"/>
    <x v="5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s v="rock"/>
    <d v="2011-07-05T21:32:06"/>
    <d v="2011-07-22T22:59:00"/>
    <x v="3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s v="rock"/>
    <d v="2011-05-27T14:45:12"/>
    <d v="2011-07-16T18:00:00"/>
    <x v="5"/>
    <x v="6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s v="rock"/>
    <d v="2011-08-08T11:35:39"/>
    <d v="2011-09-07T11:35:39"/>
    <x v="10"/>
    <x v="6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s v="rock"/>
    <d v="2017-01-24T10:05:11"/>
    <d v="2017-02-28T21:00:00"/>
    <x v="1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s v="rock"/>
    <d v="2014-11-18T21:24:46"/>
    <d v="2014-12-21T23:59:00"/>
    <x v="4"/>
    <x v="3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s v="rock"/>
    <d v="2013-12-20T15:00:30"/>
    <d v="2014-01-19T15:00:30"/>
    <x v="11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s v="rock"/>
    <d v="2012-08-01T20:21:02"/>
    <d v="2012-08-31T20:21:02"/>
    <x v="10"/>
    <x v="5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s v="rock"/>
    <d v="2013-06-18T10:26:42"/>
    <d v="2013-07-10T11:52:00"/>
    <x v="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s v="rock"/>
    <d v="2013-01-07T19:25:52"/>
    <d v="2013-03-01T08:58:00"/>
    <x v="1"/>
    <x v="4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s v="rock"/>
    <d v="2012-06-20T18:02:45"/>
    <d v="2012-07-20T18:02:45"/>
    <x v="0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s v="rock"/>
    <d v="2011-05-16T12:50:01"/>
    <d v="2011-05-31T13:04:00"/>
    <x v="5"/>
    <x v="6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s v="rock"/>
    <d v="2014-10-02T17:01:43"/>
    <d v="2014-11-01T17:01:43"/>
    <x v="9"/>
    <x v="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s v="rock"/>
    <d v="2013-03-08T15:54:03"/>
    <d v="2013-04-09T01:30:00"/>
    <x v="7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s v="rock"/>
    <d v="2012-01-17T09:23:31"/>
    <d v="2012-03-10T23:59:00"/>
    <x v="1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s v="rock"/>
    <d v="2012-07-30T16:11:21"/>
    <d v="2012-08-07T12:01:00"/>
    <x v="3"/>
    <x v="5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s v="rock"/>
    <d v="2013-12-11T18:57:34"/>
    <d v="2013-12-20T23:44:00"/>
    <x v="11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s v="rock"/>
    <d v="2014-05-09T15:12:22"/>
    <d v="2014-06-09T00:00:00"/>
    <x v="5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s v="rock"/>
    <d v="2015-03-30T17:07:45"/>
    <d v="2015-05-03T23:01:00"/>
    <x v="7"/>
    <x v="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s v="rock"/>
    <d v="2012-09-05T17:44:10"/>
    <d v="2012-10-05T17:44:10"/>
    <x v="8"/>
    <x v="5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s v="rock"/>
    <d v="2015-02-20T18:20:52"/>
    <d v="2015-03-22T17:20:52"/>
    <x v="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s v="rock"/>
    <d v="2010-03-13T00:48:38"/>
    <d v="2010-04-18T01:59:00"/>
    <x v="7"/>
    <x v="7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s v="rock"/>
    <d v="2012-10-04T02:21:24"/>
    <d v="2012-10-29T02:21:24"/>
    <x v="9"/>
    <x v="5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s v="rock"/>
    <d v="2012-03-04T19:55:30"/>
    <d v="2012-03-25T18:55:30"/>
    <x v="7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s v="rock"/>
    <d v="2012-01-19T06:21:47"/>
    <d v="2012-02-14T14:49:00"/>
    <x v="1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s v="rock"/>
    <d v="2012-06-12T20:13:02"/>
    <d v="2012-06-25T11:24:00"/>
    <x v="0"/>
    <x v="5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s v="rock"/>
    <d v="2016-05-14T14:14:00"/>
    <d v="2016-07-13T14:14:00"/>
    <x v="5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s v="rock"/>
    <d v="2013-02-20T07:37:05"/>
    <d v="2013-03-22T06:37:05"/>
    <x v="2"/>
    <x v="4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s v="rock"/>
    <d v="2012-03-28T10:31:34"/>
    <d v="2012-04-27T10:31:34"/>
    <x v="7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s v="rock"/>
    <d v="2011-11-22T11:12:15"/>
    <d v="2012-01-21T03:13:00"/>
    <x v="4"/>
    <x v="6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s v="rock"/>
    <d v="2014-03-20T16:04:35"/>
    <d v="2014-04-19T16:04:35"/>
    <x v="7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s v="rock"/>
    <d v="2013-05-28T14:44:52"/>
    <d v="2013-06-30T22:59:00"/>
    <x v="5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s v="rock"/>
    <d v="2012-04-06T05:59:18"/>
    <d v="2012-05-18T22:00:00"/>
    <x v="6"/>
    <x v="5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s v="rock"/>
    <d v="2013-09-06T20:21:58"/>
    <d v="2013-10-06T20:21:58"/>
    <x v="8"/>
    <x v="4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s v="rock"/>
    <d v="2014-04-01T18:57:42"/>
    <d v="2014-05-01T18:57:42"/>
    <x v="6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s v="rock"/>
    <d v="2011-12-18T16:33:05"/>
    <d v="2012-01-17T16:33:05"/>
    <x v="11"/>
    <x v="6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s v="rock"/>
    <d v="2012-08-23T13:19:16"/>
    <d v="2012-09-22T13:19:16"/>
    <x v="10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s v="metal"/>
    <d v="2016-08-25T00:26:27"/>
    <d v="2016-09-24T00:26:27"/>
    <x v="10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s v="metal"/>
    <d v="2014-10-11T15:07:43"/>
    <d v="2014-11-10T16:07:43"/>
    <x v="9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s v="metal"/>
    <d v="2013-09-09T09:13:03"/>
    <d v="2013-10-13T22:59:00"/>
    <x v="8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s v="metal"/>
    <d v="2016-11-21T01:11:20"/>
    <d v="2016-12-08T03:00:00"/>
    <x v="4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s v="metal"/>
    <d v="2014-09-23T11:25:52"/>
    <d v="2014-10-31T23:59:00"/>
    <x v="8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s v="metal"/>
    <d v="2016-07-26T23:56:36"/>
    <d v="2016-09-04T22:59:00"/>
    <x v="3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s v="metal"/>
    <d v="2014-02-24T04:24:15"/>
    <d v="2014-03-10T09:00:00"/>
    <x v="2"/>
    <x v="3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s v="metal"/>
    <d v="2015-06-10T14:09:36"/>
    <d v="2015-07-10T14:09:36"/>
    <x v="0"/>
    <x v="0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s v="metal"/>
    <d v="2015-03-15T14:00:33"/>
    <d v="2015-04-14T14:00:33"/>
    <x v="7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s v="metal"/>
    <d v="2015-02-15T22:34:24"/>
    <d v="2015-03-15T21:34:24"/>
    <x v="2"/>
    <x v="0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s v="metal"/>
    <d v="2016-03-23T14:51:57"/>
    <d v="2016-04-24T23:59:00"/>
    <x v="7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s v="metal"/>
    <d v="2016-06-01T16:07:33"/>
    <d v="2016-07-31T14:45:00"/>
    <x v="0"/>
    <x v="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s v="metal"/>
    <d v="2016-10-13T14:19:55"/>
    <d v="2016-10-24T16:00:00"/>
    <x v="9"/>
    <x v="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s v="metal"/>
    <d v="2015-01-17T14:58:29"/>
    <d v="2015-02-16T14:58:29"/>
    <x v="1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s v="metal"/>
    <d v="2016-11-28T00:05:46"/>
    <d v="2016-12-28T00:05:46"/>
    <x v="4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s v="metal"/>
    <d v="2016-06-23T22:00:17"/>
    <d v="2016-07-23T22:00:17"/>
    <x v="0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s v="metal"/>
    <d v="2016-08-27T02:29:16"/>
    <d v="2016-10-25T14:00:00"/>
    <x v="10"/>
    <x v="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s v="metal"/>
    <d v="2015-10-14T08:57:11"/>
    <d v="2015-11-25T09:57:11"/>
    <x v="9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s v="metal"/>
    <d v="2015-03-16T12:53:38"/>
    <d v="2015-04-15T17:59:00"/>
    <x v="7"/>
    <x v="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s v="metal"/>
    <d v="2015-05-04T14:41:08"/>
    <d v="2015-06-03T19:00:00"/>
    <x v="5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s v="jazz"/>
    <d v="2013-10-23T06:35:13"/>
    <d v="2013-11-22T07:35:13"/>
    <x v="9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s v="jazz"/>
    <d v="2016-08-17T18:10:04"/>
    <d v="2016-09-16T18:10:04"/>
    <x v="10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s v="jazz"/>
    <d v="2013-10-12T08:19:08"/>
    <d v="2013-11-11T09:19:08"/>
    <x v="9"/>
    <x v="4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s v="jazz"/>
    <d v="2012-01-12T21:49:26"/>
    <d v="2012-02-11T21:49:26"/>
    <x v="1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s v="jazz"/>
    <d v="2013-09-23T21:33:58"/>
    <d v="2013-10-16T04:59:00"/>
    <x v="8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s v="jazz"/>
    <d v="2012-11-17T13:33:17"/>
    <d v="2013-01-16T13:33:17"/>
    <x v="4"/>
    <x v="5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s v="jazz"/>
    <d v="2015-01-21T10:18:38"/>
    <d v="2015-02-28T10:10:00"/>
    <x v="1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s v="jazz"/>
    <d v="2009-10-01T21:31:46"/>
    <d v="2009-11-30T23:59:00"/>
    <x v="9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s v="jazz"/>
    <d v="2013-12-07T19:39:58"/>
    <d v="2014-01-06T19:39:58"/>
    <x v="11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s v="jazz"/>
    <d v="2013-03-09T15:17:37"/>
    <d v="2013-04-08T14:17:37"/>
    <x v="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s v="jazz"/>
    <d v="2013-08-01T19:32:03"/>
    <d v="2013-08-31T19:32:03"/>
    <x v="10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s v="jazz"/>
    <d v="2013-10-30T08:28:15"/>
    <d v="2013-11-29T09:28:15"/>
    <x v="9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s v="jazz"/>
    <d v="2011-01-24T14:48:47"/>
    <d v="2011-03-10T14:48:47"/>
    <x v="1"/>
    <x v="6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s v="jazz"/>
    <d v="2012-10-01T23:00:40"/>
    <d v="2012-11-11T00:00:40"/>
    <x v="9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s v="jazz"/>
    <d v="2013-04-04T09:00:34"/>
    <d v="2013-05-04T09:00:34"/>
    <x v="6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s v="jazz"/>
    <d v="2015-09-01T12:22:11"/>
    <d v="2015-09-21T12:22:11"/>
    <x v="8"/>
    <x v="0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s v="jazz"/>
    <d v="2013-01-02T06:55:27"/>
    <d v="2013-02-04T06:55:27"/>
    <x v="1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s v="jazz"/>
    <d v="2013-11-19T13:56:00"/>
    <d v="2013-12-19T13:56:00"/>
    <x v="4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s v="jazz"/>
    <d v="2010-11-23T00:35:24"/>
    <d v="2010-12-23T00:35:24"/>
    <x v="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s v="jazz"/>
    <d v="2012-05-08T14:55:05"/>
    <d v="2012-05-29T14:55:05"/>
    <x v="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s v="indie rock"/>
    <d v="2012-09-27T02:42:18"/>
    <d v="2012-10-30T02:42:18"/>
    <x v="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s v="indie rock"/>
    <d v="2011-11-30T01:01:26"/>
    <d v="2012-01-14T01:01:26"/>
    <x v="4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s v="indie rock"/>
    <d v="2011-08-04T15:39:10"/>
    <d v="2011-09-06T15:39:10"/>
    <x v="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s v="indie rock"/>
    <d v="2016-01-02T17:27:15"/>
    <d v="2016-03-02T17:27:15"/>
    <x v="1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s v="indie rock"/>
    <d v="2012-03-13T14:15:46"/>
    <d v="2012-05-11T21:31:00"/>
    <x v="7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s v="indie rock"/>
    <d v="2016-12-09T17:35:11"/>
    <d v="2016-12-30T17:35:11"/>
    <x v="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s v="indie rock"/>
    <d v="2016-08-21T15:53:33"/>
    <d v="2016-09-15T15:53:33"/>
    <x v="10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s v="indie rock"/>
    <d v="2012-04-27T18:00:55"/>
    <d v="2012-05-27T18:00:55"/>
    <x v="6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s v="indie rock"/>
    <d v="2011-07-27T13:04:45"/>
    <d v="2011-09-01T01:00:00"/>
    <x v="3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s v="indie rock"/>
    <d v="2014-09-05T13:49:03"/>
    <d v="2014-10-05T13:49:03"/>
    <x v="8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s v="indie rock"/>
    <d v="2013-10-22T11:46:19"/>
    <d v="2013-11-21T12:46:19"/>
    <x v="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s v="indie rock"/>
    <d v="2014-07-21T19:45:30"/>
    <d v="2014-08-20T19:45:30"/>
    <x v="3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s v="indie rock"/>
    <d v="2010-05-05T23:48:03"/>
    <d v="2010-07-31T23:00:00"/>
    <x v="5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s v="indie rock"/>
    <d v="2015-03-02T16:32:43"/>
    <d v="2015-04-01T15:32:43"/>
    <x v="7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s v="indie rock"/>
    <d v="2016-05-06T18:33:30"/>
    <d v="2016-06-05T18:33:30"/>
    <x v="5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s v="indie rock"/>
    <d v="2010-09-09T22:03:49"/>
    <d v="2010-10-24T22:03:49"/>
    <x v="8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s v="indie rock"/>
    <d v="2015-08-02T15:57:06"/>
    <d v="2015-08-27T23:00:00"/>
    <x v="1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s v="indie rock"/>
    <d v="2012-10-29T11:31:48"/>
    <d v="2012-11-28T12:31:48"/>
    <x v="9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s v="indie rock"/>
    <d v="2011-12-01T13:11:50"/>
    <d v="2012-01-15T13:11:50"/>
    <x v="11"/>
    <x v="6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s v="indie rock"/>
    <d v="2011-04-12T21:22:42"/>
    <d v="2011-05-27T21:22:42"/>
    <x v="6"/>
    <x v="6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s v="jazz"/>
    <d v="2016-02-29T15:23:22"/>
    <d v="2016-03-30T14:23:22"/>
    <x v="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s v="jazz"/>
    <d v="2010-04-23T14:28:34"/>
    <d v="2010-06-08T14:11:00"/>
    <x v="6"/>
    <x v="7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s v="jazz"/>
    <d v="2014-07-09T18:10:22"/>
    <d v="2014-08-30T10:30:00"/>
    <x v="3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s v="jazz"/>
    <d v="2012-08-28T14:06:20"/>
    <d v="2012-09-22T21:25:00"/>
    <x v="1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s v="jazz"/>
    <d v="2015-12-03T20:55:37"/>
    <d v="2016-01-02T20:55:37"/>
    <x v="11"/>
    <x v="0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s v="jazz"/>
    <d v="2010-11-25T00:45:26"/>
    <d v="2011-01-24T00:45:26"/>
    <x v="4"/>
    <x v="7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s v="jazz"/>
    <d v="2014-02-10T23:33:10"/>
    <d v="2014-03-12T22:33:10"/>
    <x v="2"/>
    <x v="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s v="jazz"/>
    <d v="2011-08-11T23:37:03"/>
    <d v="2011-09-10T23:37:03"/>
    <x v="10"/>
    <x v="6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s v="jazz"/>
    <d v="2010-06-11T14:14:15"/>
    <d v="2010-07-26T23:59:00"/>
    <x v="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s v="jazz"/>
    <d v="2012-06-21T11:34:00"/>
    <d v="2012-07-22T23:00:00"/>
    <x v="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s v="jazz"/>
    <d v="2017-01-02T08:05:19"/>
    <d v="2017-03-03T08:05:19"/>
    <x v="1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s v="jazz"/>
    <d v="2014-01-02T19:07:25"/>
    <d v="2014-01-23T19:07:25"/>
    <x v="1"/>
    <x v="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s v="jazz"/>
    <d v="2012-10-11T21:37:27"/>
    <d v="2012-12-10T22:37:27"/>
    <x v="9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s v="jazz"/>
    <d v="2012-04-04T22:20:19"/>
    <d v="2012-05-04T22:20:19"/>
    <x v="6"/>
    <x v="5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s v="jazz"/>
    <d v="2012-07-26T13:19:07"/>
    <d v="2012-08-25T13:19:07"/>
    <x v="3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s v="jazz"/>
    <d v="2012-01-29T11:18:34"/>
    <d v="2012-02-29T23:59:00"/>
    <x v="1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s v="jazz"/>
    <d v="2010-09-13T15:28:54"/>
    <d v="2010-10-22T00:00:00"/>
    <x v="8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s v="jazz"/>
    <d v="2014-06-12T17:38:50"/>
    <d v="2014-07-13T21:30:00"/>
    <x v="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s v="jazz"/>
    <d v="2014-11-01T16:59:21"/>
    <d v="2014-12-01T17:59:21"/>
    <x v="4"/>
    <x v="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s v="jazz"/>
    <d v="2012-11-14T10:24:05"/>
    <d v="2012-12-19T10:24:05"/>
    <x v="4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s v="jazz"/>
    <d v="2013-10-15T11:07:02"/>
    <d v="2013-11-14T12:07:02"/>
    <x v="9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s v="jazz"/>
    <d v="2011-10-30T23:06:16"/>
    <d v="2011-12-12T00:06:16"/>
    <x v="9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s v="jazz"/>
    <d v="2014-08-27T07:43:13"/>
    <d v="2014-10-01T07:43:13"/>
    <x v="10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s v="jazz"/>
    <d v="2014-10-22T18:02:03"/>
    <d v="2014-11-21T19:02:03"/>
    <x v="9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s v="jazz"/>
    <d v="2013-01-14T17:37:49"/>
    <d v="2013-02-13T17:37:49"/>
    <x v="1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s v="jazz"/>
    <d v="2013-10-28T16:08:31"/>
    <d v="2013-11-27T17:08:31"/>
    <x v="9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s v="jazz"/>
    <d v="2010-06-08T19:28:50"/>
    <d v="2010-07-08T17:40:00"/>
    <x v="0"/>
    <x v="7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s v="jazz"/>
    <d v="2012-04-14T14:44:55"/>
    <d v="2012-05-14T14:44:55"/>
    <x v="6"/>
    <x v="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s v="jazz"/>
    <d v="2012-09-28T15:41:53"/>
    <d v="2012-11-17T19:00:00"/>
    <x v="8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s v="jazz"/>
    <d v="2012-03-10T00:42:49"/>
    <d v="2012-04-08T23:42:49"/>
    <x v="7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s v="jazz"/>
    <d v="2010-05-14T16:58:26"/>
    <d v="2010-06-25T16:32:00"/>
    <x v="5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s v="jazz"/>
    <d v="2014-02-10T03:38:22"/>
    <d v="2014-03-16T17:00:00"/>
    <x v="2"/>
    <x v="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s v="jazz"/>
    <d v="2013-02-05T18:15:45"/>
    <d v="2013-03-22T17:15:45"/>
    <x v="2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s v="jazz"/>
    <d v="2014-03-12T23:03:29"/>
    <d v="2014-05-11T23:03:29"/>
    <x v="7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s v="jazz"/>
    <d v="2014-04-04T12:41:24"/>
    <d v="2014-05-04T01:00:00"/>
    <x v="6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s v="jazz"/>
    <d v="2015-12-30T03:00:29"/>
    <d v="2016-01-29T03:00:29"/>
    <x v="11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s v="jazz"/>
    <d v="2011-12-05T19:34:49"/>
    <d v="2012-01-18T15:00:00"/>
    <x v="11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s v="jazz"/>
    <d v="2013-10-04T14:09:17"/>
    <d v="2013-11-03T15:09:17"/>
    <x v="9"/>
    <x v="4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s v="jazz"/>
    <d v="2012-08-03T06:30:48"/>
    <d v="2012-09-02T06:30:48"/>
    <x v="10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s v="jazz"/>
    <d v="2013-05-22T13:18:58"/>
    <d v="2013-06-30T14:58:00"/>
    <x v="5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s v="wearables"/>
    <d v="2015-06-26T19:12:06"/>
    <d v="2015-08-10T19:12:06"/>
    <x v="0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s v="wearables"/>
    <d v="2017-01-10T21:19:05"/>
    <d v="2017-02-09T21:19:05"/>
    <x v="1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s v="wearables"/>
    <d v="2016-01-13T15:14:20"/>
    <d v="2016-02-18T15:14:20"/>
    <x v="1"/>
    <x v="2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s v="wearables"/>
    <d v="2016-10-30T11:01:45"/>
    <d v="2016-11-29T12:01:45"/>
    <x v="9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s v="wearables"/>
    <d v="2016-03-15T09:00:50"/>
    <d v="2016-04-18T09:00:00"/>
    <x v="7"/>
    <x v="2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s v="wearables"/>
    <d v="2016-12-28T15:57:06"/>
    <d v="2017-02-18T18:59:00"/>
    <x v="11"/>
    <x v="2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s v="wearables"/>
    <d v="2016-08-10T13:00:48"/>
    <d v="2016-09-09T13:00:48"/>
    <x v="10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s v="wearables"/>
    <d v="2016-05-01T13:45:06"/>
    <d v="2016-06-30T13:45:06"/>
    <x v="5"/>
    <x v="2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s v="wearables"/>
    <d v="2016-02-11T14:52:44"/>
    <d v="2016-03-12T14:52:44"/>
    <x v="2"/>
    <x v="2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s v="wearables"/>
    <d v="2015-12-22T20:02:56"/>
    <d v="2016-02-20T20:02:56"/>
    <x v="11"/>
    <x v="0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s v="wearables"/>
    <d v="2015-12-18T13:01:01"/>
    <d v="2016-01-17T13:01:01"/>
    <x v="11"/>
    <x v="0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s v="wearables"/>
    <d v="2016-04-20T10:41:12"/>
    <d v="2016-06-04T10:41:12"/>
    <x v="6"/>
    <x v="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s v="wearables"/>
    <d v="2016-10-19T09:43:32"/>
    <d v="2016-11-18T10:43:32"/>
    <x v="9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s v="wearables"/>
    <d v="2014-12-25T22:56:39"/>
    <d v="2015-01-24T22:56:39"/>
    <x v="11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s v="wearables"/>
    <d v="2015-07-09T15:00:39"/>
    <d v="2015-08-20T15:00:39"/>
    <x v="3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s v="wearables"/>
    <d v="2016-08-04T02:05:00"/>
    <d v="2016-09-13T02:05:00"/>
    <x v="1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s v="wearables"/>
    <d v="2015-02-25T16:55:59"/>
    <d v="2015-04-26T15:55:59"/>
    <x v="2"/>
    <x v="0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s v="wearables"/>
    <d v="2016-10-17T08:15:33"/>
    <d v="2016-11-17T09:15:33"/>
    <x v="9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s v="wearables"/>
    <d v="2015-03-19T14:16:03"/>
    <d v="2015-04-09T23:59:00"/>
    <x v="7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s v="wearables"/>
    <d v="2014-12-19T23:11:05"/>
    <d v="2015-01-18T23:11:05"/>
    <x v="11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s v="wearables"/>
    <d v="2017-01-31T10:02:35"/>
    <d v="2017-03-14T09:02:35"/>
    <x v="1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s v="wearables"/>
    <d v="2017-01-05T11:38:55"/>
    <d v="2017-02-20T14:00:00"/>
    <x v="1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s v="wearables"/>
    <d v="2016-01-04T12:05:53"/>
    <d v="2016-02-11T12:05:53"/>
    <x v="1"/>
    <x v="2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s v="wearables"/>
    <d v="2016-09-12T10:15:19"/>
    <d v="2016-10-17T10:15:19"/>
    <x v="8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s v="wearables"/>
    <d v="2015-07-23T10:05:19"/>
    <d v="2015-09-01T10:05:19"/>
    <x v="3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s v="wearables"/>
    <d v="2016-09-23T19:24:06"/>
    <d v="2016-10-25T22:59:00"/>
    <x v="8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s v="wearables"/>
    <d v="2016-09-06T10:15:32"/>
    <d v="2016-10-06T10:15:32"/>
    <x v="8"/>
    <x v="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s v="wearables"/>
    <d v="2016-02-22T01:06:14"/>
    <d v="2016-04-22T00:06:14"/>
    <x v="2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s v="wearables"/>
    <d v="2014-07-16T15:20:34"/>
    <d v="2014-08-15T15:20:34"/>
    <x v="3"/>
    <x v="3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s v="wearables"/>
    <d v="2017-01-07T02:16:47"/>
    <d v="2017-02-09T02:16:47"/>
    <x v="1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s v="wearables"/>
    <d v="2016-12-17T00:17:33"/>
    <d v="2017-01-22T23:59:00"/>
    <x v="11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s v="wearables"/>
    <d v="2015-04-17T12:01:00"/>
    <d v="2015-06-01T12:01:00"/>
    <x v="6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s v="wearables"/>
    <d v="2014-08-05T15:46:38"/>
    <d v="2014-09-04T01:59:00"/>
    <x v="1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s v="wearables"/>
    <d v="2015-09-09T19:21:33"/>
    <d v="2015-11-08T20:21:33"/>
    <x v="8"/>
    <x v="0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s v="wearables"/>
    <d v="2016-02-24T12:59:16"/>
    <d v="2016-03-25T11:59:16"/>
    <x v="2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s v="wearables"/>
    <d v="2016-04-29T11:43:05"/>
    <d v="2016-06-28T11:43:05"/>
    <x v="6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s v="wearables"/>
    <d v="2015-06-29T20:24:57"/>
    <d v="2015-08-13T20:24:57"/>
    <x v="0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s v="wearables"/>
    <d v="2016-01-22T17:36:37"/>
    <d v="2016-02-21T17:36:37"/>
    <x v="1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s v="wearables"/>
    <d v="2016-01-26T02:25:01"/>
    <d v="2016-02-25T02:25:01"/>
    <x v="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s v="wearables"/>
    <d v="2016-05-16T05:00:28"/>
    <d v="2016-06-20T13:59:00"/>
    <x v="5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s v="wearables"/>
    <d v="2014-10-16T16:42:02"/>
    <d v="2014-11-30T17:42:02"/>
    <x v="9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s v="wearables"/>
    <d v="2014-07-10T17:43:42"/>
    <d v="2014-08-09T17:43:42"/>
    <x v="3"/>
    <x v="3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s v="wearables"/>
    <d v="2016-09-02T13:04:46"/>
    <d v="2016-10-02T13:04:46"/>
    <x v="8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s v="wearables"/>
    <d v="2016-07-23T11:01:25"/>
    <d v="2016-08-23T15:54:00"/>
    <x v="3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s v="wearables"/>
    <d v="2015-02-25T21:46:48"/>
    <d v="2015-03-27T20:46:48"/>
    <x v="2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s v="wearables"/>
    <d v="2015-12-01T18:13:30"/>
    <d v="2015-12-31T18:00:00"/>
    <x v="11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s v="wearables"/>
    <d v="2015-11-16T13:25:00"/>
    <d v="2016-01-09T19:00:00"/>
    <x v="4"/>
    <x v="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s v="wearables"/>
    <d v="2014-05-14T02:04:10"/>
    <d v="2014-06-23T02:04:10"/>
    <x v="5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s v="wearables"/>
    <d v="2016-09-01T03:33:45"/>
    <d v="2016-10-01T03:33:45"/>
    <x v="8"/>
    <x v="2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s v="wearables"/>
    <d v="2016-08-29T17:24:55"/>
    <d v="2016-09-28T17:24:55"/>
    <x v="10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s v="wearables"/>
    <d v="2014-08-04T13:49:24"/>
    <d v="2014-09-03T13:49:24"/>
    <x v="10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s v="wearables"/>
    <d v="2016-06-17T13:09:48"/>
    <d v="2016-07-12T13:51:00"/>
    <x v="0"/>
    <x v="2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s v="wearables"/>
    <d v="2016-03-08T17:11:59"/>
    <d v="2016-05-07T16:11:59"/>
    <x v="7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s v="wearables"/>
    <d v="2016-10-09T18:09:28"/>
    <d v="2016-11-12T00:00:00"/>
    <x v="9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s v="wearables"/>
    <d v="2014-10-09T01:18:50"/>
    <d v="2014-11-30T17:59:00"/>
    <x v="9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s v="wearables"/>
    <d v="2014-11-04T17:34:40"/>
    <d v="2014-11-29T11:00:00"/>
    <x v="4"/>
    <x v="3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s v="wearables"/>
    <d v="2014-06-27T15:47:40"/>
    <d v="2014-07-27T10:27:00"/>
    <x v="0"/>
    <x v="3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s v="wearables"/>
    <d v="2014-10-28T21:28:17"/>
    <d v="2014-11-27T22:28:17"/>
    <x v="9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s v="wearables"/>
    <d v="2015-10-04T23:03:21"/>
    <d v="2015-11-19T00:03:21"/>
    <x v="9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s v="wearables"/>
    <d v="2014-10-14T02:11:30"/>
    <d v="2014-11-13T03:02:00"/>
    <x v="9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s v="wearables"/>
    <d v="2017-01-13T20:26:00"/>
    <d v="2017-03-14T19:26:00"/>
    <x v="1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s v="wearables"/>
    <d v="2016-12-16T12:16:53"/>
    <d v="2017-01-30T12:16:53"/>
    <x v="11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s v="wearables"/>
    <d v="2015-11-17T11:25:14"/>
    <d v="2015-12-17T00:59:00"/>
    <x v="4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s v="wearables"/>
    <d v="2017-02-14T12:01:01"/>
    <d v="2017-03-16T11:01:01"/>
    <x v="2"/>
    <x v="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s v="wearables"/>
    <d v="2016-01-19T12:00:27"/>
    <d v="2016-02-18T12:00:27"/>
    <x v="1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s v="wearables"/>
    <d v="2015-09-29T09:59:43"/>
    <d v="2015-10-30T09:59:43"/>
    <x v="8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s v="wearables"/>
    <d v="2014-12-03T19:57:52"/>
    <d v="2014-12-12T02:11:00"/>
    <x v="11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s v="wearables"/>
    <d v="2016-11-02T09:00:23"/>
    <d v="2016-12-14T10:00:23"/>
    <x v="4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s v="wearables"/>
    <d v="2016-11-28T14:25:15"/>
    <d v="2016-12-28T14:25:15"/>
    <x v="4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s v="wearables"/>
    <d v="2016-05-20T09:30:46"/>
    <d v="2016-06-19T09:30:46"/>
    <x v="5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s v="wearables"/>
    <d v="2016-07-10T14:54:22"/>
    <d v="2016-09-04T21:59:00"/>
    <x v="3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s v="wearables"/>
    <d v="2014-11-03T16:33:15"/>
    <d v="2014-12-18T16:33:15"/>
    <x v="4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s v="wearables"/>
    <d v="2016-12-10T05:34:12"/>
    <d v="2017-01-24T05:34:12"/>
    <x v="11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s v="wearables"/>
    <d v="2015-12-01T15:00:56"/>
    <d v="2015-12-29T15:00:00"/>
    <x v="11"/>
    <x v="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s v="wearables"/>
    <d v="2014-11-11T19:03:35"/>
    <d v="2014-12-31T19:03:35"/>
    <x v="4"/>
    <x v="3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s v="wearables"/>
    <d v="2015-10-26T16:04:55"/>
    <d v="2015-11-25T17:04:55"/>
    <x v="9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s v="wearables"/>
    <d v="2016-02-21T21:34:16"/>
    <d v="2016-04-06T20:34:16"/>
    <x v="2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s v="wearables"/>
    <d v="2015-10-12T11:12:15"/>
    <d v="2015-11-21T12:12:15"/>
    <x v="9"/>
    <x v="0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s v="wearables"/>
    <d v="2016-06-14T06:48:53"/>
    <d v="2016-07-14T06:48:53"/>
    <x v="0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s v="wearables"/>
    <d v="2015-01-05T18:22:29"/>
    <d v="2015-02-04T18:22:29"/>
    <x v="1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s v="electronic music"/>
    <d v="2015-05-02T20:40:09"/>
    <d v="2015-06-01T19:47:00"/>
    <x v="5"/>
    <x v="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s v="electronic music"/>
    <d v="2015-09-24T01:02:51"/>
    <d v="2015-10-16T23:00:00"/>
    <x v="8"/>
    <x v="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s v="electronic music"/>
    <d v="2015-04-17T10:31:17"/>
    <d v="2015-05-17T10:31:17"/>
    <x v="6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s v="electronic music"/>
    <d v="2015-05-21T17:04:21"/>
    <d v="2015-06-20T17:04:21"/>
    <x v="5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s v="electronic music"/>
    <d v="2016-01-01T08:56:03"/>
    <d v="2016-01-31T08:56:03"/>
    <x v="1"/>
    <x v="2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s v="electronic music"/>
    <d v="2015-02-14T15:00:37"/>
    <d v="2015-03-16T14:00:37"/>
    <x v="2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s v="electronic music"/>
    <d v="2016-02-26T04:46:56"/>
    <d v="2016-03-31T03:46:56"/>
    <x v="2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s v="electronic music"/>
    <d v="2014-09-22T19:49:07"/>
    <d v="2014-10-22T19:49:07"/>
    <x v="8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s v="electronic music"/>
    <d v="2017-01-20T10:03:25"/>
    <d v="2017-03-06T15:00:00"/>
    <x v="1"/>
    <x v="1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s v="electronic music"/>
    <d v="2015-02-09T12:05:07"/>
    <d v="2015-04-04T16:59:00"/>
    <x v="2"/>
    <x v="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s v="electronic music"/>
    <d v="2016-08-29T06:35:49"/>
    <d v="2016-09-12T06:35:49"/>
    <x v="10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s v="electronic music"/>
    <d v="2015-11-16T13:20:10"/>
    <d v="2015-12-16T13:20:10"/>
    <x v="4"/>
    <x v="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s v="electronic music"/>
    <d v="2016-05-24T11:00:25"/>
    <d v="2016-06-23T11:00:25"/>
    <x v="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s v="electronic music"/>
    <d v="2016-11-14T12:34:40"/>
    <d v="2016-12-12T12:34:40"/>
    <x v="4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s v="electronic music"/>
    <d v="2016-07-03T23:00:04"/>
    <d v="2016-08-04T22:59:00"/>
    <x v="3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s v="electronic music"/>
    <d v="2015-01-12T10:23:40"/>
    <d v="2015-02-11T10:23:40"/>
    <x v="1"/>
    <x v="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s v="electronic music"/>
    <d v="2012-12-06T05:46:30"/>
    <d v="2013-01-07T03:00:00"/>
    <x v="11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s v="electronic music"/>
    <d v="2015-04-25T14:44:22"/>
    <d v="2015-05-18T00:00:00"/>
    <x v="6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s v="electronic music"/>
    <d v="2016-02-18T00:33:43"/>
    <d v="2016-03-18T23:33:43"/>
    <x v="2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s v="electronic music"/>
    <d v="2016-11-17T21:37:26"/>
    <d v="2016-12-13T02:59:00"/>
    <x v="4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s v="audio"/>
    <d v="2016-07-28T12:00:09"/>
    <d v="2016-08-27T12:00:09"/>
    <x v="3"/>
    <x v="2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s v="audio"/>
    <d v="2014-07-10T20:26:32"/>
    <d v="2014-07-30T20:26:32"/>
    <x v="3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s v="audio"/>
    <d v="2014-07-31T11:42:28"/>
    <d v="2014-09-12T05:00:00"/>
    <x v="3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s v="audio"/>
    <d v="2015-04-20T01:04:15"/>
    <d v="2015-05-20T01:04:15"/>
    <x v="6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s v="audio"/>
    <d v="2015-01-07T17:13:21"/>
    <d v="2015-03-05T15:27:00"/>
    <x v="1"/>
    <x v="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s v="audio"/>
    <d v="2014-07-24T15:59:10"/>
    <d v="2014-08-23T15:59:10"/>
    <x v="3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s v="audio"/>
    <d v="2015-11-11T15:26:00"/>
    <d v="2015-12-26T15:26:00"/>
    <x v="4"/>
    <x v="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s v="audio"/>
    <d v="2014-10-06T14:38:35"/>
    <d v="2014-11-05T15:38:35"/>
    <x v="9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s v="audio"/>
    <d v="2016-08-15T20:16:29"/>
    <d v="2016-09-24T20:16:29"/>
    <x v="10"/>
    <x v="2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s v="audio"/>
    <d v="2016-01-13T05:20:45"/>
    <d v="2016-02-12T05:20:45"/>
    <x v="1"/>
    <x v="2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s v="audio"/>
    <d v="2015-08-15T14:07:57"/>
    <d v="2015-09-14T14:07:57"/>
    <x v="10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s v="audio"/>
    <d v="2014-07-29T19:20:25"/>
    <d v="2014-08-26T19:20:25"/>
    <x v="3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s v="audio"/>
    <d v="2016-04-23T14:08:15"/>
    <d v="2016-06-06T15:09:00"/>
    <x v="6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s v="audio"/>
    <d v="2017-02-08T23:08:52"/>
    <d v="2017-03-05T23:08:52"/>
    <x v="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s v="audio"/>
    <d v="2014-07-11T15:26:39"/>
    <d v="2014-08-10T17:00:00"/>
    <x v="3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s v="audio"/>
    <d v="2016-02-06T18:49:05"/>
    <d v="2016-03-07T18:49:05"/>
    <x v="2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s v="audio"/>
    <d v="2015-02-23T12:16:17"/>
    <d v="2015-04-24T11:16:17"/>
    <x v="2"/>
    <x v="0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s v="audio"/>
    <d v="2016-11-04T15:54:43"/>
    <d v="2016-12-04T16:54:43"/>
    <x v="4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s v="audio"/>
    <d v="2015-02-12T16:37:23"/>
    <d v="2015-03-25T19:00:00"/>
    <x v="2"/>
    <x v="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s v="audio"/>
    <d v="2015-02-11T13:57:36"/>
    <d v="2015-03-13T12:57:36"/>
    <x v="2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s v="audio"/>
    <d v="2015-03-16T16:54:53"/>
    <d v="2015-04-15T16:54:53"/>
    <x v="7"/>
    <x v="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s v="audio"/>
    <d v="2016-03-03T01:38:28"/>
    <d v="2016-05-01T20:00:00"/>
    <x v="7"/>
    <x v="2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s v="audio"/>
    <d v="2016-07-05T14:22:21"/>
    <d v="2016-07-12T14:22:21"/>
    <x v="3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s v="audio"/>
    <d v="2016-07-31T19:44:22"/>
    <d v="2016-08-30T19:44:22"/>
    <x v="3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s v="video games"/>
    <d v="2013-05-23T00:28:23"/>
    <d v="2013-07-07T00:28:23"/>
    <x v="5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s v="video games"/>
    <d v="2014-01-22T04:08:42"/>
    <d v="2014-02-19T04:08:42"/>
    <x v="1"/>
    <x v="3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s v="video games"/>
    <d v="2013-06-20T18:06:22"/>
    <d v="2013-08-04T18:06:22"/>
    <x v="0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s v="video games"/>
    <d v="2013-11-21T15:32:11"/>
    <d v="2013-12-21T15:32:11"/>
    <x v="4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s v="video games"/>
    <d v="2016-03-11T03:54:24"/>
    <d v="2016-04-10T02:54:24"/>
    <x v="7"/>
    <x v="2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s v="video games"/>
    <d v="2013-10-25T00:30:59"/>
    <d v="2013-11-26T01:30:59"/>
    <x v="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s v="video games"/>
    <d v="2012-09-10T19:17:02"/>
    <d v="2012-09-30T19:17:02"/>
    <x v="8"/>
    <x v="5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s v="video games"/>
    <d v="2015-10-18T13:04:53"/>
    <d v="2015-11-17T14:04:53"/>
    <x v="9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s v="video games"/>
    <d v="2014-01-06T14:58:17"/>
    <d v="2014-02-05T14:58:17"/>
    <x v="1"/>
    <x v="3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s v="video games"/>
    <d v="2011-09-16T18:09:01"/>
    <d v="2011-10-16T18:09:01"/>
    <x v="8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s v="video games"/>
    <d v="2013-12-04T23:09:05"/>
    <d v="2014-01-03T23:09:05"/>
    <x v="11"/>
    <x v="4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s v="video games"/>
    <d v="2012-04-06T16:41:56"/>
    <d v="2012-05-06T16:41:56"/>
    <x v="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s v="video games"/>
    <d v="2014-07-18T04:04:10"/>
    <d v="2014-09-11T04:04:10"/>
    <x v="3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s v="video games"/>
    <d v="2015-12-14T23:00:11"/>
    <d v="2016-01-13T23:00:11"/>
    <x v="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s v="video games"/>
    <d v="2011-06-06T23:42:01"/>
    <d v="2011-07-21T23:42:01"/>
    <x v="0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s v="video games"/>
    <d v="2016-04-19T08:35:36"/>
    <d v="2016-05-14T08:35:36"/>
    <x v="6"/>
    <x v="2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s v="video games"/>
    <d v="2014-04-10T22:18:53"/>
    <d v="2014-05-10T22:18:53"/>
    <x v="6"/>
    <x v="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s v="video games"/>
    <d v="2014-12-29T17:14:52"/>
    <d v="2015-01-28T17:14:52"/>
    <x v="11"/>
    <x v="3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s v="video games"/>
    <d v="2012-07-11T16:44:48"/>
    <d v="2012-08-10T16:44:48"/>
    <x v="3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s v="video games"/>
    <d v="2014-06-03T10:49:43"/>
    <d v="2014-08-02T10:49:43"/>
    <x v="0"/>
    <x v="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s v="video games"/>
    <d v="2014-07-09T16:53:24"/>
    <d v="2014-08-08T16:53:24"/>
    <x v="3"/>
    <x v="3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s v="video games"/>
    <d v="2016-02-13T11:06:15"/>
    <d v="2016-03-14T10:06:15"/>
    <x v="2"/>
    <x v="2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s v="video games"/>
    <d v="2014-07-25T15:48:11"/>
    <d v="2014-08-24T15:48:11"/>
    <x v="3"/>
    <x v="3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s v="video games"/>
    <d v="2014-05-16T12:08:07"/>
    <d v="2014-06-15T12:08:07"/>
    <x v="5"/>
    <x v="3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s v="video games"/>
    <d v="2014-03-25T14:11:07"/>
    <d v="2014-04-24T14:11:07"/>
    <x v="7"/>
    <x v="3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s v="video games"/>
    <d v="2015-05-26T23:32:55"/>
    <d v="2015-06-25T23:32:55"/>
    <x v="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s v="video games"/>
    <d v="2015-04-28T23:27:33"/>
    <d v="2015-05-28T23:27:33"/>
    <x v="6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s v="video games"/>
    <d v="2016-03-11T14:41:12"/>
    <d v="2016-04-10T13:41:12"/>
    <x v="7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s v="video games"/>
    <d v="2012-12-06T19:37:18"/>
    <d v="2013-01-05T19:37:18"/>
    <x v="11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s v="video games"/>
    <d v="2016-01-27T18:22:17"/>
    <d v="2016-02-11T18:22:17"/>
    <x v="1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s v="video games"/>
    <d v="2011-09-09T12:07:13"/>
    <d v="2011-10-09T12:07:13"/>
    <x v="8"/>
    <x v="6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s v="video games"/>
    <d v="2013-07-31T07:53:40"/>
    <d v="2013-08-30T07:53:40"/>
    <x v="3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s v="video games"/>
    <d v="2014-09-03T07:25:54"/>
    <d v="2014-10-03T22:30:00"/>
    <x v="8"/>
    <x v="3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s v="video games"/>
    <d v="2014-01-21T14:01:17"/>
    <d v="2014-03-02T14:01:17"/>
    <x v="1"/>
    <x v="3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s v="video games"/>
    <d v="2014-03-14T13:18:15"/>
    <d v="2014-04-13T13:18:15"/>
    <x v="7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s v="video games"/>
    <d v="2015-04-13T15:04:28"/>
    <d v="2015-05-13T15:04:28"/>
    <x v="6"/>
    <x v="0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s v="video games"/>
    <d v="2016-01-14T21:39:31"/>
    <d v="2016-02-13T21:39:31"/>
    <x v="1"/>
    <x v="2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s v="video games"/>
    <d v="2016-06-17T13:32:18"/>
    <d v="2016-07-14T13:12:00"/>
    <x v="0"/>
    <x v="2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s v="video games"/>
    <d v="2013-10-29T20:05:25"/>
    <d v="2013-12-09T00:59:00"/>
    <x v="9"/>
    <x v="4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s v="video games"/>
    <d v="2016-04-19T00:19:50"/>
    <d v="2016-06-18T00:19:50"/>
    <x v="6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s v="video games"/>
    <d v="2014-05-12T04:50:21"/>
    <d v="2014-06-11T04:50:21"/>
    <x v="5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s v="video games"/>
    <d v="2014-02-21T22:15:27"/>
    <d v="2014-03-23T21:15:27"/>
    <x v="2"/>
    <x v="3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s v="video games"/>
    <d v="2012-03-05T12:46:15"/>
    <d v="2012-04-04T11:46:15"/>
    <x v="7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s v="video games"/>
    <d v="2014-06-23T15:40:24"/>
    <d v="2014-07-23T15:40:24"/>
    <x v="0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s v="video games"/>
    <d v="2012-02-13T10:17:15"/>
    <d v="2012-04-13T09:17:15"/>
    <x v="2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s v="video games"/>
    <d v="2016-10-19T13:03:10"/>
    <d v="2016-11-18T14:03:10"/>
    <x v="9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s v="video games"/>
    <d v="2012-11-07T17:23:42"/>
    <d v="2012-12-07T17:23:42"/>
    <x v="4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s v="video games"/>
    <d v="2015-12-08T23:53:10"/>
    <d v="2016-01-07T23:53:10"/>
    <x v="11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s v="video games"/>
    <d v="2014-11-20T13:13:31"/>
    <d v="2015-01-19T03:30:00"/>
    <x v="4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s v="video games"/>
    <d v="2014-07-15T18:27:00"/>
    <d v="2014-08-14T18:27:00"/>
    <x v="3"/>
    <x v="3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s v="video games"/>
    <d v="2013-09-09T03:18:07"/>
    <d v="2013-10-09T03:18:07"/>
    <x v="8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s v="video games"/>
    <d v="2016-02-29T11:41:35"/>
    <d v="2016-03-30T10:41:35"/>
    <x v="2"/>
    <x v="2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s v="video games"/>
    <d v="2012-04-10T15:20:08"/>
    <d v="2012-06-09T15:20:08"/>
    <x v="6"/>
    <x v="5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s v="video games"/>
    <d v="2015-11-25T09:21:53"/>
    <d v="2015-12-25T09:21:53"/>
    <x v="4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s v="video games"/>
    <d v="2014-03-05T22:59:39"/>
    <d v="2014-04-04T21:59:39"/>
    <x v="7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s v="video games"/>
    <d v="2014-03-24T14:01:04"/>
    <d v="2014-04-06T14:01:04"/>
    <x v="7"/>
    <x v="3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s v="video games"/>
    <d v="2011-09-13T15:56:40"/>
    <d v="2011-10-28T15:56:40"/>
    <x v="8"/>
    <x v="6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s v="video games"/>
    <d v="2016-02-12T17:25:16"/>
    <d v="2016-03-13T16:25:16"/>
    <x v="2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s v="video games"/>
    <d v="2013-05-16T11:53:45"/>
    <d v="2013-05-30T11:53:45"/>
    <x v="5"/>
    <x v="4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s v="video games"/>
    <d v="2014-03-20T07:34:08"/>
    <d v="2014-04-19T07:34:08"/>
    <x v="7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s v="mobile games"/>
    <d v="2015-03-31T11:00:51"/>
    <d v="2015-04-30T11:00:51"/>
    <x v="7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s v="mobile games"/>
    <d v="2015-07-27T09:58:50"/>
    <d v="2015-09-25T09:58:50"/>
    <x v="3"/>
    <x v="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s v="mobile games"/>
    <d v="2016-06-14T02:51:34"/>
    <d v="2016-07-14T02:51:34"/>
    <x v="0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s v="mobile games"/>
    <d v="2014-10-14T15:30:00"/>
    <d v="2014-11-14T16:30:00"/>
    <x v="9"/>
    <x v="3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s v="mobile games"/>
    <d v="2014-07-08T10:35:17"/>
    <d v="2014-08-07T10:35:17"/>
    <x v="3"/>
    <x v="3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s v="mobile games"/>
    <d v="2016-05-06T01:21:33"/>
    <d v="2016-06-05T01:21:33"/>
    <x v="5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s v="mobile games"/>
    <d v="2014-09-26T18:55:00"/>
    <d v="2014-11-25T19:55:00"/>
    <x v="8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s v="mobile games"/>
    <d v="2015-11-24T16:47:48"/>
    <d v="2015-12-24T16:47:48"/>
    <x v="4"/>
    <x v="0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s v="mobile games"/>
    <d v="2016-12-01T21:46:11"/>
    <d v="2016-12-31T21:46:11"/>
    <x v="11"/>
    <x v="2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s v="mobile games"/>
    <d v="2014-07-01T04:46:21"/>
    <d v="2014-07-31T04:46:21"/>
    <x v="3"/>
    <x v="3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s v="mobile games"/>
    <d v="2014-11-15T01:50:28"/>
    <d v="2014-11-28T23:33:00"/>
    <x v="4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s v="mobile games"/>
    <d v="2016-07-07T18:44:54"/>
    <d v="2016-08-06T18:44:54"/>
    <x v="3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s v="mobile games"/>
    <d v="2015-11-19T11:07:09"/>
    <d v="2015-12-19T11:07:09"/>
    <x v="4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s v="mobile games"/>
    <d v="2016-03-24T14:40:21"/>
    <d v="2016-04-23T14:40:21"/>
    <x v="7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s v="mobile games"/>
    <d v="2017-01-01T16:45:31"/>
    <d v="2017-01-21T16:45:31"/>
    <x v="1"/>
    <x v="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s v="mobile games"/>
    <d v="2014-12-02T03:20:26"/>
    <d v="2015-01-01T03:20:26"/>
    <x v="11"/>
    <x v="3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s v="mobile games"/>
    <d v="2015-07-07T06:05:21"/>
    <d v="2015-08-06T06:05:21"/>
    <x v="3"/>
    <x v="0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s v="mobile games"/>
    <d v="2015-06-09T11:47:30"/>
    <d v="2015-07-09T11:47:30"/>
    <x v="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s v="mobile games"/>
    <d v="2015-01-17T19:08:47"/>
    <d v="2015-02-16T19:08:47"/>
    <x v="1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s v="mobile games"/>
    <d v="2015-11-16T23:38:46"/>
    <d v="2015-12-16T23:38:46"/>
    <x v="4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s v="food trucks"/>
    <d v="2015-03-29T23:22:00"/>
    <d v="2015-04-28T23:22:00"/>
    <x v="7"/>
    <x v="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s v="food trucks"/>
    <d v="2014-08-03T12:56:32"/>
    <d v="2014-10-02T12:56:32"/>
    <x v="10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s v="food trucks"/>
    <d v="2014-03-25T17:52:53"/>
    <d v="2014-05-02T17:52:53"/>
    <x v="7"/>
    <x v="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s v="food trucks"/>
    <d v="2014-08-20T18:19:43"/>
    <d v="2014-10-19T18:19:43"/>
    <x v="10"/>
    <x v="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s v="food trucks"/>
    <d v="2016-10-31T23:06:21"/>
    <d v="2016-12-01T00:06:21"/>
    <x v="9"/>
    <x v="2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s v="food trucks"/>
    <d v="2016-05-17T12:02:46"/>
    <d v="2016-06-16T12:02:46"/>
    <x v="5"/>
    <x v="2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s v="food trucks"/>
    <d v="2015-11-09T17:54:35"/>
    <d v="2016-01-08T17:54:35"/>
    <x v="4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s v="food trucks"/>
    <d v="2015-08-07T21:27:43"/>
    <d v="2015-09-06T21:27:43"/>
    <x v="10"/>
    <x v="0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s v="food trucks"/>
    <d v="2015-04-15T12:01:52"/>
    <d v="2015-05-15T12:01:52"/>
    <x v="6"/>
    <x v="0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s v="food trucks"/>
    <d v="2015-05-19T12:08:25"/>
    <d v="2015-06-18T12:08:25"/>
    <x v="5"/>
    <x v="0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s v="food trucks"/>
    <d v="2015-08-06T21:36:46"/>
    <d v="2015-09-05T21:36:46"/>
    <x v="10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s v="food trucks"/>
    <d v="2014-07-15T13:20:08"/>
    <d v="2014-08-14T13:20:08"/>
    <x v="3"/>
    <x v="3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s v="food trucks"/>
    <d v="2015-01-24T20:42:42"/>
    <d v="2015-02-23T20:42:42"/>
    <x v="1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s v="food trucks"/>
    <d v="2014-10-06T10:04:40"/>
    <d v="2014-12-05T11:04:40"/>
    <x v="9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s v="food trucks"/>
    <d v="2014-11-08T21:12:08"/>
    <d v="2014-12-08T21:12:08"/>
    <x v="4"/>
    <x v="3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s v="food trucks"/>
    <d v="2015-05-30T12:26:05"/>
    <d v="2015-06-30T10:45:00"/>
    <x v="5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s v="food trucks"/>
    <d v="2015-02-25T22:43:06"/>
    <d v="2015-03-27T21:43:06"/>
    <x v="2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s v="food trucks"/>
    <d v="2015-04-28T10:06:29"/>
    <d v="2015-05-19T10:06:29"/>
    <x v="6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s v="food trucks"/>
    <d v="2014-08-25T11:24:24"/>
    <d v="2014-09-25T11:24:24"/>
    <x v="10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s v="food trucks"/>
    <d v="2014-07-10T12:22:00"/>
    <d v="2014-08-09T12:22:00"/>
    <x v="3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s v="food trucks"/>
    <d v="2016-05-19T12:23:02"/>
    <d v="2016-06-18T12:23:02"/>
    <x v="5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s v="food trucks"/>
    <d v="2014-06-02T00:08:50"/>
    <d v="2014-07-06T00:08:50"/>
    <x v="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s v="food trucks"/>
    <d v="2015-05-26T06:39:02"/>
    <d v="2015-06-25T23:00:00"/>
    <x v="5"/>
    <x v="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s v="food trucks"/>
    <d v="2014-08-12T12:38:15"/>
    <d v="2014-09-12T12:38:15"/>
    <x v="10"/>
    <x v="3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s v="food trucks"/>
    <d v="2016-08-22T20:17:45"/>
    <d v="2016-09-21T20:17:45"/>
    <x v="10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s v="food trucks"/>
    <d v="2015-01-23T03:29:23"/>
    <d v="2015-02-22T03:29:23"/>
    <x v="1"/>
    <x v="0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s v="food trucks"/>
    <d v="2015-04-30T16:26:11"/>
    <d v="2015-05-30T16:26:11"/>
    <x v="6"/>
    <x v="0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s v="food trucks"/>
    <d v="2014-10-26T14:18:47"/>
    <d v="2014-11-13T15:18:47"/>
    <x v="9"/>
    <x v="3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s v="food trucks"/>
    <d v="2014-07-21T11:22:32"/>
    <d v="2014-08-20T11:22:32"/>
    <x v="3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s v="food trucks"/>
    <d v="2015-06-28T23:27:37"/>
    <d v="2015-08-02T23:27:37"/>
    <x v="0"/>
    <x v="0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s v="food trucks"/>
    <d v="2016-04-08T15:12:07"/>
    <d v="2016-05-08T15:12:07"/>
    <x v="6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s v="food trucks"/>
    <d v="2015-06-15T12:28:59"/>
    <d v="2015-07-15T12:28:59"/>
    <x v="0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s v="food trucks"/>
    <d v="2017-01-10T19:28:18"/>
    <d v="2017-03-06T08:00:00"/>
    <x v="1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s v="food trucks"/>
    <d v="2014-09-15T10:51:36"/>
    <d v="2014-10-15T10:51:36"/>
    <x v="8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s v="food trucks"/>
    <d v="2014-07-17T16:44:12"/>
    <d v="2014-08-16T16:44:12"/>
    <x v="3"/>
    <x v="3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s v="food trucks"/>
    <d v="2015-09-28T12:17:07"/>
    <d v="2015-10-28T12:17:07"/>
    <x v="8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s v="food trucks"/>
    <d v="2014-05-22T14:21:54"/>
    <d v="2014-06-28T14:21:54"/>
    <x v="5"/>
    <x v="3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s v="food trucks"/>
    <d v="2015-01-30T03:08:41"/>
    <d v="2015-03-01T03:08:41"/>
    <x v="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s v="food trucks"/>
    <d v="2016-12-24T14:51:28"/>
    <d v="2017-01-12T11:42:00"/>
    <x v="11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s v="food trucks"/>
    <d v="2016-10-13T15:40:23"/>
    <d v="2016-11-01T22:59:00"/>
    <x v="9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s v="photobooks"/>
    <d v="2017-01-06T09:23:31"/>
    <d v="2017-02-06T09:23:31"/>
    <x v="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s v="photobooks"/>
    <d v="2015-05-06T15:45:49"/>
    <d v="2015-06-07T23:00:00"/>
    <x v="5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s v="photobooks"/>
    <d v="2015-04-29T15:43:15"/>
    <d v="2015-06-01T17:42:00"/>
    <x v="6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s v="photobooks"/>
    <d v="2015-04-15T16:28:43"/>
    <d v="2015-05-17T13:00:00"/>
    <x v="6"/>
    <x v="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s v="photobooks"/>
    <d v="2016-12-07T11:49:00"/>
    <d v="2016-12-28T11:49:00"/>
    <x v="11"/>
    <x v="2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s v="photobooks"/>
    <d v="2016-06-08T18:29:55"/>
    <d v="2016-06-29T18:29:55"/>
    <x v="0"/>
    <x v="2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s v="photobooks"/>
    <d v="2014-08-01T10:58:45"/>
    <d v="2014-08-31T10:58:45"/>
    <x v="10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s v="photobooks"/>
    <d v="2016-02-19T09:29:20"/>
    <d v="2016-03-20T08:29:20"/>
    <x v="2"/>
    <x v="2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s v="photobooks"/>
    <d v="2017-01-12T07:09:38"/>
    <d v="2017-02-11T07:09:38"/>
    <x v="1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s v="photobooks"/>
    <d v="2016-02-09T13:37:33"/>
    <d v="2016-04-09T12:37:33"/>
    <x v="2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s v="photobooks"/>
    <d v="2015-03-09T06:42:59"/>
    <d v="2015-04-08T06:42:59"/>
    <x v="7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s v="photobooks"/>
    <d v="2015-10-21T03:20:53"/>
    <d v="2015-12-20T04:00:00"/>
    <x v="9"/>
    <x v="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s v="photobooks"/>
    <d v="2015-11-18T14:38:59"/>
    <d v="2015-12-18T14:38:59"/>
    <x v="4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s v="photobooks"/>
    <d v="2016-05-13T10:57:14"/>
    <d v="2016-06-13T00:59:00"/>
    <x v="5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s v="photobooks"/>
    <d v="2015-11-25T09:51:26"/>
    <d v="2015-12-30T22:00:00"/>
    <x v="4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s v="photobooks"/>
    <d v="2015-06-06T13:30:00"/>
    <d v="2015-07-08T13:30:00"/>
    <x v="0"/>
    <x v="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s v="photobooks"/>
    <d v="2015-03-26T06:27:36"/>
    <d v="2015-04-16T06:27:36"/>
    <x v="7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s v="photobooks"/>
    <d v="2016-06-15T09:34:06"/>
    <d v="2016-07-15T09:34:06"/>
    <x v="0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s v="photobooks"/>
    <d v="2015-05-28T01:55:54"/>
    <d v="2015-06-27T01:55:54"/>
    <x v="5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s v="photobooks"/>
    <d v="2015-05-01T09:45:27"/>
    <d v="2015-05-31T09:45:27"/>
    <x v="5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s v="photobooks"/>
    <d v="2015-10-20T12:57:13"/>
    <d v="2015-12-04T00:00:00"/>
    <x v="9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s v="photobooks"/>
    <d v="2015-05-14T07:09:11"/>
    <d v="2015-06-13T07:09:11"/>
    <x v="5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s v="photobooks"/>
    <d v="2017-02-06T13:37:33"/>
    <d v="2017-03-11T08:29:00"/>
    <x v="2"/>
    <x v="1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s v="photobooks"/>
    <d v="2016-03-01T05:19:33"/>
    <d v="2016-03-31T05:00:00"/>
    <x v="7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s v="photobooks"/>
    <d v="2016-02-23T12:01:04"/>
    <d v="2016-03-24T11:01:04"/>
    <x v="2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s v="photobooks"/>
    <d v="2017-01-26T15:18:25"/>
    <d v="2017-02-25T15:18:25"/>
    <x v="1"/>
    <x v="1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s v="photobooks"/>
    <d v="2015-05-08T17:36:12"/>
    <d v="2015-05-31T16:00:00"/>
    <x v="5"/>
    <x v="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s v="photobooks"/>
    <d v="2016-05-25T15:47:41"/>
    <d v="2016-06-09T15:47:41"/>
    <x v="5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s v="photobooks"/>
    <d v="2015-11-10T17:48:15"/>
    <d v="2015-11-26T20:00:00"/>
    <x v="4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s v="photobooks"/>
    <d v="2016-12-27T13:08:20"/>
    <d v="2017-01-31T13:08:20"/>
    <x v="11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s v="photobooks"/>
    <d v="2015-04-10T15:10:05"/>
    <d v="2015-06-09T15:10:05"/>
    <x v="6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s v="photobooks"/>
    <d v="2014-04-30T17:09:16"/>
    <d v="2014-05-30T17:09:16"/>
    <x v="6"/>
    <x v="3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s v="photobooks"/>
    <d v="2015-08-31T09:47:37"/>
    <d v="2015-10-02T18:03:00"/>
    <x v="1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s v="photobooks"/>
    <d v="2016-06-14T14:25:40"/>
    <d v="2016-07-14T14:25:40"/>
    <x v="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s v="photobooks"/>
    <d v="2015-10-01T10:53:20"/>
    <d v="2015-10-31T22:00:00"/>
    <x v="9"/>
    <x v="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s v="photobooks"/>
    <d v="2016-09-20T06:05:13"/>
    <d v="2016-10-20T06:05:13"/>
    <x v="8"/>
    <x v="2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s v="photobooks"/>
    <d v="2015-07-26T10:05:12"/>
    <d v="2015-08-25T10:05:12"/>
    <x v="3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s v="photobooks"/>
    <d v="2016-11-06T06:24:48"/>
    <d v="2016-12-03T19:00:00"/>
    <x v="4"/>
    <x v="2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s v="photobooks"/>
    <d v="2016-03-01T12:17:27"/>
    <d v="2016-03-31T23:00:00"/>
    <x v="7"/>
    <x v="2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s v="photobooks"/>
    <d v="2016-10-10T23:15:09"/>
    <d v="2016-11-10T00:15:09"/>
    <x v="9"/>
    <x v="2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s v="world music"/>
    <d v="2014-04-07T08:11:42"/>
    <d v="2014-06-06T08:11:42"/>
    <x v="6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s v="world music"/>
    <d v="2013-08-23T16:44:38"/>
    <d v="2013-10-22T16:44:38"/>
    <x v="10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s v="world music"/>
    <d v="2014-03-17T15:59:41"/>
    <d v="2014-04-20T20:00:00"/>
    <x v="7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s v="world music"/>
    <d v="2014-07-07T17:03:36"/>
    <d v="2014-08-07T02:00:00"/>
    <x v="3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s v="world music"/>
    <d v="2011-07-30T12:30:08"/>
    <d v="2011-09-28T12:30:08"/>
    <x v="3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s v="world music"/>
    <d v="2012-03-17T06:02:07"/>
    <d v="2012-04-16T11:00:00"/>
    <x v="7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s v="world music"/>
    <d v="2011-01-25T18:20:30"/>
    <d v="2011-02-24T18:20:30"/>
    <x v="1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s v="world music"/>
    <d v="2015-07-08T17:36:08"/>
    <d v="2015-08-27T20:00:00"/>
    <x v="3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s v="world music"/>
    <d v="2013-08-20T15:21:10"/>
    <d v="2013-10-06T15:21:10"/>
    <x v="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s v="world music"/>
    <d v="2012-01-31T17:46:14"/>
    <d v="2012-02-21T17:46:14"/>
    <x v="1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s v="world music"/>
    <d v="2015-01-03T13:55:42"/>
    <d v="2015-02-02T13:55:42"/>
    <x v="1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s v="world music"/>
    <d v="2013-11-04T22:14:59"/>
    <d v="2013-12-14T22:14:59"/>
    <x v="4"/>
    <x v="4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s v="world music"/>
    <d v="2012-07-20T11:19:24"/>
    <d v="2012-07-28T11:00:00"/>
    <x v="3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s v="world music"/>
    <d v="2012-08-04T01:47:45"/>
    <d v="2012-08-24T01:47:45"/>
    <x v="10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s v="world music"/>
    <d v="2011-07-07T09:38:56"/>
    <d v="2011-08-06T09:38:56"/>
    <x v="3"/>
    <x v="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s v="world music"/>
    <d v="2011-12-06T18:06:07"/>
    <d v="2012-01-05T18:06:07"/>
    <x v="11"/>
    <x v="6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s v="world music"/>
    <d v="2013-05-14T19:57:37"/>
    <d v="2013-07-12T16:51:00"/>
    <x v="5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s v="world music"/>
    <d v="2014-10-11T15:06:20"/>
    <d v="2014-11-03T00:59:00"/>
    <x v="9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s v="world music"/>
    <d v="2011-08-26T22:58:22"/>
    <d v="2011-09-11T08:18:00"/>
    <x v="1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s v="world music"/>
    <d v="2011-05-08T16:06:11"/>
    <d v="2011-07-08T16:00:00"/>
    <x v="5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s v="rock"/>
    <d v="2013-03-22T14:48:43"/>
    <d v="2013-04-22T16:00:00"/>
    <x v="7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s v="rock"/>
    <d v="2014-05-15T09:23:54"/>
    <d v="2014-06-14T09:23:54"/>
    <x v="5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s v="rock"/>
    <d v="2011-10-21T20:02:29"/>
    <d v="2011-12-05T21:02:29"/>
    <x v="9"/>
    <x v="6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s v="rock"/>
    <d v="2013-04-06T02:00:55"/>
    <d v="2013-05-06T02:00:55"/>
    <x v="6"/>
    <x v="4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s v="rock"/>
    <d v="2014-05-08T10:45:53"/>
    <d v="2014-06-13T01:59:00"/>
    <x v="5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s v="rock"/>
    <d v="2012-06-07T12:46:51"/>
    <d v="2012-07-07T12:46:51"/>
    <x v="0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s v="rock"/>
    <d v="2014-07-23T10:25:31"/>
    <d v="2014-09-06T10:25:31"/>
    <x v="3"/>
    <x v="3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s v="rock"/>
    <d v="2011-07-27T14:32:47"/>
    <d v="2011-09-25T14:32:47"/>
    <x v="3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s v="rock"/>
    <d v="2013-09-26T18:42:49"/>
    <d v="2013-10-24T18:42:49"/>
    <x v="8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s v="rock"/>
    <d v="2014-08-04T13:48:27"/>
    <d v="2014-09-03T13:48:27"/>
    <x v="10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s v="rock"/>
    <d v="2010-11-05T09:54:46"/>
    <d v="2010-12-31T23:59:00"/>
    <x v="4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s v="rock"/>
    <d v="2013-11-01T15:17:32"/>
    <d v="2013-12-01T16:17:32"/>
    <x v="4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s v="rock"/>
    <d v="2012-01-13T17:03:51"/>
    <d v="2012-02-12T17:03:51"/>
    <x v="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s v="rock"/>
    <d v="2011-02-12T21:03:10"/>
    <d v="2011-04-02T20:03:10"/>
    <x v="2"/>
    <x v="6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s v="rock"/>
    <d v="2013-08-01T09:40:12"/>
    <d v="2013-08-31T09:40:12"/>
    <x v="10"/>
    <x v="4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s v="rock"/>
    <d v="2014-05-07T18:17:44"/>
    <d v="2014-06-08T22:59:00"/>
    <x v="5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s v="rock"/>
    <d v="2014-01-27T15:13:40"/>
    <d v="2014-02-26T15:13:40"/>
    <x v="1"/>
    <x v="3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s v="rock"/>
    <d v="2013-12-30T03:13:47"/>
    <d v="2014-01-29T03:13:47"/>
    <x v="11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s v="rock"/>
    <d v="2014-01-17T13:18:12"/>
    <d v="2014-02-16T13:18:12"/>
    <x v="1"/>
    <x v="3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s v="rock"/>
    <d v="2014-02-21T21:01:10"/>
    <d v="2014-03-28T20:00:00"/>
    <x v="2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s v="rock"/>
    <d v="2013-09-30T10:54:43"/>
    <d v="2013-10-29T10:54:43"/>
    <x v="8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s v="rock"/>
    <d v="2010-10-14T10:43:35"/>
    <d v="2010-11-30T10:43:35"/>
    <x v="9"/>
    <x v="7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s v="rock"/>
    <d v="2013-12-12T16:02:25"/>
    <d v="2014-01-11T16:02:25"/>
    <x v="11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s v="rock"/>
    <d v="2013-06-24T09:02:38"/>
    <d v="2013-07-24T09:02:38"/>
    <x v="0"/>
    <x v="4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s v="rock"/>
    <d v="2013-08-21T15:17:27"/>
    <d v="2013-09-20T15:17:27"/>
    <x v="10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s v="rock"/>
    <d v="2016-03-16T14:45:12"/>
    <d v="2016-04-15T19:00:00"/>
    <x v="7"/>
    <x v="2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s v="rock"/>
    <d v="2012-01-25T15:34:02"/>
    <d v="2012-03-25T14:34:02"/>
    <x v="1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s v="rock"/>
    <d v="2013-10-14T11:24:19"/>
    <d v="2013-11-13T12:24:19"/>
    <x v="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s v="rock"/>
    <d v="2010-04-06T12:52:59"/>
    <d v="2010-06-14T23:00:00"/>
    <x v="6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s v="rock"/>
    <d v="2014-08-01T12:31:31"/>
    <d v="2014-08-31T12:31:31"/>
    <x v="10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s v="rock"/>
    <d v="2012-07-26T11:33:45"/>
    <d v="2012-08-30T11:33:45"/>
    <x v="3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s v="rock"/>
    <d v="2013-07-03T15:49:47"/>
    <d v="2013-08-07T15:49:47"/>
    <x v="3"/>
    <x v="4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s v="rock"/>
    <d v="2009-07-13T11:54:07"/>
    <d v="2009-08-31T23:00:00"/>
    <x v="3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s v="rock"/>
    <d v="2012-07-31T08:29:07"/>
    <d v="2012-09-04T08:29:07"/>
    <x v="3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s v="rock"/>
    <d v="2014-05-27T08:19:26"/>
    <d v="2014-06-24T21:00:00"/>
    <x v="5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s v="rock"/>
    <d v="2014-02-11T21:22:50"/>
    <d v="2014-03-23T20:22:50"/>
    <x v="2"/>
    <x v="3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s v="rock"/>
    <d v="2010-12-01T13:10:54"/>
    <d v="2011-03-01T13:10:54"/>
    <x v="11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s v="rock"/>
    <d v="2013-07-08T12:50:36"/>
    <d v="2013-07-28T12:50:36"/>
    <x v="3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s v="rock"/>
    <d v="2013-11-08T06:24:15"/>
    <d v="2013-12-08T23:59:00"/>
    <x v="4"/>
    <x v="4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s v="rock"/>
    <d v="2013-02-15T12:13:09"/>
    <d v="2013-03-10T23:00:00"/>
    <x v="2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s v="plays"/>
    <d v="2016-12-08T00:38:02"/>
    <d v="2016-12-31T11:59:00"/>
    <x v="11"/>
    <x v="2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s v="plays"/>
    <d v="2015-06-05T08:59:35"/>
    <d v="2015-06-20T08:59:35"/>
    <x v="0"/>
    <x v="0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s v="plays"/>
    <d v="2015-02-04T04:13:47"/>
    <d v="2015-02-17T09:00:00"/>
    <x v="2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s v="plays"/>
    <d v="2015-04-13T09:54:16"/>
    <d v="2015-06-12T09:54:16"/>
    <x v="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s v="plays"/>
    <d v="2016-07-09T22:42:43"/>
    <d v="2016-08-09T23:00:00"/>
    <x v="3"/>
    <x v="2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s v="plays"/>
    <d v="2016-12-04T22:14:05"/>
    <d v="2017-01-03T22:14:05"/>
    <x v="11"/>
    <x v="2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s v="plays"/>
    <d v="2015-03-23T09:45:31"/>
    <d v="2015-04-23T01:59:00"/>
    <x v="7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s v="plays"/>
    <d v="2015-03-01T10:39:51"/>
    <d v="2015-04-07T02:00:00"/>
    <x v="7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s v="plays"/>
    <d v="2015-09-09T13:20:28"/>
    <d v="2015-10-06T17:59:00"/>
    <x v="8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s v="plays"/>
    <d v="2015-10-15T11:49:31"/>
    <d v="2015-11-14T12:49:31"/>
    <x v="9"/>
    <x v="0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s v="plays"/>
    <d v="2015-10-01T05:53:17"/>
    <d v="2015-10-19T06:00:00"/>
    <x v="9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s v="plays"/>
    <d v="2015-06-29T08:44:57"/>
    <d v="2015-07-29T12:00:00"/>
    <x v="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s v="plays"/>
    <d v="2016-02-22T20:12:53"/>
    <d v="2016-03-13T19:12:53"/>
    <x v="2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s v="plays"/>
    <d v="2016-04-01T12:55:58"/>
    <d v="2016-05-01T12:55:58"/>
    <x v="6"/>
    <x v="2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s v="plays"/>
    <d v="2016-03-29T11:20:32"/>
    <d v="2016-04-28T11:20:32"/>
    <x v="7"/>
    <x v="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s v="plays"/>
    <d v="2015-06-14T14:32:39"/>
    <d v="2015-07-14T14:32:39"/>
    <x v="0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s v="plays"/>
    <d v="2016-04-23T11:12:18"/>
    <d v="2016-06-01T13:57:00"/>
    <x v="6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s v="plays"/>
    <d v="2015-07-10T12:59:38"/>
    <d v="2015-07-20T22:00:00"/>
    <x v="3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s v="plays"/>
    <d v="2016-10-31T20:23:31"/>
    <d v="2016-11-30T21:23:31"/>
    <x v="9"/>
    <x v="2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s v="plays"/>
    <d v="2016-07-15T05:35:20"/>
    <d v="2016-07-31T06:00:00"/>
    <x v="3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s v="wearables"/>
    <d v="2017-01-11T23:40:05"/>
    <d v="2017-03-12T22:40:05"/>
    <x v="1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s v="wearables"/>
    <d v="2016-06-22T10:58:28"/>
    <d v="2016-07-21T12:30:00"/>
    <x v="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s v="wearables"/>
    <d v="2014-11-04T05:58:54"/>
    <d v="2014-12-04T05:58:54"/>
    <x v="4"/>
    <x v="3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s v="wearables"/>
    <d v="2016-01-18T07:04:39"/>
    <d v="2016-02-17T07:04:39"/>
    <x v="1"/>
    <x v="2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s v="wearables"/>
    <d v="2016-08-29T09:43:32"/>
    <d v="2016-10-08T09:43:32"/>
    <x v="10"/>
    <x v="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s v="wearables"/>
    <d v="2015-09-10T16:11:08"/>
    <d v="2015-10-15T16:11:08"/>
    <x v="8"/>
    <x v="0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s v="wearables"/>
    <d v="2016-07-05T11:00:50"/>
    <d v="2016-08-19T11:00:50"/>
    <x v="3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s v="wearables"/>
    <d v="2016-10-26T14:15:19"/>
    <d v="2016-11-30T15:15:19"/>
    <x v="9"/>
    <x v="2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s v="wearables"/>
    <d v="2015-03-19T11:52:02"/>
    <d v="2015-04-18T11:52:02"/>
    <x v="7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s v="wearables"/>
    <d v="2016-02-02T12:01:54"/>
    <d v="2016-03-03T12:01:54"/>
    <x v="2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s v="wearables"/>
    <d v="2016-08-22T11:04:20"/>
    <d v="2016-10-21T11:04:20"/>
    <x v="10"/>
    <x v="2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s v="wearables"/>
    <d v="2015-10-01T06:57:28"/>
    <d v="2015-11-05T20:00:00"/>
    <x v="9"/>
    <x v="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s v="wearables"/>
    <d v="2016-01-24T18:05:09"/>
    <d v="2016-02-28T18:05:09"/>
    <x v="1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s v="wearables"/>
    <d v="2016-05-30T00:39:06"/>
    <d v="2016-07-21T09:00:00"/>
    <x v="5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s v="wearables"/>
    <d v="2014-12-11T20:02:52"/>
    <d v="2015-01-10T20:02:52"/>
    <x v="11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s v="wearables"/>
    <d v="2014-06-26T14:29:25"/>
    <d v="2014-07-11T11:00:00"/>
    <x v="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s v="wearables"/>
    <d v="2016-12-01T11:34:06"/>
    <d v="2016-12-30T18:00:00"/>
    <x v="11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s v="wearables"/>
    <d v="2016-11-23T12:58:57"/>
    <d v="2016-12-23T12:58:57"/>
    <x v="4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s v="wearables"/>
    <d v="2015-04-21T10:45:25"/>
    <d v="2015-05-21T10:45:25"/>
    <x v="6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s v="wearables"/>
    <d v="2016-03-22T11:45:46"/>
    <d v="2016-04-26T01:55:00"/>
    <x v="7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s v="wearables"/>
    <d v="2016-09-13T10:12:32"/>
    <d v="2016-10-13T10:12:32"/>
    <x v="8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s v="wearables"/>
    <d v="2016-11-29T21:03:55"/>
    <d v="2016-12-29T21:03:55"/>
    <x v="4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s v="wearables"/>
    <d v="2014-12-01T14:00:28"/>
    <d v="2015-01-15T14:00:28"/>
    <x v="11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s v="wearables"/>
    <d v="2015-04-29T11:17:15"/>
    <d v="2015-05-29T11:17:15"/>
    <x v="6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s v="wearables"/>
    <d v="2016-08-30T10:25:34"/>
    <d v="2016-10-14T10:25:34"/>
    <x v="10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s v="wearables"/>
    <d v="2014-10-23T00:19:05"/>
    <d v="2014-12-02T01:19:05"/>
    <x v="9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s v="wearables"/>
    <d v="2016-06-01T01:38:29"/>
    <d v="2016-07-01T23:00:00"/>
    <x v="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s v="wearables"/>
    <d v="2016-07-18T07:05:54"/>
    <d v="2016-08-17T07:05:54"/>
    <x v="3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s v="wearables"/>
    <d v="2016-12-27T20:26:48"/>
    <d v="2017-01-26T20:26:48"/>
    <x v="11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s v="wearables"/>
    <d v="2014-06-15T21:33:45"/>
    <d v="2014-07-15T21:33:45"/>
    <x v="0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s v="wearables"/>
    <d v="2016-02-10T13:34:47"/>
    <d v="2016-03-11T13:34:47"/>
    <x v="2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s v="wearables"/>
    <d v="2015-11-05T17:28:22"/>
    <d v="2015-12-05T17:28:22"/>
    <x v="4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s v="wearables"/>
    <d v="2014-11-12T15:43:48"/>
    <d v="2014-12-17T15:43:48"/>
    <x v="4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s v="wearables"/>
    <d v="2017-02-01T08:51:19"/>
    <d v="2017-03-03T08:51:19"/>
    <x v="2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s v="wearables"/>
    <d v="2015-07-03T14:17:13"/>
    <d v="2015-08-02T14:17:13"/>
    <x v="3"/>
    <x v="0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s v="wearables"/>
    <d v="2014-10-24T10:31:55"/>
    <d v="2014-12-08T11:31:55"/>
    <x v="9"/>
    <x v="3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s v="wearables"/>
    <d v="2014-07-16T09:17:33"/>
    <d v="2014-08-15T09:17:33"/>
    <x v="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s v="wearables"/>
    <d v="2016-08-30T09:58:37"/>
    <d v="2016-10-01T09:58:37"/>
    <x v="10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s v="wearables"/>
    <d v="2015-06-17T14:35:39"/>
    <d v="2015-07-17T14:35:39"/>
    <x v="0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s v="wearables"/>
    <d v="2016-06-21T07:38:03"/>
    <d v="2016-08-18T22:59:00"/>
    <x v="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s v="nonfiction"/>
    <d v="2016-06-01T13:57:19"/>
    <d v="2016-06-30T13:57:19"/>
    <x v="0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s v="nonfiction"/>
    <d v="2014-06-09T14:32:39"/>
    <d v="2014-07-14T14:32:39"/>
    <x v="0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s v="nonfiction"/>
    <d v="2013-05-27T20:49:11"/>
    <d v="2013-06-26T20:49:11"/>
    <x v="5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s v="nonfiction"/>
    <d v="2015-02-05T10:18:45"/>
    <d v="2015-03-07T10:18:45"/>
    <x v="2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s v="nonfiction"/>
    <d v="2014-11-20T07:08:53"/>
    <d v="2014-12-18T07:08:53"/>
    <x v="4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s v="nonfiction"/>
    <d v="2015-11-09T02:58:55"/>
    <d v="2015-12-16T01:59:00"/>
    <x v="4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s v="nonfiction"/>
    <d v="2015-11-25T19:18:54"/>
    <d v="2015-12-25T19:18:54"/>
    <x v="4"/>
    <x v="0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s v="nonfiction"/>
    <d v="2016-01-13T12:45:44"/>
    <d v="2016-02-12T12:45:44"/>
    <x v="1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s v="nonfiction"/>
    <d v="2015-07-15T08:52:46"/>
    <d v="2015-09-04T22:59:00"/>
    <x v="3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s v="nonfiction"/>
    <d v="2013-02-03T21:49:48"/>
    <d v="2013-03-10T19:00:00"/>
    <x v="2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s v="nonfiction"/>
    <d v="2016-05-12T14:22:59"/>
    <d v="2016-06-11T14:22:59"/>
    <x v="5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s v="nonfiction"/>
    <d v="2012-10-31T01:06:45"/>
    <d v="2012-11-30T05:00:00"/>
    <x v="9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s v="nonfiction"/>
    <d v="2013-06-04T19:56:00"/>
    <d v="2013-07-04T19:56:00"/>
    <x v="0"/>
    <x v="4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s v="nonfiction"/>
    <d v="2013-01-30T18:05:37"/>
    <d v="2013-03-01T00:59:00"/>
    <x v="1"/>
    <x v="4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s v="nonfiction"/>
    <d v="2011-05-26T08:42:03"/>
    <d v="2011-06-25T08:42:03"/>
    <x v="5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s v="nonfiction"/>
    <d v="2011-05-05T14:33:10"/>
    <d v="2011-07-06T14:33:10"/>
    <x v="5"/>
    <x v="6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s v="nonfiction"/>
    <d v="2012-07-05T16:37:00"/>
    <d v="2012-08-02T16:37:00"/>
    <x v="3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s v="nonfiction"/>
    <d v="2014-05-22T12:12:52"/>
    <d v="2014-06-21T12:12:52"/>
    <x v="5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s v="nonfiction"/>
    <d v="2013-07-09T17:25:31"/>
    <d v="2013-09-07T17:25:31"/>
    <x v="3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s v="nonfiction"/>
    <d v="2016-01-27T15:15:27"/>
    <d v="2016-02-15T02:59:00"/>
    <x v="1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s v="rock"/>
    <d v="2014-11-08T11:41:46"/>
    <d v="2015-01-07T11:41:46"/>
    <x v="4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s v="rock"/>
    <d v="2015-02-14T12:35:52"/>
    <d v="2015-03-16T11:35:52"/>
    <x v="2"/>
    <x v="0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s v="rock"/>
    <d v="2014-10-12T18:54:23"/>
    <d v="2014-11-26T19:54:23"/>
    <x v="9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s v="rock"/>
    <d v="2015-10-14T19:04:10"/>
    <d v="2015-11-13T20:04:10"/>
    <x v="9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s v="rock"/>
    <d v="2015-05-21T23:34:54"/>
    <d v="2015-06-14T23:34:54"/>
    <x v="5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s v="rock"/>
    <d v="2014-03-12T09:15:46"/>
    <d v="2014-04-11T09:15:46"/>
    <x v="7"/>
    <x v="3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s v="rock"/>
    <d v="2013-09-30T19:04:50"/>
    <d v="2013-10-15T19:04:50"/>
    <x v="8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s v="rock"/>
    <d v="2015-04-07T13:12:22"/>
    <d v="2015-05-07T13:12:22"/>
    <x v="6"/>
    <x v="0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s v="rock"/>
    <d v="2012-06-12T12:45:32"/>
    <d v="2012-07-12T12:45:32"/>
    <x v="0"/>
    <x v="5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s v="rock"/>
    <d v="2016-11-30T17:50:33"/>
    <d v="2016-12-30T17:50:33"/>
    <x v="4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s v="rock"/>
    <d v="2016-02-23T22:53:08"/>
    <d v="2016-03-24T21:53:08"/>
    <x v="2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s v="rock"/>
    <d v="2016-12-15T20:35:19"/>
    <d v="2017-01-14T20:35:19"/>
    <x v="11"/>
    <x v="2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s v="rock"/>
    <d v="2016-11-03T11:03:26"/>
    <d v="2016-12-03T12:03:26"/>
    <x v="4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s v="rock"/>
    <d v="2017-01-12T00:16:10"/>
    <d v="2017-02-02T23:11:00"/>
    <x v="1"/>
    <x v="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s v="rock"/>
    <d v="2016-07-17T13:13:30"/>
    <d v="2016-08-01T13:13:30"/>
    <x v="3"/>
    <x v="2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s v="rock"/>
    <d v="2015-05-06T06:47:56"/>
    <d v="2015-06-05T06:47:56"/>
    <x v="5"/>
    <x v="0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s v="rock"/>
    <d v="2015-05-17T13:18:26"/>
    <d v="2015-06-08T21:00:00"/>
    <x v="5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s v="rock"/>
    <d v="2016-11-29T00:08:45"/>
    <d v="2016-12-29T00:08:45"/>
    <x v="4"/>
    <x v="2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s v="rock"/>
    <d v="2013-04-06T14:12:16"/>
    <d v="2013-05-06T14:12:16"/>
    <x v="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s v="rock"/>
    <d v="2016-12-02T20:47:58"/>
    <d v="2016-12-22T20:47:58"/>
    <x v="11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s v="rock"/>
    <d v="2015-06-05T12:38:42"/>
    <d v="2015-07-05T12:38:42"/>
    <x v="0"/>
    <x v="0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s v="rock"/>
    <d v="2016-03-04T11:32:01"/>
    <d v="2016-04-29T07:11:00"/>
    <x v="7"/>
    <x v="2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s v="rock"/>
    <d v="2015-06-29T10:31:29"/>
    <d v="2015-07-29T10:31:29"/>
    <x v="0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s v="rock"/>
    <d v="2015-05-02T17:06:35"/>
    <d v="2015-06-02T23:30:00"/>
    <x v="5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s v="rock"/>
    <d v="2016-09-21T09:45:17"/>
    <d v="2016-10-17T11:14:00"/>
    <x v="8"/>
    <x v="2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s v="rock"/>
    <d v="2016-07-14T06:32:37"/>
    <d v="2016-08-13T06:32:37"/>
    <x v="3"/>
    <x v="2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s v="rock"/>
    <d v="2015-03-24T14:16:46"/>
    <d v="2015-04-27T12:12:00"/>
    <x v="7"/>
    <x v="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s v="rock"/>
    <d v="2015-07-08T10:36:58"/>
    <d v="2015-08-21T23:59:00"/>
    <x v="3"/>
    <x v="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s v="rock"/>
    <d v="2016-01-31T22:43:06"/>
    <d v="2016-03-02T22:43:06"/>
    <x v="1"/>
    <x v="2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s v="rock"/>
    <d v="2016-07-02T11:22:03"/>
    <d v="2016-08-01T11:22:03"/>
    <x v="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s v="rock"/>
    <d v="2017-01-16T22:28:46"/>
    <d v="2017-02-28T22:00:00"/>
    <x v="1"/>
    <x v="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s v="rock"/>
    <d v="2016-12-15T16:48:01"/>
    <d v="2017-01-14T16:48:01"/>
    <x v="1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s v="rock"/>
    <d v="2015-01-14T18:58:02"/>
    <d v="2015-02-13T18:58:02"/>
    <x v="1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s v="rock"/>
    <d v="2016-09-27T17:01:50"/>
    <d v="2016-10-27T16:19:00"/>
    <x v="8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s v="rock"/>
    <d v="2016-06-05T15:58:54"/>
    <d v="2016-07-05T15:58:54"/>
    <x v="0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s v="rock"/>
    <d v="2014-09-06T19:06:13"/>
    <d v="2014-10-06T19:06:13"/>
    <x v="8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s v="rock"/>
    <d v="2016-05-08T03:11:13"/>
    <d v="2016-06-12T00:30:00"/>
    <x v="5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s v="rock"/>
    <d v="2013-05-05T18:54:34"/>
    <d v="2013-05-26T18:54:34"/>
    <x v="5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s v="rock"/>
    <d v="2015-03-01T20:16:51"/>
    <d v="2015-04-30T19:16:51"/>
    <x v="7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s v="rock"/>
    <d v="2013-06-25T20:30:35"/>
    <d v="2013-07-25T20:30:35"/>
    <x v="0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s v="translations"/>
    <d v="2015-01-28T07:14:45"/>
    <d v="2015-02-22T07:14:45"/>
    <x v="1"/>
    <x v="0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s v="translations"/>
    <d v="2014-10-29T11:20:01"/>
    <d v="2014-11-28T12:20:01"/>
    <x v="9"/>
    <x v="3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s v="translations"/>
    <d v="2015-10-20T05:23:27"/>
    <d v="2015-12-12T05:00:00"/>
    <x v="9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s v="translations"/>
    <d v="2014-07-18T07:52:58"/>
    <d v="2014-08-12T07:52:58"/>
    <x v="3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s v="translations"/>
    <d v="2015-10-14T15:55:56"/>
    <d v="2015-11-13T16:55:56"/>
    <x v="9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s v="translations"/>
    <d v="2014-11-01T22:12:15"/>
    <d v="2014-12-31T23:12:15"/>
    <x v="4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s v="translations"/>
    <d v="2016-04-19T02:38:40"/>
    <d v="2016-06-03T02:38:40"/>
    <x v="6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s v="translations"/>
    <d v="2015-01-08T20:25:00"/>
    <d v="2015-02-05T20:25:00"/>
    <x v="1"/>
    <x v="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s v="translations"/>
    <d v="2014-11-03T20:31:39"/>
    <d v="2014-12-03T20:31:39"/>
    <x v="4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s v="translations"/>
    <d v="2015-12-22T05:29:30"/>
    <d v="2016-02-20T05:29:30"/>
    <x v="11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s v="translations"/>
    <d v="2016-12-04T01:04:27"/>
    <d v="2017-01-03T01:04:27"/>
    <x v="11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s v="translations"/>
    <d v="2015-07-07T11:13:11"/>
    <d v="2015-08-16T11:13:11"/>
    <x v="3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s v="translations"/>
    <d v="2015-10-22T17:13:39"/>
    <d v="2015-11-21T18:13:39"/>
    <x v="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s v="translations"/>
    <d v="2015-08-15T22:36:14"/>
    <d v="2015-09-15T06:11:00"/>
    <x v="1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s v="translations"/>
    <d v="2016-01-26T05:57:14"/>
    <d v="2016-02-25T05:57:14"/>
    <x v="1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s v="translations"/>
    <d v="2016-09-09T05:56:59"/>
    <d v="2016-10-09T05:56:59"/>
    <x v="8"/>
    <x v="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s v="translations"/>
    <d v="2016-06-03T11:01:26"/>
    <d v="2016-06-28T11:01:26"/>
    <x v="0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s v="translations"/>
    <d v="2015-01-09T16:58:29"/>
    <d v="2015-02-08T16:58:29"/>
    <x v="1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s v="translations"/>
    <d v="2016-08-22T00:45:04"/>
    <d v="2016-09-21T00:45:04"/>
    <x v="10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s v="translations"/>
    <d v="2015-12-02T03:38:51"/>
    <d v="2016-01-01T03:38:51"/>
    <x v="11"/>
    <x v="0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s v="translations"/>
    <d v="2016-11-02T12:13:22"/>
    <d v="2016-11-15T13:13:22"/>
    <x v="4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s v="translations"/>
    <d v="2015-03-29T22:09:19"/>
    <d v="2015-04-28T22:09:19"/>
    <x v="7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s v="translations"/>
    <d v="2015-06-25T04:22:00"/>
    <d v="2015-08-24T04:22:00"/>
    <x v="0"/>
    <x v="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s v="translations"/>
    <d v="2016-08-19T15:26:25"/>
    <d v="2016-09-18T15:26:25"/>
    <x v="10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s v="translations"/>
    <d v="2016-03-03T04:06:57"/>
    <d v="2016-04-02T03:06:57"/>
    <x v="7"/>
    <x v="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s v="translations"/>
    <d v="2015-03-10T20:27:22"/>
    <d v="2015-04-09T20:27:22"/>
    <x v="7"/>
    <x v="0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s v="translations"/>
    <d v="2014-11-18T14:31:28"/>
    <d v="2014-12-19T14:31:28"/>
    <x v="4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s v="translations"/>
    <d v="2015-10-27T00:03:36"/>
    <d v="2015-11-26T01:03:36"/>
    <x v="9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s v="translations"/>
    <d v="2015-06-20T13:43:48"/>
    <d v="2015-07-20T13:43:48"/>
    <x v="0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s v="translations"/>
    <d v="2016-10-30T10:01:15"/>
    <d v="2016-12-10T06:00:00"/>
    <x v="9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s v="translations"/>
    <d v="2015-05-18T13:24:38"/>
    <d v="2015-06-08T10:00:00"/>
    <x v="5"/>
    <x v="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s v="translations"/>
    <d v="2015-09-11T13:43:40"/>
    <d v="2015-10-11T13:43:40"/>
    <x v="8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s v="translations"/>
    <d v="2016-01-22T03:24:17"/>
    <d v="2016-02-21T03:24:17"/>
    <x v="1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s v="translations"/>
    <d v="2014-06-06T07:45:39"/>
    <d v="2014-07-12T23:59:00"/>
    <x v="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s v="translations"/>
    <d v="2016-03-28T15:54:59"/>
    <d v="2016-04-27T08:55:00"/>
    <x v="7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s v="translations"/>
    <d v="2015-02-05T14:55:01"/>
    <d v="2015-03-07T14:55:01"/>
    <x v="2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s v="translations"/>
    <d v="2016-04-26T12:57:43"/>
    <d v="2016-05-26T12:57:43"/>
    <x v="6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s v="translations"/>
    <d v="2015-07-13T13:22:49"/>
    <d v="2015-09-11T13:22:49"/>
    <x v="3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s v="translations"/>
    <d v="2016-04-25T10:29:18"/>
    <d v="2016-05-25T10:29:18"/>
    <x v="6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s v="translations"/>
    <d v="2016-12-03T17:13:29"/>
    <d v="2017-01-02T17:13:29"/>
    <x v="11"/>
    <x v="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s v="translations"/>
    <d v="2015-07-14T15:57:42"/>
    <d v="2015-09-12T15:57:42"/>
    <x v="3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s v="translations"/>
    <d v="2015-05-15T08:00:55"/>
    <d v="2015-06-14T08:00:55"/>
    <x v="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s v="translations"/>
    <d v="2016-04-01T05:44:38"/>
    <d v="2016-04-21T05:44:38"/>
    <x v="6"/>
    <x v="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s v="translations"/>
    <d v="2016-06-08T12:32:14"/>
    <d v="2016-07-08T12:32:14"/>
    <x v="0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s v="translations"/>
    <d v="2015-04-21T17:28:38"/>
    <d v="2015-05-22T00:25:00"/>
    <x v="6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s v="translations"/>
    <d v="2015-03-23T14:28:25"/>
    <d v="2015-05-10T14:28:25"/>
    <x v="7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s v="translations"/>
    <d v="2016-01-20T23:06:37"/>
    <d v="2016-02-19T23:06:37"/>
    <x v="1"/>
    <x v="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s v="translations"/>
    <d v="2014-10-19T18:00:59"/>
    <d v="2014-11-18T19:00:59"/>
    <x v="9"/>
    <x v="3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s v="translations"/>
    <d v="2014-06-28T11:52:43"/>
    <d v="2014-07-28T11:52:43"/>
    <x v="0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s v="translations"/>
    <d v="2017-03-01T11:42:27"/>
    <d v="2017-04-15T10:42:27"/>
    <x v="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s v="translations"/>
    <d v="2016-04-03T15:48:00"/>
    <d v="2016-04-24T16:59:00"/>
    <x v="6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s v="translations"/>
    <d v="2014-07-12T11:08:40"/>
    <d v="2014-09-05T08:39:00"/>
    <x v="3"/>
    <x v="3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s v="translations"/>
    <d v="2016-12-04T11:02:45"/>
    <d v="2017-01-03T11:02:45"/>
    <x v="11"/>
    <x v="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s v="translations"/>
    <d v="2015-10-12T16:30:44"/>
    <d v="2015-11-11T17:30:44"/>
    <x v="9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s v="translations"/>
    <d v="2014-07-11T11:56:00"/>
    <d v="2014-08-10T23:00:00"/>
    <x v="3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s v="translations"/>
    <d v="2015-11-03T23:54:56"/>
    <d v="2015-12-02T12:25:00"/>
    <x v="4"/>
    <x v="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s v="translations"/>
    <d v="2014-10-03T16:31:38"/>
    <d v="2014-11-30T18:45:00"/>
    <x v="9"/>
    <x v="3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s v="radio &amp; podcasts"/>
    <d v="2014-09-17T10:29:14"/>
    <d v="2014-10-20T19:00:00"/>
    <x v="8"/>
    <x v="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s v="radio &amp; podcasts"/>
    <d v="2013-03-11T10:54:31"/>
    <d v="2013-04-10T10:54:31"/>
    <x v="7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s v="radio &amp; podcasts"/>
    <d v="2013-02-21T16:52:18"/>
    <d v="2013-04-07T15:52:18"/>
    <x v="2"/>
    <x v="4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s v="radio &amp; podcasts"/>
    <d v="2013-01-17T10:52:38"/>
    <d v="2013-02-16T10:52:38"/>
    <x v="1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d v="2012-02-20T12:37:32"/>
    <d v="2012-03-21T22:00:00"/>
    <x v="2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s v="radio &amp; podcasts"/>
    <d v="2015-12-01T23:07:46"/>
    <d v="2016-01-12T00:00:00"/>
    <x v="11"/>
    <x v="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s v="radio &amp; podcasts"/>
    <d v="2012-01-25T14:14:45"/>
    <d v="2012-03-25T13:14:45"/>
    <x v="1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s v="radio &amp; podcasts"/>
    <d v="2011-04-12T19:20:49"/>
    <d v="2011-06-11T19:20:49"/>
    <x v="6"/>
    <x v="6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s v="radio &amp; podcasts"/>
    <d v="2013-01-16T09:21:49"/>
    <d v="2013-02-15T09:21:49"/>
    <x v="1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s v="radio &amp; podcasts"/>
    <d v="2012-12-07T14:51:03"/>
    <d v="2012-12-28T14:51:03"/>
    <x v="11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s v="radio &amp; podcasts"/>
    <d v="2015-03-10T17:58:54"/>
    <d v="2015-04-09T17:58:54"/>
    <x v="7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s v="radio &amp; podcasts"/>
    <d v="2013-09-16T08:01:43"/>
    <d v="2013-10-16T08:01:43"/>
    <x v="8"/>
    <x v="4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s v="radio &amp; podcasts"/>
    <d v="2012-01-31T18:30:39"/>
    <d v="2012-03-01T18:30:39"/>
    <x v="1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s v="radio &amp; podcasts"/>
    <d v="2013-08-14T12:28:12"/>
    <d v="2013-09-13T12:28:12"/>
    <x v="10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s v="radio &amp; podcasts"/>
    <d v="2014-11-17T12:21:03"/>
    <d v="2014-12-19T23:59:00"/>
    <x v="4"/>
    <x v="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s v="radio &amp; podcasts"/>
    <d v="2011-08-10T20:00:22"/>
    <d v="2011-09-09T20:00:22"/>
    <x v="10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s v="radio &amp; podcasts"/>
    <d v="2011-10-24T09:46:44"/>
    <d v="2011-12-22T22:00:00"/>
    <x v="9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s v="radio &amp; podcasts"/>
    <d v="2013-04-30T15:55:13"/>
    <d v="2013-05-14T15:55:13"/>
    <x v="6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s v="radio &amp; podcasts"/>
    <d v="2014-04-25T12:53:09"/>
    <d v="2014-05-09T22:59:00"/>
    <x v="6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s v="radio &amp; podcasts"/>
    <d v="2013-07-09T17:24:59"/>
    <d v="2013-07-26T12:00:00"/>
    <x v="3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s v="fiction"/>
    <d v="2013-10-03T17:09:05"/>
    <d v="2013-11-02T17:09:05"/>
    <x v="9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s v="fiction"/>
    <d v="2012-08-15T15:35:36"/>
    <d v="2012-09-07T02:51:00"/>
    <x v="1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s v="fiction"/>
    <d v="2016-06-26T23:37:55"/>
    <d v="2016-07-21T23:37:55"/>
    <x v="0"/>
    <x v="2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s v="fiction"/>
    <d v="2012-05-23T23:49:23"/>
    <d v="2012-07-21T09:51:00"/>
    <x v="5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s v="fiction"/>
    <d v="2015-05-06T14:06:13"/>
    <d v="2015-06-20T14:06:13"/>
    <x v="5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s v="fiction"/>
    <d v="2015-01-27T23:02:41"/>
    <d v="2015-02-26T23:02:41"/>
    <x v="1"/>
    <x v="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s v="fiction"/>
    <d v="2016-07-03T17:01:11"/>
    <d v="2016-08-02T17:01:11"/>
    <x v="3"/>
    <x v="2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s v="fiction"/>
    <d v="2013-12-06T08:31:00"/>
    <d v="2014-01-05T08:31:00"/>
    <x v="11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s v="fiction"/>
    <d v="2012-10-16T09:40:52"/>
    <d v="2012-11-15T10:40:52"/>
    <x v="9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s v="fiction"/>
    <d v="2013-09-03T08:27:54"/>
    <d v="2013-10-02T08:27:54"/>
    <x v="8"/>
    <x v="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s v="fiction"/>
    <d v="2014-12-18T12:07:23"/>
    <d v="2015-02-15T10:38:00"/>
    <x v="11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s v="fiction"/>
    <d v="2011-05-19T16:14:06"/>
    <d v="2011-06-18T16:14:06"/>
    <x v="5"/>
    <x v="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s v="fiction"/>
    <d v="2013-05-17T15:47:55"/>
    <d v="2013-06-16T15:47:55"/>
    <x v="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s v="fiction"/>
    <d v="2015-03-04T12:20:13"/>
    <d v="2015-04-03T10:38:00"/>
    <x v="7"/>
    <x v="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s v="fiction"/>
    <d v="2011-07-28T13:57:11"/>
    <d v="2011-08-27T13:57:11"/>
    <x v="3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s v="fiction"/>
    <d v="2014-07-18T06:24:19"/>
    <d v="2014-09-16T06:24:19"/>
    <x v="3"/>
    <x v="3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s v="fiction"/>
    <d v="2013-06-19T10:25:22"/>
    <d v="2013-07-31T14:43:00"/>
    <x v="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s v="fiction"/>
    <d v="2014-07-20T18:36:18"/>
    <d v="2014-09-03T18:36:18"/>
    <x v="3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s v="fiction"/>
    <d v="2016-06-05T19:10:33"/>
    <d v="2016-08-04T19:10:33"/>
    <x v="0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s v="fiction"/>
    <d v="2013-04-01T16:42:37"/>
    <d v="2013-05-01T16:42:37"/>
    <x v="6"/>
    <x v="4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s v="photobooks"/>
    <d v="2015-06-08T09:00:23"/>
    <d v="2015-07-08T09:00:23"/>
    <x v="0"/>
    <x v="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s v="photobooks"/>
    <d v="2016-02-26T08:01:20"/>
    <d v="2016-03-25T17:00:00"/>
    <x v="2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s v="photobooks"/>
    <d v="2016-08-24T03:20:01"/>
    <d v="2016-10-23T03:20:01"/>
    <x v="10"/>
    <x v="2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s v="photobooks"/>
    <d v="2014-05-13T10:47:04"/>
    <d v="2014-06-10T03:33:00"/>
    <x v="5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s v="photobooks"/>
    <d v="2016-02-14T05:38:23"/>
    <d v="2016-03-22T15:01:00"/>
    <x v="2"/>
    <x v="2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s v="photobooks"/>
    <d v="2014-06-24T13:51:44"/>
    <d v="2014-07-24T13:51:44"/>
    <x v="0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s v="photobooks"/>
    <d v="2010-03-17T05:48:29"/>
    <d v="2010-05-15T03:10:00"/>
    <x v="7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s v="photobooks"/>
    <d v="2014-05-27T09:44:41"/>
    <d v="2014-06-27T09:44:41"/>
    <x v="5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s v="photobooks"/>
    <d v="2017-01-16T07:48:05"/>
    <d v="2017-02-14T17:59:00"/>
    <x v="1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s v="photobooks"/>
    <d v="2014-06-19T04:14:38"/>
    <d v="2014-07-19T04:14:38"/>
    <x v="0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s v="photobooks"/>
    <d v="2015-10-19T09:00:04"/>
    <d v="2015-11-18T10:00:04"/>
    <x v="9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s v="photobooks"/>
    <d v="2017-01-06T11:25:39"/>
    <d v="2017-02-05T11:25:39"/>
    <x v="1"/>
    <x v="1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s v="photobooks"/>
    <d v="2014-06-16T10:17:46"/>
    <d v="2014-07-16T10:17:46"/>
    <x v="0"/>
    <x v="3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s v="photobooks"/>
    <d v="2015-08-18T09:20:40"/>
    <d v="2015-09-27T09:20:40"/>
    <x v="1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s v="photobooks"/>
    <d v="2016-02-15T01:04:57"/>
    <d v="2016-03-16T00:04:57"/>
    <x v="2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s v="photobooks"/>
    <d v="2016-09-06T06:11:32"/>
    <d v="2016-10-06T09:00:00"/>
    <x v="8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s v="photobooks"/>
    <d v="2014-11-05T08:35:53"/>
    <d v="2014-12-06T01:00:00"/>
    <x v="4"/>
    <x v="3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s v="photobooks"/>
    <d v="2014-05-01T14:40:52"/>
    <d v="2014-05-31T14:40:52"/>
    <x v="5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s v="photobooks"/>
    <d v="2014-05-23T12:48:03"/>
    <d v="2014-06-20T16:59:00"/>
    <x v="5"/>
    <x v="3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s v="photobooks"/>
    <d v="2014-11-12T15:35:13"/>
    <d v="2014-12-18T23:00:00"/>
    <x v="4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s v="photobooks"/>
    <d v="2016-05-02T23:01:31"/>
    <d v="2016-06-06T23:01:31"/>
    <x v="5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s v="photobooks"/>
    <d v="2014-09-17T14:55:39"/>
    <d v="2014-10-17T14:55:39"/>
    <x v="8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s v="photobooks"/>
    <d v="2014-11-21T13:01:56"/>
    <d v="2014-12-22T19:00:00"/>
    <x v="4"/>
    <x v="3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s v="photobooks"/>
    <d v="2017-01-21T07:01:30"/>
    <d v="2017-02-20T07:01:30"/>
    <x v="1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s v="photobooks"/>
    <d v="2016-07-19T11:52:18"/>
    <d v="2016-08-18T11:52:18"/>
    <x v="3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s v="photobooks"/>
    <d v="2015-12-01T01:37:27"/>
    <d v="2016-01-19T01:37:27"/>
    <x v="11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s v="photobooks"/>
    <d v="2017-02-14T09:24:46"/>
    <d v="2017-03-14T08:24:46"/>
    <x v="2"/>
    <x v="1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s v="photobooks"/>
    <d v="2017-01-01T12:35:22"/>
    <d v="2017-01-31T19:00:00"/>
    <x v="1"/>
    <x v="1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s v="photobooks"/>
    <d v="2015-02-17T10:05:20"/>
    <d v="2015-03-19T09:05:20"/>
    <x v="2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s v="photobooks"/>
    <d v="2015-09-28T13:24:55"/>
    <d v="2015-10-23T13:24:55"/>
    <x v="8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s v="photobooks"/>
    <d v="2014-10-29T14:15:26"/>
    <d v="2014-11-30T22:00:00"/>
    <x v="9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s v="photobooks"/>
    <d v="2016-01-22T06:24:25"/>
    <d v="2016-02-15T10:00:00"/>
    <x v="1"/>
    <x v="2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s v="photobooks"/>
    <d v="2016-03-13T19:02:57"/>
    <d v="2016-05-01T22:59:00"/>
    <x v="7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s v="photobooks"/>
    <d v="2015-08-05T11:11:02"/>
    <d v="2015-09-04T11:11:02"/>
    <x v="10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s v="photobooks"/>
    <d v="2016-04-24T14:53:51"/>
    <d v="2016-05-23T17:00:00"/>
    <x v="6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s v="photobooks"/>
    <d v="2015-07-28T14:15:10"/>
    <d v="2015-08-27T14:15:10"/>
    <x v="3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s v="photobooks"/>
    <d v="2016-07-01T02:33:47"/>
    <d v="2016-08-06T13:00:00"/>
    <x v="3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s v="photobooks"/>
    <d v="2014-12-08T13:46:10"/>
    <d v="2015-01-22T13:46:10"/>
    <x v="11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s v="photobooks"/>
    <d v="2016-12-01T17:03:39"/>
    <d v="2017-01-03T17:03:39"/>
    <x v="11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s v="photobooks"/>
    <d v="2014-10-26T19:10:16"/>
    <d v="2014-11-25T20:15:00"/>
    <x v="9"/>
    <x v="3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s v="nature"/>
    <d v="2014-12-01T12:05:38"/>
    <d v="2014-12-31T12:05:38"/>
    <x v="11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s v="nature"/>
    <d v="2015-06-15T18:55:00"/>
    <d v="2015-06-30T18:55:00"/>
    <x v="0"/>
    <x v="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s v="nature"/>
    <d v="2014-10-23T07:13:54"/>
    <d v="2014-11-22T08:13:54"/>
    <x v="9"/>
    <x v="3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s v="nature"/>
    <d v="2015-02-17T20:13:44"/>
    <d v="2015-03-31T19:18:00"/>
    <x v="2"/>
    <x v="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s v="nature"/>
    <d v="2015-01-27T16:13:54"/>
    <d v="2015-03-02T16:16:00"/>
    <x v="1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s v="nature"/>
    <d v="2014-07-19T00:06:39"/>
    <d v="2014-09-17T00:06:39"/>
    <x v="3"/>
    <x v="3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s v="nature"/>
    <d v="2017-02-16T05:14:42"/>
    <d v="2017-02-23T05:14:42"/>
    <x v="2"/>
    <x v="1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s v="nature"/>
    <d v="2015-10-09T16:10:20"/>
    <d v="2015-11-08T17:10:20"/>
    <x v="9"/>
    <x v="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s v="nature"/>
    <d v="2015-10-03T22:15:59"/>
    <d v="2015-11-02T23:15:59"/>
    <x v="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s v="nature"/>
    <d v="2016-04-12T05:47:14"/>
    <d v="2016-05-12T05:47:14"/>
    <x v="6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s v="nature"/>
    <d v="2015-04-27T14:47:19"/>
    <d v="2015-05-27T14:47:19"/>
    <x v="6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s v="nature"/>
    <d v="2014-09-10T11:31:48"/>
    <d v="2014-09-30T22:59:00"/>
    <x v="8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s v="nature"/>
    <d v="2015-08-03T01:47:27"/>
    <d v="2015-09-02T01:47:27"/>
    <x v="10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s v="nature"/>
    <d v="2015-07-03T01:03:10"/>
    <d v="2015-08-02T01:03:10"/>
    <x v="3"/>
    <x v="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s v="nature"/>
    <d v="2015-08-25T09:43:52"/>
    <d v="2015-09-17T12:00:00"/>
    <x v="10"/>
    <x v="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s v="nature"/>
    <d v="2016-06-03T22:40:24"/>
    <d v="2016-07-03T22:40:24"/>
    <x v="0"/>
    <x v="2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s v="nature"/>
    <d v="2014-08-20T10:40:33"/>
    <d v="2014-09-20T10:40:33"/>
    <x v="10"/>
    <x v="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s v="nature"/>
    <d v="2015-06-30T04:32:39"/>
    <d v="2015-08-28T07:12:00"/>
    <x v="0"/>
    <x v="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s v="nature"/>
    <d v="2015-04-13T20:16:39"/>
    <d v="2015-04-28T20:16:39"/>
    <x v="6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s v="nature"/>
    <d v="2014-10-23T19:29:53"/>
    <d v="2014-11-12T20:29:53"/>
    <x v="9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s v="art books"/>
    <d v="2013-10-07T20:00:03"/>
    <d v="2013-11-06T21:00:03"/>
    <x v="9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s v="art books"/>
    <d v="2009-09-23T08:35:16"/>
    <d v="2009-12-01T19:50:00"/>
    <x v="8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s v="art books"/>
    <d v="2014-01-13T12:49:11"/>
    <d v="2014-03-14T11:49:11"/>
    <x v="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s v="art books"/>
    <d v="2015-04-27T03:48:29"/>
    <d v="2015-05-28T15:05:00"/>
    <x v="6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s v="art books"/>
    <d v="2011-05-09T12:31:01"/>
    <d v="2011-06-08T12:31:01"/>
    <x v="5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s v="art books"/>
    <d v="2016-06-28T17:00:04"/>
    <d v="2016-07-27T17:00:00"/>
    <x v="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s v="art books"/>
    <d v="2014-02-01T17:29:05"/>
    <d v="2014-02-16T19:00:00"/>
    <x v="2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s v="art books"/>
    <d v="2014-11-18T20:29:45"/>
    <d v="2014-12-23T20:29:45"/>
    <x v="4"/>
    <x v="3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s v="art books"/>
    <d v="2013-04-25T11:18:34"/>
    <d v="2013-05-25T11:18:34"/>
    <x v="6"/>
    <x v="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s v="art books"/>
    <d v="2016-03-09T14:31:22"/>
    <d v="2016-04-08T13:31:22"/>
    <x v="7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s v="art books"/>
    <d v="2015-05-20T13:28:03"/>
    <d v="2015-06-19T13:28:03"/>
    <x v="5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s v="art books"/>
    <d v="2016-02-03T19:47:39"/>
    <d v="2016-02-28T18:59:00"/>
    <x v="2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s v="art books"/>
    <d v="2017-02-19T19:00:02"/>
    <d v="2017-03-31T22:59:00"/>
    <x v="2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s v="art books"/>
    <d v="2015-01-13T17:15:29"/>
    <d v="2015-02-17T17:15:29"/>
    <x v="1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s v="art books"/>
    <d v="2014-06-09T07:34:56"/>
    <d v="2014-07-09T07:34:56"/>
    <x v="0"/>
    <x v="3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s v="art books"/>
    <d v="2015-05-16T16:06:08"/>
    <d v="2015-06-30T16:06:08"/>
    <x v="5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s v="art books"/>
    <d v="2012-05-25T15:20:48"/>
    <d v="2012-07-24T15:20:48"/>
    <x v="5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s v="art books"/>
    <d v="2010-08-08T20:34:51"/>
    <d v="2010-09-01T21:00:00"/>
    <x v="1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s v="art books"/>
    <d v="2013-07-26T18:54:51"/>
    <d v="2013-08-28T18:54:51"/>
    <x v="3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s v="art books"/>
    <d v="2012-03-21T20:12:06"/>
    <d v="2012-05-20T20:12:06"/>
    <x v="7"/>
    <x v="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s v="places"/>
    <d v="2015-11-17T05:46:30"/>
    <d v="2015-12-19T05:46:30"/>
    <x v="4"/>
    <x v="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s v="places"/>
    <d v="2015-08-30T13:57:33"/>
    <d v="2015-10-26T16:20:00"/>
    <x v="1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s v="places"/>
    <d v="2014-08-26T16:43:11"/>
    <d v="2014-09-25T16:43:11"/>
    <x v="10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s v="places"/>
    <d v="2014-05-20T10:35:01"/>
    <d v="2014-05-30T10:35:01"/>
    <x v="5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s v="places"/>
    <d v="2016-12-03T16:29:28"/>
    <d v="2016-12-25T06:00:00"/>
    <x v="11"/>
    <x v="2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s v="places"/>
    <d v="2015-03-05T21:30:22"/>
    <d v="2015-04-04T20:30:22"/>
    <x v="7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s v="places"/>
    <d v="2014-11-13T17:49:25"/>
    <d v="2014-12-13T17:49:25"/>
    <x v="4"/>
    <x v="3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s v="places"/>
    <d v="2015-01-01T00:59:59"/>
    <d v="2015-01-31T15:12:00"/>
    <x v="1"/>
    <x v="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s v="places"/>
    <d v="2015-09-09T18:38:06"/>
    <d v="2015-10-09T18:38:06"/>
    <x v="8"/>
    <x v="0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s v="places"/>
    <d v="2015-08-24T15:34:24"/>
    <d v="2015-09-23T15:34:24"/>
    <x v="10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s v="places"/>
    <d v="2016-03-04T12:25:41"/>
    <d v="2016-04-03T11:25:41"/>
    <x v="7"/>
    <x v="2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s v="places"/>
    <d v="2015-02-10T20:44:45"/>
    <d v="2015-03-27T19:44:45"/>
    <x v="2"/>
    <x v="0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s v="places"/>
    <d v="2015-01-29T15:17:35"/>
    <d v="2015-02-28T15:17:35"/>
    <x v="1"/>
    <x v="0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s v="places"/>
    <d v="2016-03-16T12:06:22"/>
    <d v="2016-05-15T11:21:00"/>
    <x v="7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s v="places"/>
    <d v="2014-05-20T20:12:08"/>
    <d v="2014-06-18T15:13:00"/>
    <x v="5"/>
    <x v="3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s v="places"/>
    <d v="2014-10-29T05:19:29"/>
    <d v="2014-12-13T06:19:29"/>
    <x v="9"/>
    <x v="3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s v="places"/>
    <d v="2016-08-21T03:29:57"/>
    <d v="2016-09-20T03:29:57"/>
    <x v="10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s v="places"/>
    <d v="2015-05-27T11:00:58"/>
    <d v="2015-07-26T11:00:58"/>
    <x v="5"/>
    <x v="0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s v="places"/>
    <d v="2016-03-09T07:56:16"/>
    <d v="2016-04-08T06:56:16"/>
    <x v="7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s v="places"/>
    <d v="2014-05-31T20:22:32"/>
    <d v="2014-07-15T00:11:00"/>
    <x v="5"/>
    <x v="3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s v="rock"/>
    <d v="2011-04-04T21:13:53"/>
    <d v="2011-05-04T21:13:53"/>
    <x v="6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s v="rock"/>
    <d v="2011-09-02T02:08:37"/>
    <d v="2011-10-14T18:00:00"/>
    <x v="8"/>
    <x v="6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s v="rock"/>
    <d v="2011-11-28T23:04:19"/>
    <d v="2012-01-27T23:04:19"/>
    <x v="4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s v="rock"/>
    <d v="2012-02-06T15:17:15"/>
    <d v="2012-03-17T14:17:15"/>
    <x v="2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s v="rock"/>
    <d v="2011-07-22T19:18:33"/>
    <d v="2011-08-01T02:00:00"/>
    <x v="3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s v="rock"/>
    <d v="2010-12-23T21:40:38"/>
    <d v="2011-03-23T20:40:38"/>
    <x v="11"/>
    <x v="7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s v="rock"/>
    <d v="2012-05-24T14:24:11"/>
    <d v="2012-06-14T14:24:11"/>
    <x v="5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s v="rock"/>
    <d v="2013-11-29T14:56:26"/>
    <d v="2014-01-01T00:26:00"/>
    <x v="4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s v="rock"/>
    <d v="2011-09-09T19:01:49"/>
    <d v="2011-11-02T03:00:00"/>
    <x v="8"/>
    <x v="6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s v="rock"/>
    <d v="2012-11-15T17:11:50"/>
    <d v="2012-12-15T17:11:50"/>
    <x v="4"/>
    <x v="5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s v="rock"/>
    <d v="2013-05-14T19:00:32"/>
    <d v="2013-06-04T19:00:32"/>
    <x v="5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s v="rock"/>
    <d v="2012-12-03T15:59:44"/>
    <d v="2013-01-02T15:59:44"/>
    <x v="11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s v="rock"/>
    <d v="2012-06-21T20:40:02"/>
    <d v="2012-07-21T20:40:02"/>
    <x v="0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s v="rock"/>
    <d v="2014-06-04T18:32:49"/>
    <d v="2014-08-03T12:00:00"/>
    <x v="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s v="rock"/>
    <d v="2011-10-28T20:13:16"/>
    <d v="2011-12-12T21:13:16"/>
    <x v="9"/>
    <x v="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s v="rock"/>
    <d v="2012-10-12T12:10:21"/>
    <d v="2012-11-22T17:00:00"/>
    <x v="9"/>
    <x v="5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s v="rock"/>
    <d v="2013-09-29T10:56:28"/>
    <d v="2013-11-01T14:00:00"/>
    <x v="8"/>
    <x v="4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s v="rock"/>
    <d v="2013-01-27T10:42:15"/>
    <d v="2013-03-08T10:42:15"/>
    <x v="1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s v="rock"/>
    <d v="2014-08-24T23:28:06"/>
    <d v="2014-09-14T23:28:06"/>
    <x v="10"/>
    <x v="3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s v="rock"/>
    <d v="2013-02-16T03:09:00"/>
    <d v="2013-02-23T03:09:00"/>
    <x v="2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s v="rock"/>
    <d v="2012-04-04T09:33:35"/>
    <d v="2012-05-27T22:59:00"/>
    <x v="6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s v="rock"/>
    <d v="2014-11-07T02:04:34"/>
    <d v="2014-12-17T02:59:00"/>
    <x v="4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s v="rock"/>
    <d v="2013-06-28T11:31:29"/>
    <d v="2013-08-27T11:31:29"/>
    <x v="0"/>
    <x v="4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s v="rock"/>
    <d v="2012-11-30T03:48:55"/>
    <d v="2013-01-09T03:48:55"/>
    <x v="4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s v="rock"/>
    <d v="2012-08-14T11:47:33"/>
    <d v="2012-09-11T11:47:33"/>
    <x v="10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s v="rock"/>
    <d v="2013-11-01T15:21:07"/>
    <d v="2013-12-01T16:21:07"/>
    <x v="4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s v="rock"/>
    <d v="2012-10-23T11:58:09"/>
    <d v="2012-11-25T23:59:00"/>
    <x v="9"/>
    <x v="5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s v="rock"/>
    <d v="2014-05-15T12:41:22"/>
    <d v="2014-06-17T12:41:22"/>
    <x v="5"/>
    <x v="3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s v="rock"/>
    <d v="2014-01-06T15:48:53"/>
    <d v="2014-02-20T15:48:53"/>
    <x v="1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s v="rock"/>
    <d v="2012-01-31T15:06:15"/>
    <d v="2012-03-02T01:59:00"/>
    <x v="1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s v="rock"/>
    <d v="2012-09-12T15:37:41"/>
    <d v="2012-10-12T15:37:41"/>
    <x v="8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s v="rock"/>
    <d v="2011-07-26T03:10:54"/>
    <d v="2011-09-24T03:10:54"/>
    <x v="3"/>
    <x v="6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s v="rock"/>
    <d v="2011-12-19T16:12:36"/>
    <d v="2012-01-16T00:00:00"/>
    <x v="11"/>
    <x v="6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s v="rock"/>
    <d v="2011-04-24T23:33:21"/>
    <d v="2011-06-02T00:59:00"/>
    <x v="6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s v="rock"/>
    <d v="2016-05-12T15:51:01"/>
    <d v="2016-07-11T15:51:01"/>
    <x v="5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s v="rock"/>
    <d v="2011-04-29T21:04:48"/>
    <d v="2011-06-11T23:00:00"/>
    <x v="6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s v="rock"/>
    <d v="2009-11-05T13:02:20"/>
    <d v="2009-12-31T18:39:00"/>
    <x v="4"/>
    <x v="8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s v="rock"/>
    <d v="2013-01-14T11:29:28"/>
    <d v="2013-02-28T16:25:00"/>
    <x v="1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s v="rock"/>
    <d v="2012-02-02T10:39:25"/>
    <d v="2012-03-03T10:39:25"/>
    <x v="2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s v="rock"/>
    <d v="2010-07-20T00:32:35"/>
    <d v="2010-08-02T20:59:00"/>
    <x v="3"/>
    <x v="7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s v="pop"/>
    <d v="2014-11-19T09:19:04"/>
    <d v="2014-12-19T09:19:04"/>
    <x v="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s v="pop"/>
    <d v="2011-05-24T19:35:27"/>
    <d v="2011-06-13T19:35:27"/>
    <x v="5"/>
    <x v="6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s v="pop"/>
    <d v="2012-08-25T14:46:52"/>
    <d v="2012-09-24T14:46:52"/>
    <x v="10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s v="pop"/>
    <d v="2012-09-22T20:26:00"/>
    <d v="2012-11-21T21:26:00"/>
    <x v="8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s v="pop"/>
    <d v="2013-09-04T09:49:00"/>
    <d v="2013-09-18T09:49:00"/>
    <x v="8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s v="pop"/>
    <d v="2014-07-13T05:48:23"/>
    <d v="2014-08-14T13:11:00"/>
    <x v="3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s v="pop"/>
    <d v="2012-05-10T04:49:37"/>
    <d v="2012-06-09T04:49:37"/>
    <x v="5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s v="pop"/>
    <d v="2011-02-18T11:54:42"/>
    <d v="2011-03-20T10:54:42"/>
    <x v="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s v="pop"/>
    <d v="2014-04-08T11:25:55"/>
    <d v="2014-05-23T11:25:55"/>
    <x v="6"/>
    <x v="3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s v="pop"/>
    <d v="2013-09-09T05:27:17"/>
    <d v="2013-10-09T05:27:17"/>
    <x v="8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s v="pop"/>
    <d v="2011-03-23T16:37:00"/>
    <d v="2011-04-26T01:59:00"/>
    <x v="7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s v="pop"/>
    <d v="2013-10-25T06:49:53"/>
    <d v="2013-11-24T07:49:53"/>
    <x v="9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s v="pop"/>
    <d v="2011-03-24T15:01:36"/>
    <d v="2011-04-24T15:01:36"/>
    <x v="7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s v="pop"/>
    <d v="2012-03-19T16:22:40"/>
    <d v="2012-04-18T16:22:40"/>
    <x v="7"/>
    <x v="5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s v="pop"/>
    <d v="2012-03-06T14:00:20"/>
    <d v="2012-04-05T13:00:20"/>
    <x v="7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s v="pop"/>
    <d v="2012-11-13T17:17:32"/>
    <d v="2012-12-13T17:17:32"/>
    <x v="4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s v="pop"/>
    <d v="2012-04-24T13:46:08"/>
    <d v="2012-05-24T13:46:08"/>
    <x v="6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s v="pop"/>
    <d v="2012-11-10T00:19:27"/>
    <d v="2012-12-18T09:20:00"/>
    <x v="4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s v="pop"/>
    <d v="2013-11-18T16:55:21"/>
    <d v="2013-12-17T07:00:00"/>
    <x v="4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s v="pop"/>
    <d v="2016-03-30T11:39:10"/>
    <d v="2016-04-30T16:59:00"/>
    <x v="7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s v="pop"/>
    <d v="2015-12-05T18:57:11"/>
    <d v="2016-01-17T16:00:00"/>
    <x v="11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s v="pop"/>
    <d v="2011-10-31T23:45:36"/>
    <d v="2011-12-31T00:45:36"/>
    <x v="9"/>
    <x v="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s v="pop"/>
    <d v="2015-01-01T19:31:47"/>
    <d v="2015-01-31T19:31:47"/>
    <x v="1"/>
    <x v="0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s v="pop"/>
    <d v="2012-01-31T13:16:58"/>
    <d v="2012-03-15T22:59:00"/>
    <x v="1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s v="pop"/>
    <d v="2011-01-21T10:35:13"/>
    <d v="2011-02-21T22:00:00"/>
    <x v="1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s v="pop"/>
    <d v="2013-02-26T01:04:33"/>
    <d v="2013-03-28T00:04:33"/>
    <x v="2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s v="pop"/>
    <d v="2014-02-11T20:41:38"/>
    <d v="2014-03-11T01:59:00"/>
    <x v="2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s v="pop"/>
    <d v="2011-10-28T22:35:39"/>
    <d v="2011-11-27T23:35:39"/>
    <x v="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s v="pop"/>
    <d v="2016-04-01T16:14:36"/>
    <d v="2016-05-31T16:14:36"/>
    <x v="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s v="pop"/>
    <d v="2010-05-15T17:19:59"/>
    <d v="2010-07-04T23:00:00"/>
    <x v="5"/>
    <x v="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s v="pop"/>
    <d v="2016-07-02T08:03:34"/>
    <d v="2016-08-01T08:03:34"/>
    <x v="3"/>
    <x v="2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s v="pop"/>
    <d v="2012-05-05T10:45:30"/>
    <d v="2012-06-04T10:45:30"/>
    <x v="5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s v="pop"/>
    <d v="2015-02-04T16:04:52"/>
    <d v="2015-03-06T16:04:52"/>
    <x v="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s v="pop"/>
    <d v="2016-07-18T09:31:46"/>
    <d v="2016-08-18T01:59:00"/>
    <x v="3"/>
    <x v="2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s v="pop"/>
    <d v="2011-09-16T12:35:40"/>
    <d v="2011-10-16T17:03:00"/>
    <x v="8"/>
    <x v="6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s v="pop"/>
    <d v="2012-03-05T12:25:47"/>
    <d v="2012-04-20T22:59:00"/>
    <x v="7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s v="pop"/>
    <d v="2016-02-16T04:46:16"/>
    <d v="2016-04-16T00:59:00"/>
    <x v="2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s v="pop"/>
    <d v="2014-01-23T15:31:11"/>
    <d v="2014-02-06T15:31:11"/>
    <x v="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s v="pop"/>
    <d v="2011-06-28T20:39:05"/>
    <d v="2011-07-21T20:39:05"/>
    <x v="0"/>
    <x v="6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s v="pop"/>
    <d v="2014-06-12T13:11:07"/>
    <d v="2014-07-12T13:11:07"/>
    <x v="0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s v="faith"/>
    <d v="2017-02-07T21:54:44"/>
    <d v="2017-03-28T21:00:00"/>
    <x v="2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s v="faith"/>
    <d v="2017-02-13T00:07:40"/>
    <d v="2017-04-13T23:07:40"/>
    <x v="2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s v="faith"/>
    <d v="2017-03-14T13:45:38"/>
    <d v="2017-04-07T13:45:38"/>
    <x v="7"/>
    <x v="1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s v="faith"/>
    <d v="2017-02-17T14:34:01"/>
    <d v="2017-03-17T13:34:01"/>
    <x v="2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s v="faith"/>
    <d v="2017-02-22T01:00:23"/>
    <d v="2017-03-24T00:00:23"/>
    <x v="2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s v="faith"/>
    <d v="2017-02-26T15:15:19"/>
    <d v="2017-04-27T14:15:19"/>
    <x v="2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s v="faith"/>
    <d v="2017-03-07T20:07:25"/>
    <d v="2017-04-10T15:15:00"/>
    <x v="7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s v="faith"/>
    <d v="2017-03-10T07:49:54"/>
    <d v="2017-04-09T06:49:54"/>
    <x v="7"/>
    <x v="1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s v="faith"/>
    <d v="2017-02-14T17:37:10"/>
    <d v="2017-03-16T16:37:10"/>
    <x v="2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s v="faith"/>
    <d v="2017-03-07T05:20:42"/>
    <d v="2017-04-06T04:20:42"/>
    <x v="7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s v="faith"/>
    <d v="2017-03-01T11:50:08"/>
    <d v="2017-04-02T20:00:00"/>
    <x v="7"/>
    <x v="1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s v="faith"/>
    <d v="2017-02-21T22:37:47"/>
    <d v="2017-03-26T18:59:00"/>
    <x v="2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s v="faith"/>
    <d v="2017-03-09T17:05:12"/>
    <d v="2017-04-09T15:00:00"/>
    <x v="7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s v="faith"/>
    <d v="2017-02-25T11:04:34"/>
    <d v="2017-03-26T23:36:00"/>
    <x v="2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s v="faith"/>
    <d v="2017-03-06T19:45:14"/>
    <d v="2017-04-09T20:00:00"/>
    <x v="7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s v="faith"/>
    <d v="2017-03-01T20:40:11"/>
    <d v="2017-03-31T19:40:11"/>
    <x v="7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s v="faith"/>
    <d v="2017-03-10T19:47:28"/>
    <d v="2017-04-09T18:47:28"/>
    <x v="7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s v="faith"/>
    <d v="2017-03-01T23:59:20"/>
    <d v="2017-03-25T22:33:00"/>
    <x v="7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s v="faith"/>
    <d v="2017-03-12T15:44:05"/>
    <d v="2017-04-11T15:44:05"/>
    <x v="7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s v="faith"/>
    <d v="2017-03-01T20:43:10"/>
    <d v="2017-03-31T23:00:00"/>
    <x v="7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s v="faith"/>
    <d v="2014-12-16T10:56:45"/>
    <d v="2015-01-15T10:56:45"/>
    <x v="11"/>
    <x v="3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s v="faith"/>
    <d v="2015-02-28T15:52:30"/>
    <d v="2015-03-30T14:52:30"/>
    <x v="2"/>
    <x v="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s v="faith"/>
    <d v="2015-07-02T01:45:37"/>
    <d v="2015-08-31T01:45:37"/>
    <x v="3"/>
    <x v="0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s v="faith"/>
    <d v="2015-01-16T22:21:13"/>
    <d v="2015-02-15T22:21:13"/>
    <x v="1"/>
    <x v="0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s v="faith"/>
    <d v="2015-08-28T19:24:06"/>
    <d v="2015-09-09T11:00:00"/>
    <x v="1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s v="faith"/>
    <d v="2015-06-24T02:21:12"/>
    <d v="2015-08-23T02:21:12"/>
    <x v="0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s v="faith"/>
    <d v="2016-02-27T12:18:15"/>
    <d v="2016-03-28T11:18:15"/>
    <x v="2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s v="faith"/>
    <d v="2016-03-22T15:48:26"/>
    <d v="2016-05-01T15:48:26"/>
    <x v="7"/>
    <x v="2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s v="faith"/>
    <d v="2014-07-21T08:31:54"/>
    <d v="2014-08-31T14:39:00"/>
    <x v="3"/>
    <x v="3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s v="faith"/>
    <d v="2015-12-03T09:11:28"/>
    <d v="2016-01-18T08:00:00"/>
    <x v="11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s v="faith"/>
    <d v="2014-08-01T10:30:34"/>
    <d v="2014-09-01T10:30:34"/>
    <x v="10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s v="faith"/>
    <d v="2015-05-01T16:55:53"/>
    <d v="2015-06-30T16:55:53"/>
    <x v="5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s v="faith"/>
    <d v="2014-09-05T14:13:32"/>
    <d v="2014-10-05T14:13:32"/>
    <x v="8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s v="faith"/>
    <d v="2015-04-01T17:02:41"/>
    <d v="2015-05-01T17:02:41"/>
    <x v="6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s v="faith"/>
    <d v="2015-03-01T00:13:05"/>
    <d v="2015-03-30T22:22:00"/>
    <x v="7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s v="faith"/>
    <d v="2016-10-30T08:51:39"/>
    <d v="2016-12-09T09:51:39"/>
    <x v="9"/>
    <x v="2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s v="faith"/>
    <d v="2016-03-31T18:33:58"/>
    <d v="2016-04-20T23:00:00"/>
    <x v="7"/>
    <x v="2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s v="faith"/>
    <d v="2016-03-31T09:39:09"/>
    <d v="2016-05-13T23:59:00"/>
    <x v="7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s v="faith"/>
    <d v="2014-08-18T07:49:51"/>
    <d v="2014-09-17T07:49:51"/>
    <x v="10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s v="faith"/>
    <d v="2014-10-10T13:47:51"/>
    <d v="2014-11-09T14:47:51"/>
    <x v="9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s v="faith"/>
    <d v="2015-11-11T06:04:23"/>
    <d v="2015-12-11T06:04:23"/>
    <x v="4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s v="faith"/>
    <d v="2016-02-25T18:03:49"/>
    <d v="2016-04-02T19:10:00"/>
    <x v="2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s v="faith"/>
    <d v="2015-05-05T14:48:35"/>
    <d v="2015-07-01T01:00:00"/>
    <x v="5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s v="faith"/>
    <d v="2014-09-30T17:22:42"/>
    <d v="2014-10-30T17:22:42"/>
    <x v="8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s v="faith"/>
    <d v="2014-07-25T18:14:09"/>
    <d v="2014-08-24T18:14:09"/>
    <x v="3"/>
    <x v="3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s v="faith"/>
    <d v="2014-05-29T17:04:24"/>
    <d v="2014-06-27T17:04:24"/>
    <x v="5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s v="faith"/>
    <d v="2015-02-09T17:16:17"/>
    <d v="2015-04-05T06:00:00"/>
    <x v="2"/>
    <x v="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s v="faith"/>
    <d v="2015-09-21T10:01:14"/>
    <d v="2015-10-21T10:01:14"/>
    <x v="8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s v="faith"/>
    <d v="2016-04-10T20:15:06"/>
    <d v="2016-06-09T20:15:06"/>
    <x v="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s v="faith"/>
    <d v="2015-09-24T21:06:23"/>
    <d v="2015-10-24T21:06:23"/>
    <x v="8"/>
    <x v="0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s v="faith"/>
    <d v="2015-05-28T16:45:52"/>
    <d v="2015-06-11T10:00:00"/>
    <x v="5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s v="faith"/>
    <d v="2015-11-17T11:24:41"/>
    <d v="2016-01-16T00:00:00"/>
    <x v="4"/>
    <x v="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s v="faith"/>
    <d v="2016-09-01T11:12:54"/>
    <d v="2016-09-13T16:30:00"/>
    <x v="8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s v="faith"/>
    <d v="2015-04-07T19:52:36"/>
    <d v="2015-05-07T19:52:36"/>
    <x v="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s v="faith"/>
    <d v="2016-07-08T14:32:25"/>
    <d v="2016-08-07T14:32:25"/>
    <x v="3"/>
    <x v="2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s v="faith"/>
    <d v="2015-10-09T15:40:33"/>
    <d v="2015-11-08T16:40:33"/>
    <x v="9"/>
    <x v="0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s v="faith"/>
    <d v="2015-06-20T17:46:32"/>
    <d v="2015-07-20T17:46:32"/>
    <x v="0"/>
    <x v="0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s v="faith"/>
    <d v="2014-09-02T15:59:02"/>
    <d v="2014-10-02T15:59:02"/>
    <x v="8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s v="faith"/>
    <d v="2016-03-06T15:58:52"/>
    <d v="2016-05-04T14:58:52"/>
    <x v="7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s v="faith"/>
    <d v="2015-06-16T14:37:02"/>
    <d v="2015-07-16T14:37:02"/>
    <x v="0"/>
    <x v="0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s v="photobooks"/>
    <d v="2015-04-26T10:04:31"/>
    <d v="2015-06-10T10:04:31"/>
    <x v="6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s v="photobooks"/>
    <d v="2016-12-06T16:02:50"/>
    <d v="2017-01-07T16:00:00"/>
    <x v="11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s v="photobooks"/>
    <d v="2016-08-04T17:12:55"/>
    <d v="2016-08-26T22:59:00"/>
    <x v="1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s v="photobooks"/>
    <d v="2015-01-22T09:31:17"/>
    <d v="2015-03-08T08:31:17"/>
    <x v="1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s v="photobooks"/>
    <d v="2016-11-16T01:13:58"/>
    <d v="2016-12-21T21:00:00"/>
    <x v="4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s v="photobooks"/>
    <d v="2016-10-24T23:14:27"/>
    <d v="2016-11-23T21:00:00"/>
    <x v="9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s v="photobooks"/>
    <d v="2015-10-15T05:27:10"/>
    <d v="2015-11-13T10:00:00"/>
    <x v="9"/>
    <x v="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s v="photobooks"/>
    <d v="2015-08-03T17:49:03"/>
    <d v="2015-09-02T17:49:03"/>
    <x v="10"/>
    <x v="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s v="photobooks"/>
    <d v="2017-01-23T18:25:21"/>
    <d v="2017-03-01T14:00:00"/>
    <x v="1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s v="photobooks"/>
    <d v="2016-03-25T15:05:04"/>
    <d v="2016-04-19T15:05:04"/>
    <x v="7"/>
    <x v="2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s v="photobooks"/>
    <d v="2015-02-17T13:45:23"/>
    <d v="2015-03-19T12:45:23"/>
    <x v="2"/>
    <x v="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s v="photobooks"/>
    <d v="2016-09-14T01:04:42"/>
    <d v="2016-10-14T01:04:42"/>
    <x v="8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s v="photobooks"/>
    <d v="2016-02-20T12:59:28"/>
    <d v="2016-03-21T11:59:28"/>
    <x v="2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s v="photobooks"/>
    <d v="2015-03-04T16:02:33"/>
    <d v="2015-04-03T15:02:33"/>
    <x v="7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s v="photobooks"/>
    <d v="2015-09-05T13:56:01"/>
    <d v="2015-10-05T13:56:01"/>
    <x v="8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s v="photobooks"/>
    <d v="2016-07-19T23:01:09"/>
    <d v="2016-08-28T23:01:09"/>
    <x v="3"/>
    <x v="2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s v="photobooks"/>
    <d v="2016-12-29T14:51:23"/>
    <d v="2017-01-28T14:29:00"/>
    <x v="11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s v="photobooks"/>
    <d v="2016-05-15T17:56:32"/>
    <d v="2016-07-14T17:56:32"/>
    <x v="5"/>
    <x v="2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s v="photobooks"/>
    <d v="2015-03-05T14:53:49"/>
    <d v="2015-03-25T13:53:49"/>
    <x v="7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s v="photobooks"/>
    <d v="2016-02-05T11:08:33"/>
    <d v="2016-02-25T11:08:33"/>
    <x v="2"/>
    <x v="2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s v="photobooks"/>
    <d v="2015-07-24T08:37:40"/>
    <d v="2015-09-12T08:37:40"/>
    <x v="3"/>
    <x v="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s v="photobooks"/>
    <d v="2016-02-10T18:34:05"/>
    <d v="2016-03-11T18:34:05"/>
    <x v="2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s v="photobooks"/>
    <d v="2016-09-23T15:50:40"/>
    <d v="2016-10-23T15:50:40"/>
    <x v="8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s v="photobooks"/>
    <d v="2014-07-05T06:39:39"/>
    <d v="2014-08-03T06:39:39"/>
    <x v="3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s v="photobooks"/>
    <d v="2014-07-14T18:31:52"/>
    <d v="2014-08-13T18:31:52"/>
    <x v="3"/>
    <x v="3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s v="photobooks"/>
    <d v="2014-08-04T15:38:08"/>
    <d v="2014-08-25T15:38:08"/>
    <x v="10"/>
    <x v="3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s v="photobooks"/>
    <d v="2014-07-04T10:48:04"/>
    <d v="2014-08-03T10:48:04"/>
    <x v="3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s v="photobooks"/>
    <d v="2014-07-29T08:27:24"/>
    <d v="2014-09-27T08:27:24"/>
    <x v="3"/>
    <x v="3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s v="photobooks"/>
    <d v="2014-12-14T14:39:19"/>
    <d v="2015-01-13T14:39:19"/>
    <x v="11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s v="photobooks"/>
    <d v="2014-09-09T13:43:14"/>
    <d v="2014-10-14T13:43:14"/>
    <x v="8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s v="photobooks"/>
    <d v="2014-09-23T18:30:40"/>
    <d v="2014-10-23T18:30:40"/>
    <x v="8"/>
    <x v="3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s v="photobooks"/>
    <d v="2014-05-07T12:13:56"/>
    <d v="2014-07-06T12:13:56"/>
    <x v="5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s v="photobooks"/>
    <d v="2014-12-05T13:14:58"/>
    <d v="2015-01-19T13:14:58"/>
    <x v="11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s v="photobooks"/>
    <d v="2014-10-18T00:14:52"/>
    <d v="2014-11-29T09:59:00"/>
    <x v="9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s v="photobooks"/>
    <d v="2014-09-09T18:26:00"/>
    <d v="2014-10-24T18:26:00"/>
    <x v="8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s v="photobooks"/>
    <d v="2014-09-23T17:57:51"/>
    <d v="2014-10-29T17:57:51"/>
    <x v="8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s v="photobooks"/>
    <d v="2015-01-21T03:34:13"/>
    <d v="2015-02-20T03:34:13"/>
    <x v="1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s v="photobooks"/>
    <d v="2015-02-10T15:43:15"/>
    <d v="2015-03-27T14:43:15"/>
    <x v="2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s v="photobooks"/>
    <d v="2016-08-03T11:36:20"/>
    <d v="2016-09-02T11:36:20"/>
    <x v="10"/>
    <x v="2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s v="photobooks"/>
    <d v="2016-05-03T09:25:10"/>
    <d v="2016-07-02T09:25:10"/>
    <x v="5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s v="photobooks"/>
    <d v="2016-08-15T09:49:05"/>
    <d v="2016-09-15T09:49:05"/>
    <x v="10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s v="photobooks"/>
    <d v="2016-01-19T08:48:09"/>
    <d v="2016-02-21T08:48:09"/>
    <x v="1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s v="photobooks"/>
    <d v="2015-04-21T17:47:58"/>
    <d v="2015-05-21T17:47:58"/>
    <x v="6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s v="photobooks"/>
    <d v="2014-12-30T10:44:00"/>
    <d v="2015-01-30T22:25:00"/>
    <x v="11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s v="photobooks"/>
    <d v="2014-09-14T22:14:15"/>
    <d v="2014-10-15T19:00:00"/>
    <x v="8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s v="photobooks"/>
    <d v="2014-11-15T08:12:57"/>
    <d v="2014-12-15T08:12:57"/>
    <x v="4"/>
    <x v="3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s v="photobooks"/>
    <d v="2015-03-05T10:43:57"/>
    <d v="2015-04-04T09:43:57"/>
    <x v="7"/>
    <x v="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s v="photobooks"/>
    <d v="2014-10-01T17:45:42"/>
    <d v="2014-10-31T17:45:42"/>
    <x v="9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s v="photobooks"/>
    <d v="2014-11-13T01:00:03"/>
    <d v="2015-01-12T01:00:03"/>
    <x v="4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s v="photobooks"/>
    <d v="2015-01-06T11:11:18"/>
    <d v="2015-02-05T11:11:18"/>
    <x v="1"/>
    <x v="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s v="photobooks"/>
    <d v="2014-11-30T12:46:05"/>
    <d v="2015-01-29T12:46:05"/>
    <x v="4"/>
    <x v="3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s v="photobooks"/>
    <d v="2015-07-03T19:44:42"/>
    <d v="2015-08-10T01:59:00"/>
    <x v="3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s v="photobooks"/>
    <d v="2014-10-28T16:24:00"/>
    <d v="2014-11-27T17:24:00"/>
    <x v="9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s v="photobooks"/>
    <d v="2015-01-07T08:13:42"/>
    <d v="2015-02-11T08:13:42"/>
    <x v="1"/>
    <x v="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s v="photobooks"/>
    <d v="2016-09-15T01:55:41"/>
    <d v="2016-10-14T11:00:00"/>
    <x v="8"/>
    <x v="2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s v="photobooks"/>
    <d v="2016-05-25T05:32:46"/>
    <d v="2016-07-24T05:32:46"/>
    <x v="5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s v="photobooks"/>
    <d v="2016-11-15T08:39:49"/>
    <d v="2016-12-15T08:39:49"/>
    <x v="4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s v="photobooks"/>
    <d v="2015-12-06T02:50:33"/>
    <d v="2016-02-04T02:50:33"/>
    <x v="11"/>
    <x v="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s v="photobooks"/>
    <d v="2014-10-22T15:13:28"/>
    <d v="2014-11-11T16:13:28"/>
    <x v="9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s v="photobooks"/>
    <d v="2016-09-10T09:32:50"/>
    <d v="2016-10-10T09:32:50"/>
    <x v="8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s v="photobooks"/>
    <d v="2015-11-13T10:51:08"/>
    <d v="2015-12-15T07:10:00"/>
    <x v="4"/>
    <x v="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s v="photobooks"/>
    <d v="2015-06-04T06:20:30"/>
    <d v="2015-06-27T16:59:00"/>
    <x v="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s v="photobooks"/>
    <d v="2015-01-13T20:43:02"/>
    <d v="2015-02-13T20:43:02"/>
    <x v="1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s v="photobooks"/>
    <d v="2015-10-05T11:16:44"/>
    <d v="2015-11-14T12:16:44"/>
    <x v="9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s v="photobooks"/>
    <d v="2015-08-31T14:17:38"/>
    <d v="2015-10-02T13:00:00"/>
    <x v="10"/>
    <x v="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s v="photobooks"/>
    <d v="2014-08-26T10:19:09"/>
    <d v="2014-09-30T10:19:09"/>
    <x v="10"/>
    <x v="3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s v="photobooks"/>
    <d v="2014-08-28T20:38:33"/>
    <d v="2014-09-27T20:38:33"/>
    <x v="10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s v="photobooks"/>
    <d v="2017-01-07T11:20:30"/>
    <d v="2017-02-11T11:20:30"/>
    <x v="1"/>
    <x v="1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s v="photobooks"/>
    <d v="2015-01-25T16:47:19"/>
    <d v="2015-03-01T16:47:19"/>
    <x v="1"/>
    <x v="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s v="photobooks"/>
    <d v="2014-08-09T16:50:26"/>
    <d v="2014-08-21T16:50:26"/>
    <x v="10"/>
    <x v="3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s v="photobooks"/>
    <d v="2014-08-25T05:24:30"/>
    <d v="2014-10-23T23:00:00"/>
    <x v="1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s v="photobooks"/>
    <d v="2016-06-03T02:38:56"/>
    <d v="2016-07-03T02:38:56"/>
    <x v="0"/>
    <x v="2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s v="photobooks"/>
    <d v="2014-07-09T16:20:12"/>
    <d v="2014-08-08T16:20:12"/>
    <x v="3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s v="photobooks"/>
    <d v="2015-01-29T02:32:16"/>
    <d v="2015-02-28T02:32:16"/>
    <x v="1"/>
    <x v="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s v="photobooks"/>
    <d v="2015-06-17T16:45:37"/>
    <d v="2015-07-01T16:45:37"/>
    <x v="0"/>
    <x v="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s v="photobooks"/>
    <d v="2016-06-27T16:01:43"/>
    <d v="2016-07-25T14:00:00"/>
    <x v="0"/>
    <x v="2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s v="photobooks"/>
    <d v="2016-12-01T10:53:27"/>
    <d v="2017-01-30T01:59:00"/>
    <x v="11"/>
    <x v="2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s v="photobooks"/>
    <d v="2015-03-04T00:37:30"/>
    <d v="2015-04-02T23:37:30"/>
    <x v="7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s v="photobooks"/>
    <d v="2014-06-30T13:03:16"/>
    <d v="2014-07-30T13:03:16"/>
    <x v="0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s v="photobooks"/>
    <d v="2015-03-01T21:01:30"/>
    <d v="2015-03-31T20:01:30"/>
    <x v="7"/>
    <x v="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s v="rock"/>
    <d v="2012-01-18T02:39:27"/>
    <d v="2012-03-03T02:39:27"/>
    <x v="1"/>
    <x v="5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s v="rock"/>
    <d v="2013-12-26T14:07:42"/>
    <d v="2014-01-31T14:01:00"/>
    <x v="11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s v="rock"/>
    <d v="2012-09-24T11:26:16"/>
    <d v="2012-10-24T11:26:16"/>
    <x v="8"/>
    <x v="5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s v="rock"/>
    <d v="2013-12-18T16:59:27"/>
    <d v="2014-01-07T21:08:00"/>
    <x v="11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s v="rock"/>
    <d v="2013-06-18T15:01:43"/>
    <d v="2013-07-11T15:01:43"/>
    <x v="0"/>
    <x v="4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s v="rock"/>
    <d v="2014-01-18T17:10:17"/>
    <d v="2014-02-17T17:10:17"/>
    <x v="1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s v="rock"/>
    <d v="2011-01-12T02:49:21"/>
    <d v="2011-03-03T02:49:21"/>
    <x v="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s v="rock"/>
    <d v="2014-04-07T16:35:30"/>
    <d v="2014-05-09T17:00:00"/>
    <x v="6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s v="rock"/>
    <d v="2010-12-03T21:06:11"/>
    <d v="2011-01-21T17:00:00"/>
    <x v="11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s v="rock"/>
    <d v="2014-01-25T11:25:07"/>
    <d v="2014-02-24T11:25:07"/>
    <x v="1"/>
    <x v="3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s v="rock"/>
    <d v="2012-04-27T18:54:23"/>
    <d v="2012-05-12T18:54:23"/>
    <x v="6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s v="rock"/>
    <d v="2011-02-02T07:57:07"/>
    <d v="2011-03-04T07:57:07"/>
    <x v="2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s v="rock"/>
    <d v="2013-01-28T20:03:23"/>
    <d v="2013-03-02T02:59:00"/>
    <x v="1"/>
    <x v="4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s v="rock"/>
    <d v="2014-12-15T18:08:15"/>
    <d v="2015-01-24T18:08:15"/>
    <x v="11"/>
    <x v="3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s v="rock"/>
    <d v="2016-03-01T11:51:11"/>
    <d v="2016-03-31T10:51:11"/>
    <x v="7"/>
    <x v="2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s v="rock"/>
    <d v="2013-01-31T14:25:29"/>
    <d v="2013-02-17T14:25:29"/>
    <x v="1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s v="rock"/>
    <d v="2012-01-17T20:08:55"/>
    <d v="2012-03-17T19:08:55"/>
    <x v="1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s v="rock"/>
    <d v="2011-09-02T13:52:37"/>
    <d v="2011-09-30T22:00:00"/>
    <x v="8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s v="rock"/>
    <d v="2016-09-01T12:19:42"/>
    <d v="2016-10-01T12:19:42"/>
    <x v="8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s v="rock"/>
    <d v="2013-04-17T21:18:30"/>
    <d v="2013-05-06T23:59:00"/>
    <x v="6"/>
    <x v="4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s v="rock"/>
    <d v="2014-04-16T15:17:25"/>
    <d v="2014-05-19T23:59:00"/>
    <x v="6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s v="rock"/>
    <d v="2015-01-27T10:09:41"/>
    <d v="2015-03-02T00:59:00"/>
    <x v="1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s v="rock"/>
    <d v="2011-01-21T18:52:34"/>
    <d v="2011-02-20T18:52:34"/>
    <x v="1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s v="rock"/>
    <d v="2011-05-03T18:21:54"/>
    <d v="2011-06-10T22:00:00"/>
    <x v="5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s v="rock"/>
    <d v="2016-06-02T02:59:58"/>
    <d v="2016-06-16T23:55:00"/>
    <x v="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s v="rock"/>
    <d v="2012-11-15T10:36:17"/>
    <d v="2012-12-15T10:36:17"/>
    <x v="4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s v="rock"/>
    <d v="2015-03-31T00:40:32"/>
    <d v="2015-04-21T00:40:32"/>
    <x v="7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s v="rock"/>
    <d v="2011-05-28T13:54:48"/>
    <d v="2011-07-31T01:59:00"/>
    <x v="5"/>
    <x v="6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s v="rock"/>
    <d v="2012-09-17T15:17:39"/>
    <d v="2012-10-17T15:17:39"/>
    <x v="8"/>
    <x v="5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s v="rock"/>
    <d v="2014-06-10T18:01:40"/>
    <d v="2014-07-10T18:01:40"/>
    <x v="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s v="rock"/>
    <d v="2014-07-07T16:45:38"/>
    <d v="2014-07-27T20:00:00"/>
    <x v="3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s v="rock"/>
    <d v="2015-03-18T13:30:52"/>
    <d v="2015-04-24T19:00:00"/>
    <x v="7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s v="rock"/>
    <d v="2012-09-24T20:26:57"/>
    <d v="2012-11-13T21:26:57"/>
    <x v="8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s v="rock"/>
    <d v="2013-04-23T19:30:37"/>
    <d v="2013-05-23T19:30:37"/>
    <x v="6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s v="rock"/>
    <d v="2013-11-22T07:55:40"/>
    <d v="2014-01-06T07:55:40"/>
    <x v="4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s v="rock"/>
    <d v="2014-06-27T15:31:12"/>
    <d v="2014-07-18T15:31:12"/>
    <x v="0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s v="rock"/>
    <d v="2014-08-13T13:26:53"/>
    <d v="2014-09-12T13:26:53"/>
    <x v="10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s v="rock"/>
    <d v="2011-10-16T23:48:41"/>
    <d v="2011-12-16T00:48:41"/>
    <x v="9"/>
    <x v="6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s v="rock"/>
    <d v="2011-08-23T13:28:49"/>
    <d v="2011-09-22T13:28:49"/>
    <x v="10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s v="rock"/>
    <d v="2014-01-16T12:01:24"/>
    <d v="2014-02-06T12:01:24"/>
    <x v="1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s v="mobile games"/>
    <d v="2014-12-27T02:12:21"/>
    <d v="2015-01-26T02:12:21"/>
    <x v="1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s v="mobile games"/>
    <d v="2017-01-20T06:49:34"/>
    <d v="2017-03-08T02:30:00"/>
    <x v="1"/>
    <x v="1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s v="mobile games"/>
    <d v="2014-05-13T14:08:05"/>
    <d v="2014-06-12T14:08:05"/>
    <x v="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s v="mobile games"/>
    <d v="2014-04-04T12:11:40"/>
    <d v="2014-05-04T12:11:40"/>
    <x v="6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s v="mobile games"/>
    <d v="2016-10-02T03:49:07"/>
    <d v="2016-11-06T04:49:07"/>
    <x v="9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s v="mobile games"/>
    <d v="2017-01-07T00:54:57"/>
    <d v="2017-02-28T23:00:00"/>
    <x v="1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s v="mobile games"/>
    <d v="2016-10-06T17:11:52"/>
    <d v="2016-11-05T17:11:52"/>
    <x v="9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s v="mobile games"/>
    <d v="2015-11-20T13:42:05"/>
    <d v="2015-12-15T02:59:00"/>
    <x v="4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s v="mobile games"/>
    <d v="2016-12-04T19:04:09"/>
    <d v="2017-01-03T19:04:09"/>
    <x v="11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s v="mobile games"/>
    <d v="2016-01-02T03:32:15"/>
    <d v="2016-01-30T23:17:00"/>
    <x v="1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s v="mobile games"/>
    <d v="2014-10-11T13:48:21"/>
    <d v="2014-11-20T14:48:21"/>
    <x v="9"/>
    <x v="3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s v="mobile games"/>
    <d v="2015-05-30T22:06:42"/>
    <d v="2015-06-29T22:06:42"/>
    <x v="5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s v="mobile games"/>
    <d v="2015-06-09T09:46:50"/>
    <d v="2015-07-08T11:45:00"/>
    <x v="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s v="mobile games"/>
    <d v="2016-06-08T18:15:33"/>
    <d v="2016-06-28T18:15:33"/>
    <x v="0"/>
    <x v="2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s v="mobile games"/>
    <d v="2016-06-07T16:35:08"/>
    <d v="2016-08-06T16:35:08"/>
    <x v="0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s v="mobile games"/>
    <d v="2014-05-17T01:50:05"/>
    <d v="2014-06-16T01:50:05"/>
    <x v="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s v="mobile games"/>
    <d v="2015-01-30T19:42:05"/>
    <d v="2015-02-28T19:42:05"/>
    <x v="1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s v="mobile games"/>
    <d v="2014-05-13T19:12:35"/>
    <d v="2014-06-12T19:12:35"/>
    <x v="5"/>
    <x v="3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s v="mobile games"/>
    <d v="2016-02-13T10:35:29"/>
    <d v="2016-03-14T09:35:29"/>
    <x v="2"/>
    <x v="2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s v="mobile games"/>
    <d v="2016-03-01T08:36:20"/>
    <d v="2016-03-30T07:36:20"/>
    <x v="7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s v="indie rock"/>
    <d v="2015-02-07T22:39:49"/>
    <d v="2015-03-09T21:39:49"/>
    <x v="2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s v="indie rock"/>
    <d v="2012-06-07T17:46:52"/>
    <d v="2012-07-10T18:48:00"/>
    <x v="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s v="indie rock"/>
    <d v="2012-03-09T17:45:08"/>
    <d v="2012-04-08T16:45:08"/>
    <x v="7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s v="indie rock"/>
    <d v="2012-10-22T23:45:35"/>
    <d v="2012-11-27T07:00:00"/>
    <x v="9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s v="indie rock"/>
    <d v="2012-07-08T21:15:10"/>
    <d v="2012-08-10T17:00:00"/>
    <x v="3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s v="indie rock"/>
    <d v="2014-10-13T16:45:38"/>
    <d v="2014-11-12T17:45:38"/>
    <x v="9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s v="indie rock"/>
    <d v="2015-11-15T14:12:12"/>
    <d v="2015-12-03T16:30:00"/>
    <x v="4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s v="indie rock"/>
    <d v="2010-05-01T00:45:32"/>
    <d v="2010-05-31T23:59:00"/>
    <x v="5"/>
    <x v="7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s v="indie rock"/>
    <d v="2013-01-25T14:02:26"/>
    <d v="2013-03-11T13:02:26"/>
    <x v="1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s v="indie rock"/>
    <d v="2012-11-15T13:52:08"/>
    <d v="2012-12-15T13:52:08"/>
    <x v="4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s v="indie rock"/>
    <d v="2010-06-06T14:09:14"/>
    <d v="2010-07-22T01:00:00"/>
    <x v="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s v="indie rock"/>
    <d v="2011-05-08T10:18:01"/>
    <d v="2011-06-07T10:18:01"/>
    <x v="5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s v="indie rock"/>
    <d v="2011-03-30T17:36:25"/>
    <d v="2011-04-15T22:59:00"/>
    <x v="7"/>
    <x v="6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s v="indie rock"/>
    <d v="2012-01-12T16:43:03"/>
    <d v="2012-02-12T16:43:03"/>
    <x v="1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s v="indie rock"/>
    <d v="2015-09-20T12:55:22"/>
    <d v="2015-10-20T12:55:22"/>
    <x v="8"/>
    <x v="0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s v="indie rock"/>
    <d v="2012-03-13T12:02:45"/>
    <d v="2012-04-12T12:02:45"/>
    <x v="7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s v="indie rock"/>
    <d v="2014-02-10T09:00:06"/>
    <d v="2014-03-04T16:00:00"/>
    <x v="2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s v="indie rock"/>
    <d v="2015-12-27T23:37:53"/>
    <d v="2016-02-01T13:00:00"/>
    <x v="11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s v="indie rock"/>
    <d v="2015-02-23T17:36:06"/>
    <d v="2015-03-25T16:36:06"/>
    <x v="2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s v="indie rock"/>
    <d v="2012-09-08T15:55:31"/>
    <d v="2012-10-06T04:59:00"/>
    <x v="8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s v="gadgets"/>
    <d v="2015-04-22T08:02:09"/>
    <d v="2015-05-22T08:00:00"/>
    <x v="6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s v="gadgets"/>
    <d v="2015-02-02T13:57:27"/>
    <d v="2015-03-04T13:57:27"/>
    <x v="2"/>
    <x v="0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s v="gadgets"/>
    <d v="2016-11-28T13:29:51"/>
    <d v="2017-01-27T13:29:51"/>
    <x v="4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s v="gadgets"/>
    <d v="2015-11-18T11:27:01"/>
    <d v="2016-01-02T11:27:01"/>
    <x v="4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s v="gadgets"/>
    <d v="2014-08-08T17:13:14"/>
    <d v="2014-09-07T17:13:14"/>
    <x v="10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s v="gadgets"/>
    <d v="2016-05-24T11:06:23"/>
    <d v="2016-06-23T11:06:23"/>
    <x v="5"/>
    <x v="2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s v="gadgets"/>
    <d v="2014-05-08T09:05:25"/>
    <d v="2014-05-23T09:05:25"/>
    <x v="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s v="gadgets"/>
    <d v="2016-11-29T17:01:40"/>
    <d v="2016-12-29T17:01:40"/>
    <x v="4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s v="gadgets"/>
    <d v="2014-09-23T05:17:59"/>
    <d v="2014-10-23T05:17:59"/>
    <x v="8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s v="gadgets"/>
    <d v="2015-09-17T18:06:57"/>
    <d v="2015-10-31T17:45:00"/>
    <x v="8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s v="gadgets"/>
    <d v="2014-07-09T19:48:54"/>
    <d v="2014-08-08T19:48:54"/>
    <x v="3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s v="gadgets"/>
    <d v="2015-05-05T00:26:00"/>
    <d v="2015-06-04T00:26:00"/>
    <x v="5"/>
    <x v="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s v="gadgets"/>
    <d v="2014-09-08T07:16:18"/>
    <d v="2014-10-08T07:16:18"/>
    <x v="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s v="gadgets"/>
    <d v="2014-10-16T23:11:13"/>
    <d v="2014-10-31T22:59:00"/>
    <x v="9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s v="gadgets"/>
    <d v="2014-08-12T20:10:22"/>
    <d v="2014-09-01T20:10:22"/>
    <x v="10"/>
    <x v="3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s v="gadgets"/>
    <d v="2016-10-13T12:12:55"/>
    <d v="2016-11-07T13:12:55"/>
    <x v="9"/>
    <x v="2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s v="gadgets"/>
    <d v="2017-01-11T01:28:53"/>
    <d v="2017-02-10T01:28:53"/>
    <x v="1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s v="gadgets"/>
    <d v="2014-07-08T13:57:31"/>
    <d v="2014-08-12T13:57:31"/>
    <x v="3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s v="gadgets"/>
    <d v="2015-04-19T16:00:49"/>
    <d v="2015-05-19T16:00:49"/>
    <x v="6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s v="gadgets"/>
    <d v="2015-09-23T16:01:01"/>
    <d v="2015-10-21T18:00:00"/>
    <x v="8"/>
    <x v="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s v="indie rock"/>
    <d v="2012-06-14T00:19:03"/>
    <d v="2012-07-14T00:19:03"/>
    <x v="0"/>
    <x v="5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s v="indie rock"/>
    <d v="2013-11-12T01:08:27"/>
    <d v="2013-12-12T01:08:27"/>
    <x v="4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s v="indie rock"/>
    <d v="2011-08-17T15:22:12"/>
    <d v="2011-09-26T23:59:00"/>
    <x v="1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s v="indie rock"/>
    <d v="2013-12-18T13:15:55"/>
    <d v="2014-01-15T14:33:00"/>
    <x v="11"/>
    <x v="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s v="indie rock"/>
    <d v="2013-09-18T16:38:08"/>
    <d v="2013-10-10T19:00:00"/>
    <x v="8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s v="indie rock"/>
    <d v="2010-10-05T17:54:16"/>
    <d v="2010-11-01T19:26:00"/>
    <x v="9"/>
    <x v="7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s v="indie rock"/>
    <d v="2012-02-21T15:40:39"/>
    <d v="2012-03-07T23:59:00"/>
    <x v="2"/>
    <x v="5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s v="indie rock"/>
    <d v="2013-04-07T10:33:14"/>
    <d v="2013-05-07T10:33:14"/>
    <x v="6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s v="indie rock"/>
    <d v="2011-05-23T19:31:06"/>
    <d v="2011-07-04T19:31:06"/>
    <x v="5"/>
    <x v="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s v="indie rock"/>
    <d v="2013-05-08T08:24:42"/>
    <d v="2013-07-07T08:24:42"/>
    <x v="5"/>
    <x v="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s v="indie rock"/>
    <d v="2012-05-08T16:25:09"/>
    <d v="2012-05-21T22:30:00"/>
    <x v="5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s v="indie rock"/>
    <d v="2012-01-03T14:26:13"/>
    <d v="2012-01-24T14:26:13"/>
    <x v="1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s v="indie rock"/>
    <d v="2014-08-27T22:08:27"/>
    <d v="2014-09-26T22:08:27"/>
    <x v="10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s v="indie rock"/>
    <d v="2011-11-18T15:48:41"/>
    <d v="2011-12-25T00:00:00"/>
    <x v="4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s v="indie rock"/>
    <d v="2014-05-14T17:22:51"/>
    <d v="2014-06-20T23:59:00"/>
    <x v="5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s v="indie rock"/>
    <d v="2011-11-05T16:21:10"/>
    <d v="2011-12-06T00:59:00"/>
    <x v="4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s v="indie rock"/>
    <d v="2012-05-29T21:51:21"/>
    <d v="2012-06-14T22:59:00"/>
    <x v="5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s v="indie rock"/>
    <d v="2013-06-01T01:13:51"/>
    <d v="2013-07-02T00:00:00"/>
    <x v="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s v="indie rock"/>
    <d v="2013-02-08T18:38:28"/>
    <d v="2013-03-10T17:38:28"/>
    <x v="2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s v="indie rock"/>
    <d v="2011-05-07T07:10:33"/>
    <d v="2011-06-14T22:59:00"/>
    <x v="5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s v="hardware"/>
    <d v="2014-04-15T01:58:51"/>
    <d v="2014-05-15T01:58:51"/>
    <x v="6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s v="hardware"/>
    <d v="2011-04-05T14:52:20"/>
    <d v="2011-07-04T14:52:20"/>
    <x v="6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s v="hardware"/>
    <d v="2016-06-27T01:28:36"/>
    <d v="2016-08-11T01:28:36"/>
    <x v="0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s v="hardware"/>
    <d v="2014-04-01T09:01:30"/>
    <d v="2014-05-01T09:01:30"/>
    <x v="6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s v="hardware"/>
    <d v="2015-06-02T01:02:38"/>
    <d v="2015-07-12T01:02:38"/>
    <x v="0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s v="hardware"/>
    <d v="2014-02-18T22:36:01"/>
    <d v="2014-04-19T21:36:01"/>
    <x v="2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s v="hardware"/>
    <d v="2009-10-16T17:02:00"/>
    <d v="2009-11-23T00:59:00"/>
    <x v="9"/>
    <x v="8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s v="hardware"/>
    <d v="2016-04-13T09:30:09"/>
    <d v="2016-06-06T12:02:00"/>
    <x v="6"/>
    <x v="2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s v="hardware"/>
    <d v="2014-06-10T05:09:11"/>
    <d v="2014-07-10T05:09:11"/>
    <x v="0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s v="hardware"/>
    <d v="2011-03-21T23:21:13"/>
    <d v="2011-04-21T23:21:13"/>
    <x v="7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s v="hardware"/>
    <d v="2016-10-08T05:05:37"/>
    <d v="2016-11-07T06:05:37"/>
    <x v="9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s v="hardware"/>
    <d v="2013-09-09T09:33:35"/>
    <d v="2013-10-16T09:33:35"/>
    <x v="8"/>
    <x v="4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s v="hardware"/>
    <d v="2012-02-01T23:47:45"/>
    <d v="2012-03-01T22:00:00"/>
    <x v="2"/>
    <x v="5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s v="hardware"/>
    <d v="2016-01-25T08:56:16"/>
    <d v="2016-03-12T00:00:00"/>
    <x v="1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s v="hardware"/>
    <d v="2012-04-21T01:31:21"/>
    <d v="2012-05-23T14:00:00"/>
    <x v="6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s v="hardware"/>
    <d v="2015-03-04T17:10:05"/>
    <d v="2015-04-18T16:10:05"/>
    <x v="7"/>
    <x v="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s v="hardware"/>
    <d v="2012-09-26T21:21:53"/>
    <d v="2012-10-26T21:21:53"/>
    <x v="8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s v="hardware"/>
    <d v="2013-02-21T18:42:41"/>
    <d v="2013-03-23T17:42:41"/>
    <x v="2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s v="hardware"/>
    <d v="2014-08-20T15:17:40"/>
    <d v="2014-09-30T19:00:00"/>
    <x v="10"/>
    <x v="3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s v="hardware"/>
    <d v="2014-11-21T03:42:21"/>
    <d v="2014-12-21T03:42:21"/>
    <x v="4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s v="hardware"/>
    <d v="2012-08-26T23:40:17"/>
    <d v="2012-10-05T22:59:00"/>
    <x v="1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s v="hardware"/>
    <d v="2014-04-13T13:43:56"/>
    <d v="2014-05-13T13:43:56"/>
    <x v="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s v="hardware"/>
    <d v="2014-08-12T05:18:54"/>
    <d v="2014-09-16T05:18:54"/>
    <x v="10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s v="hardware"/>
    <d v="2016-03-23T01:32:52"/>
    <d v="2016-04-22T01:32:52"/>
    <x v="7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s v="hardware"/>
    <d v="2011-12-20T21:08:30"/>
    <d v="2012-01-11T20:00:00"/>
    <x v="11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s v="hardware"/>
    <d v="2014-07-15T07:58:18"/>
    <d v="2014-08-14T07:58:18"/>
    <x v="3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s v="hardware"/>
    <d v="2014-04-01T10:55:29"/>
    <d v="2014-05-01T10:55:29"/>
    <x v="6"/>
    <x v="3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s v="hardware"/>
    <d v="2016-11-02T09:05:15"/>
    <d v="2016-12-03T10:05:15"/>
    <x v="4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s v="hardware"/>
    <d v="2016-07-06T14:01:08"/>
    <d v="2016-08-05T14:01:08"/>
    <x v="3"/>
    <x v="2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s v="hardware"/>
    <d v="2013-02-18T23:38:21"/>
    <d v="2013-04-19T22:38:21"/>
    <x v="2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s v="hardware"/>
    <d v="2013-10-14T07:01:01"/>
    <d v="2013-11-14T23:00:00"/>
    <x v="9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s v="hardware"/>
    <d v="2012-10-18T19:17:24"/>
    <d v="2012-11-17T20:17:24"/>
    <x v="9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s v="hardware"/>
    <d v="2016-06-28T12:21:04"/>
    <d v="2016-08-06T02:00:00"/>
    <x v="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s v="hardware"/>
    <d v="2013-06-20T03:01:09"/>
    <d v="2013-08-19T03:01:09"/>
    <x v="0"/>
    <x v="4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s v="hardware"/>
    <d v="2013-02-08T13:07:31"/>
    <d v="2013-03-10T13:07:31"/>
    <x v="2"/>
    <x v="4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s v="hardware"/>
    <d v="2013-06-13T16:35:25"/>
    <d v="2013-07-13T16:35:25"/>
    <x v="0"/>
    <x v="4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s v="hardware"/>
    <d v="2015-11-03T00:12:20"/>
    <d v="2015-12-19T02:59:00"/>
    <x v="4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s v="hardware"/>
    <d v="2012-05-10T00:24:52"/>
    <d v="2012-06-12T02:00:00"/>
    <x v="5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s v="hardware"/>
    <d v="2015-10-13T06:02:26"/>
    <d v="2015-11-18T23:59:00"/>
    <x v="9"/>
    <x v="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s v="hardware"/>
    <d v="2016-02-23T08:01:02"/>
    <d v="2016-04-03T07:01:02"/>
    <x v="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s v="people"/>
    <d v="2014-06-09T12:24:25"/>
    <d v="2014-07-09T12:24:25"/>
    <x v="0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s v="people"/>
    <d v="2016-11-04T09:04:47"/>
    <d v="2016-12-04T10:04:47"/>
    <x v="4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s v="people"/>
    <d v="2016-08-10T19:16:58"/>
    <d v="2016-09-02T02:00:00"/>
    <x v="1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s v="people"/>
    <d v="2014-10-01T13:58:01"/>
    <d v="2014-11-30T14:58:01"/>
    <x v="9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s v="people"/>
    <d v="2016-07-04T11:46:11"/>
    <d v="2016-08-02T18:00:00"/>
    <x v="3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s v="people"/>
    <d v="2016-02-13T05:24:43"/>
    <d v="2016-03-14T04:24:43"/>
    <x v="2"/>
    <x v="2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s v="people"/>
    <d v="2015-01-30T10:21:16"/>
    <d v="2015-03-01T10:21:16"/>
    <x v="1"/>
    <x v="0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s v="people"/>
    <d v="2015-07-21T13:19:02"/>
    <d v="2015-08-20T13:19:02"/>
    <x v="3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s v="people"/>
    <d v="2016-11-11T11:20:08"/>
    <d v="2016-12-11T11:20:08"/>
    <x v="4"/>
    <x v="2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s v="people"/>
    <d v="2016-01-28T23:42:12"/>
    <d v="2016-02-12T23:42:12"/>
    <x v="1"/>
    <x v="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s v="people"/>
    <d v="2015-06-12T16:26:26"/>
    <d v="2015-07-03T16:26:26"/>
    <x v="0"/>
    <x v="0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s v="people"/>
    <d v="2015-01-18T22:26:31"/>
    <d v="2015-02-17T22:26:31"/>
    <x v="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s v="people"/>
    <d v="2015-11-21T09:07:17"/>
    <d v="2015-12-21T09:07:17"/>
    <x v="4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s v="people"/>
    <d v="2016-10-07T19:09:02"/>
    <d v="2016-12-06T20:09:02"/>
    <x v="9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s v="people"/>
    <d v="2015-06-26T16:38:56"/>
    <d v="2015-07-16T16:38:56"/>
    <x v="0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s v="people"/>
    <d v="2014-06-10T14:40:11"/>
    <d v="2014-07-10T14:40:11"/>
    <x v="0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s v="people"/>
    <d v="2014-07-27T17:20:12"/>
    <d v="2014-08-26T17:20:12"/>
    <x v="3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s v="people"/>
    <d v="2014-06-16T21:50:38"/>
    <d v="2014-07-31T21:50:38"/>
    <x v="0"/>
    <x v="3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s v="people"/>
    <d v="2014-10-14T06:35:08"/>
    <d v="2014-11-13T07:35:08"/>
    <x v="9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s v="people"/>
    <d v="2015-12-07T17:50:13"/>
    <d v="2016-01-06T17:50:13"/>
    <x v="11"/>
    <x v="0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s v="hardware"/>
    <d v="2015-05-12T00:01:56"/>
    <d v="2015-06-12T15:00:00"/>
    <x v="5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s v="hardware"/>
    <d v="2016-12-24T12:05:43"/>
    <d v="2017-01-23T12:05:43"/>
    <x v="11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s v="hardware"/>
    <d v="2010-06-17T22:00:52"/>
    <d v="2010-07-02T18:00:00"/>
    <x v="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s v="hardware"/>
    <d v="2014-06-10T09:31:03"/>
    <d v="2014-07-10T09:31:03"/>
    <x v="0"/>
    <x v="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s v="hardware"/>
    <d v="2013-09-18T14:30:18"/>
    <d v="2013-10-15T22:59:00"/>
    <x v="8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s v="hardware"/>
    <d v="2014-10-29T07:00:45"/>
    <d v="2014-12-03T08:00:45"/>
    <x v="9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s v="hardware"/>
    <d v="2010-06-18T15:06:26"/>
    <d v="2010-08-23T23:00:00"/>
    <x v="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s v="hardware"/>
    <d v="2011-08-06T09:30:22"/>
    <d v="2011-09-19T09:30:22"/>
    <x v="10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s v="hardware"/>
    <d v="2016-10-18T02:45:43"/>
    <d v="2016-11-23T03:45:43"/>
    <x v="9"/>
    <x v="2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s v="hardware"/>
    <d v="2016-07-19T18:54:51"/>
    <d v="2016-08-18T18:54:51"/>
    <x v="3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s v="hardware"/>
    <d v="2015-12-09T03:36:13"/>
    <d v="2016-01-11T18:00:00"/>
    <x v="11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s v="hardware"/>
    <d v="2015-01-06T14:44:01"/>
    <d v="2015-02-05T14:44:01"/>
    <x v="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s v="hardware"/>
    <d v="2016-05-09T18:03:34"/>
    <d v="2016-07-08T18:03:34"/>
    <x v="5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s v="hardware"/>
    <d v="2013-02-19T00:08:59"/>
    <d v="2013-03-24T23:08:59"/>
    <x v="2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s v="hardware"/>
    <d v="2011-08-10T16:02:43"/>
    <d v="2011-09-09T16:02:43"/>
    <x v="10"/>
    <x v="6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s v="hardware"/>
    <d v="2013-02-07T16:08:19"/>
    <d v="2013-03-09T16:08:19"/>
    <x v="2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s v="hardware"/>
    <d v="2012-02-21T20:22:35"/>
    <d v="2012-03-23T23:00:00"/>
    <x v="2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s v="hardware"/>
    <d v="2015-07-14T03:46:49"/>
    <d v="2015-08-13T03:46:49"/>
    <x v="3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s v="hardware"/>
    <d v="2016-08-23T12:00:21"/>
    <d v="2016-09-22T12:00:21"/>
    <x v="10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s v="hardware"/>
    <d v="2014-04-07T21:20:24"/>
    <d v="2014-05-14T18:04:00"/>
    <x v="6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s v="hardware"/>
    <d v="2014-08-09T20:41:37"/>
    <d v="2014-09-23T20:41:37"/>
    <x v="10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s v="hardware"/>
    <d v="2016-05-12T08:39:32"/>
    <d v="2016-06-11T08:39:32"/>
    <x v="5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s v="hardware"/>
    <d v="2015-05-12T05:05:53"/>
    <d v="2015-06-11T05:05:53"/>
    <x v="5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s v="hardware"/>
    <d v="2012-07-09T18:12:24"/>
    <d v="2012-08-12T22:00:00"/>
    <x v="3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s v="hardware"/>
    <d v="2015-05-11T23:25:46"/>
    <d v="2015-06-10T23:25:46"/>
    <x v="5"/>
    <x v="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s v="hardware"/>
    <d v="2014-03-06T12:39:45"/>
    <d v="2014-04-20T22:59:00"/>
    <x v="7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s v="hardware"/>
    <d v="2015-02-13T14:31:59"/>
    <d v="2015-03-30T13:31:59"/>
    <x v="2"/>
    <x v="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s v="hardware"/>
    <d v="2010-02-06T17:03:26"/>
    <d v="2010-03-15T16:55:00"/>
    <x v="2"/>
    <x v="7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s v="hardware"/>
    <d v="2014-07-27T19:31:21"/>
    <d v="2014-08-26T19:31:21"/>
    <x v="3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s v="hardware"/>
    <d v="2012-10-30T18:54:56"/>
    <d v="2012-11-29T18:54:56"/>
    <x v="9"/>
    <x v="5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s v="hardware"/>
    <d v="2014-12-02T02:54:13"/>
    <d v="2015-01-08T20:00:00"/>
    <x v="11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s v="hardware"/>
    <d v="2016-11-15T08:34:34"/>
    <d v="2016-12-15T00:00:00"/>
    <x v="4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s v="hardware"/>
    <d v="2014-03-26T20:58:38"/>
    <d v="2014-04-25T20:58:38"/>
    <x v="7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s v="hardware"/>
    <d v="2015-03-12T22:07:13"/>
    <d v="2015-05-07T01:58:00"/>
    <x v="7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s v="hardware"/>
    <d v="2015-11-03T10:00:07"/>
    <d v="2015-12-18T20:00:00"/>
    <x v="4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s v="hardware"/>
    <d v="2014-04-09T15:45:19"/>
    <d v="2014-05-09T15:45:19"/>
    <x v="6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s v="hardware"/>
    <d v="2013-10-31T00:02:33"/>
    <d v="2013-12-30T01:02:33"/>
    <x v="9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s v="hardware"/>
    <d v="2013-05-30T01:30:21"/>
    <d v="2013-07-01T13:00:00"/>
    <x v="5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s v="hardware"/>
    <d v="2016-11-01T05:32:05"/>
    <d v="2016-11-30T23:59:00"/>
    <x v="4"/>
    <x v="2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s v="hardware"/>
    <d v="2013-10-31T17:15:03"/>
    <d v="2013-11-15T18:15:03"/>
    <x v="9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s v="hardware"/>
    <d v="2016-10-11T07:37:07"/>
    <d v="2016-11-10T08:37:07"/>
    <x v="9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s v="hardware"/>
    <d v="2015-11-23T11:59:34"/>
    <d v="2016-01-22T11:59:34"/>
    <x v="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s v="hardware"/>
    <d v="2016-10-17T23:14:37"/>
    <d v="2016-12-10T23:59:00"/>
    <x v="9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s v="hardware"/>
    <d v="2015-05-14T11:25:14"/>
    <d v="2015-06-13T11:25:14"/>
    <x v="5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s v="hardware"/>
    <d v="2012-06-08T21:07:27"/>
    <d v="2012-07-08T21:07:27"/>
    <x v="0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s v="hardware"/>
    <d v="2013-04-22T23:07:24"/>
    <d v="2013-05-22T23:07:24"/>
    <x v="6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s v="hardware"/>
    <d v="2015-03-18T16:41:10"/>
    <d v="2015-04-16T19:00:00"/>
    <x v="7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s v="hardware"/>
    <d v="2013-04-23T10:38:11"/>
    <d v="2013-05-23T10:38:11"/>
    <x v="6"/>
    <x v="4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s v="hardware"/>
    <d v="2013-10-28T07:39:23"/>
    <d v="2013-12-02T17:59:00"/>
    <x v="9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s v="hardware"/>
    <d v="2015-04-20T20:42:58"/>
    <d v="2015-05-30T20:42:58"/>
    <x v="6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s v="hardware"/>
    <d v="2013-11-25T19:32:17"/>
    <d v="2013-12-25T19:32:17"/>
    <x v="4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s v="hardware"/>
    <d v="2016-01-05T21:00:53"/>
    <d v="2016-02-19T21:00:53"/>
    <x v="1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s v="hardware"/>
    <d v="2015-10-26T09:49:11"/>
    <d v="2015-11-25T10:49:11"/>
    <x v="9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s v="hardware"/>
    <d v="2014-04-02T07:30:10"/>
    <d v="2014-05-02T07:30:10"/>
    <x v="6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s v="hardware"/>
    <d v="2014-11-03T11:10:43"/>
    <d v="2014-12-02T23:00:00"/>
    <x v="4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s v="hardware"/>
    <d v="2013-03-18T13:15:42"/>
    <d v="2013-04-17T13:15:42"/>
    <x v="7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s v="hardware"/>
    <d v="2016-01-27T06:52:12"/>
    <d v="2016-02-26T06:52:12"/>
    <x v="1"/>
    <x v="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s v="hardware"/>
    <d v="2015-01-22T03:53:50"/>
    <d v="2015-03-02T15:00:00"/>
    <x v="1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s v="hardware"/>
    <d v="2015-12-23T09:27:34"/>
    <d v="2016-01-31T16:59:00"/>
    <x v="11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s v="hardware"/>
    <d v="2014-05-24T10:25:50"/>
    <d v="2014-07-23T10:25:50"/>
    <x v="5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s v="hardware"/>
    <d v="2016-12-01T13:20:54"/>
    <d v="2016-12-31T13:20:54"/>
    <x v="11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s v="hardware"/>
    <d v="2016-02-23T04:11:38"/>
    <d v="2016-03-24T03:11:38"/>
    <x v="2"/>
    <x v="2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s v="hardware"/>
    <d v="2016-04-12T12:35:01"/>
    <d v="2016-05-15T12:35:01"/>
    <x v="6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s v="hardware"/>
    <d v="2013-04-25T03:45:23"/>
    <d v="2013-05-31T07:00:00"/>
    <x v="6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s v="hardware"/>
    <d v="2013-11-25T03:00:29"/>
    <d v="2013-12-25T03:00:29"/>
    <x v="4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s v="hardware"/>
    <d v="2014-07-24T13:31:23"/>
    <d v="2014-08-23T13:31:23"/>
    <x v="3"/>
    <x v="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s v="hardware"/>
    <d v="2015-04-21T15:29:36"/>
    <d v="2015-05-24T15:29:36"/>
    <x v="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s v="hardware"/>
    <d v="2016-09-20T15:11:55"/>
    <d v="2016-10-20T15:11:55"/>
    <x v="8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s v="hardware"/>
    <d v="2015-12-02T18:19:51"/>
    <d v="2016-01-02T18:19:51"/>
    <x v="1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s v="hardware"/>
    <d v="2016-05-29T10:45:23"/>
    <d v="2016-06-28T10:45:23"/>
    <x v="5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s v="hardware"/>
    <d v="2016-08-18T01:41:24"/>
    <d v="2016-10-02T01:41:24"/>
    <x v="10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s v="hardware"/>
    <d v="2016-04-07T08:57:12"/>
    <d v="2016-05-07T08:57:12"/>
    <x v="6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s v="hardware"/>
    <d v="2015-03-24T11:01:58"/>
    <d v="2015-05-08T11:01:58"/>
    <x v="7"/>
    <x v="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s v="hardware"/>
    <d v="2016-04-06T14:49:42"/>
    <d v="2016-05-06T14:49:42"/>
    <x v="6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s v="hardware"/>
    <d v="2013-06-25T11:21:28"/>
    <d v="2013-07-25T11:21:28"/>
    <x v="0"/>
    <x v="4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s v="hardware"/>
    <d v="2014-06-13T16:08:09"/>
    <d v="2014-07-23T16:08:09"/>
    <x v="0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s v="hardware"/>
    <d v="2015-04-08T20:01:16"/>
    <d v="2015-06-05T16:00:00"/>
    <x v="6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s v="hardware"/>
    <d v="2016-11-18T13:30:57"/>
    <d v="2016-12-18T13:30:57"/>
    <x v="4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s v="hardware"/>
    <d v="2015-05-26T12:03:13"/>
    <d v="2015-06-25T14:00:00"/>
    <x v="5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s v="hardware"/>
    <d v="2015-10-12T17:58:20"/>
    <d v="2015-11-11T18:58:20"/>
    <x v="9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s v="indie rock"/>
    <d v="2012-04-04T22:45:55"/>
    <d v="2012-05-15T23:59:00"/>
    <x v="6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s v="indie rock"/>
    <d v="2011-09-24T21:53:16"/>
    <d v="2011-11-23T22:53:16"/>
    <x v="8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s v="indie rock"/>
    <d v="2012-05-05T12:19:55"/>
    <d v="2012-06-04T12:19:55"/>
    <x v="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s v="indie rock"/>
    <d v="2014-04-02T14:59:42"/>
    <d v="2014-05-04T01:59:00"/>
    <x v="6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s v="indie rock"/>
    <d v="2012-06-15T15:03:07"/>
    <d v="2012-07-15T15:03:07"/>
    <x v="0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s v="indie rock"/>
    <d v="2011-11-13T11:05:32"/>
    <d v="2011-12-13T23:59:00"/>
    <x v="4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s v="indie rock"/>
    <d v="2011-08-08T23:54:18"/>
    <d v="2011-09-07T23:54:18"/>
    <x v="10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s v="indie rock"/>
    <d v="2010-08-05T12:09:12"/>
    <d v="2010-09-10T22:59:00"/>
    <x v="10"/>
    <x v="7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s v="indie rock"/>
    <d v="2013-06-27T20:49:54"/>
    <d v="2013-08-01T20:49:54"/>
    <x v="0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s v="indie rock"/>
    <d v="2013-01-25T04:09:15"/>
    <d v="2013-02-24T04:09:15"/>
    <x v="1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s v="indie rock"/>
    <d v="2011-01-12T02:44:38"/>
    <d v="2011-03-01T15:00:00"/>
    <x v="1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s v="indie rock"/>
    <d v="2011-08-08T11:58:52"/>
    <d v="2011-10-07T11:58:52"/>
    <x v="10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s v="indie rock"/>
    <d v="2012-10-23T15:30:32"/>
    <d v="2012-12-22T16:30:32"/>
    <x v="9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s v="indie rock"/>
    <d v="2012-01-30T19:28:50"/>
    <d v="2012-03-04T22:00:00"/>
    <x v="1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s v="indie rock"/>
    <d v="2011-08-03T12:36:13"/>
    <d v="2011-10-02T12:36:13"/>
    <x v="10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s v="indie rock"/>
    <d v="2012-10-10T13:12:15"/>
    <d v="2012-10-25T22:59:00"/>
    <x v="9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s v="indie rock"/>
    <d v="2011-10-02T09:02:15"/>
    <d v="2011-12-01T10:02:15"/>
    <x v="9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s v="indie rock"/>
    <d v="2012-02-06T21:43:55"/>
    <d v="2012-03-07T21:43:55"/>
    <x v="2"/>
    <x v="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s v="indie rock"/>
    <d v="2015-06-18T12:54:44"/>
    <d v="2015-07-01T22:40:00"/>
    <x v="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s v="indie rock"/>
    <d v="2012-06-14T15:02:21"/>
    <d v="2012-06-29T22:59:00"/>
    <x v="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s v="indie rock"/>
    <d v="2011-12-14T22:35:14"/>
    <d v="2012-02-12T22:35:14"/>
    <x v="11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s v="indie rock"/>
    <d v="2011-04-05T15:50:48"/>
    <d v="2011-05-05T15:50:48"/>
    <x v="6"/>
    <x v="6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s v="indie rock"/>
    <d v="2012-10-10T13:07:07"/>
    <d v="2012-11-09T14:07:07"/>
    <x v="9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s v="indie rock"/>
    <d v="2013-04-29T20:47:14"/>
    <d v="2013-05-30T19:00:00"/>
    <x v="6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s v="indie rock"/>
    <d v="2014-11-08T13:55:53"/>
    <d v="2014-11-20T23:00:00"/>
    <x v="4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s v="indie rock"/>
    <d v="2012-12-27T00:09:34"/>
    <d v="2013-01-26T00:09:34"/>
    <x v="11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s v="indie rock"/>
    <d v="2014-10-22T12:03:13"/>
    <d v="2014-11-12T13:03:13"/>
    <x v="9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s v="indie rock"/>
    <d v="2012-08-13T23:13:00"/>
    <d v="2012-09-09T22:55:00"/>
    <x v="10"/>
    <x v="5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s v="indie rock"/>
    <d v="2015-06-05T12:00:17"/>
    <d v="2015-07-05T12:00:17"/>
    <x v="0"/>
    <x v="0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s v="indie rock"/>
    <d v="2014-04-30T11:06:09"/>
    <d v="2014-05-27T23:59:00"/>
    <x v="6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s v="indie rock"/>
    <d v="2011-06-08T23:43:45"/>
    <d v="2011-08-14T20:00:00"/>
    <x v="0"/>
    <x v="6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s v="indie rock"/>
    <d v="2013-04-01T17:16:33"/>
    <d v="2013-04-15T17:16:33"/>
    <x v="6"/>
    <x v="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s v="indie rock"/>
    <d v="2014-08-19T15:46:16"/>
    <d v="2014-09-23T15:46:16"/>
    <x v="10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s v="indie rock"/>
    <d v="2010-10-07T14:34:30"/>
    <d v="2010-12-08T23:59:00"/>
    <x v="9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s v="indie rock"/>
    <d v="2011-01-20T20:56:41"/>
    <d v="2011-02-19T20:56:41"/>
    <x v="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s v="indie rock"/>
    <d v="2012-08-15T13:40:03"/>
    <d v="2012-10-02T13:40:03"/>
    <x v="10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s v="indie rock"/>
    <d v="2015-10-12T20:25:49"/>
    <d v="2015-10-26T23:59:00"/>
    <x v="9"/>
    <x v="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s v="indie rock"/>
    <d v="2011-06-24T15:08:56"/>
    <d v="2011-07-24T15:08:56"/>
    <x v="0"/>
    <x v="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s v="indie rock"/>
    <d v="2012-07-16T22:07:25"/>
    <d v="2012-08-15T22:07:25"/>
    <x v="3"/>
    <x v="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s v="indie rock"/>
    <d v="2013-11-13T18:08:56"/>
    <d v="2014-01-01T18:08:56"/>
    <x v="4"/>
    <x v="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s v="video games"/>
    <d v="2016-12-12T12:49:08"/>
    <d v="2017-01-11T12:49:08"/>
    <x v="11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s v="video games"/>
    <d v="2016-12-08T02:12:49"/>
    <d v="2017-01-07T02:12:49"/>
    <x v="11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s v="video games"/>
    <d v="2010-01-20T05:11:47"/>
    <d v="2010-03-15T01:59:00"/>
    <x v="1"/>
    <x v="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s v="video games"/>
    <d v="2010-10-12T19:40:35"/>
    <d v="2010-11-30T00:00:00"/>
    <x v="9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s v="video games"/>
    <d v="2015-07-05T19:33:53"/>
    <d v="2015-08-04T19:33:53"/>
    <x v="3"/>
    <x v="0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s v="video games"/>
    <d v="2014-11-08T18:21:27"/>
    <d v="2014-12-08T18:21:27"/>
    <x v="4"/>
    <x v="3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s v="video games"/>
    <d v="2015-02-10T07:07:43"/>
    <d v="2015-03-12T06:07:43"/>
    <x v="2"/>
    <x v="0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s v="video games"/>
    <d v="2014-07-23T13:32:49"/>
    <d v="2014-09-21T13:32:49"/>
    <x v="3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s v="video games"/>
    <d v="2016-02-08T19:35:00"/>
    <d v="2016-03-09T19:35:00"/>
    <x v="2"/>
    <x v="2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s v="video games"/>
    <d v="2014-07-11T21:04:23"/>
    <d v="2014-08-15T21:04:23"/>
    <x v="3"/>
    <x v="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s v="video games"/>
    <d v="2015-06-11T23:58:11"/>
    <d v="2015-07-11T23:58:11"/>
    <x v="0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s v="video games"/>
    <d v="2014-01-04T06:41:32"/>
    <d v="2014-02-03T06:41:32"/>
    <x v="1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s v="video games"/>
    <d v="2011-03-16T21:19:59"/>
    <d v="2011-04-24T01:59:00"/>
    <x v="7"/>
    <x v="6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s v="video games"/>
    <d v="2013-03-28T16:16:31"/>
    <d v="2013-04-27T16:16:31"/>
    <x v="7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s v="video games"/>
    <d v="2012-09-04T18:07:13"/>
    <d v="2012-10-04T18:07:13"/>
    <x v="8"/>
    <x v="5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s v="video games"/>
    <d v="2013-09-19T07:13:06"/>
    <d v="2013-10-19T07:13:06"/>
    <x v="8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s v="video games"/>
    <d v="2014-11-05T13:30:29"/>
    <d v="2014-12-05T13:30:29"/>
    <x v="4"/>
    <x v="3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s v="video games"/>
    <d v="2013-10-09T19:18:59"/>
    <d v="2013-11-08T20:18:59"/>
    <x v="9"/>
    <x v="4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s v="video games"/>
    <d v="2016-10-04T13:00:08"/>
    <d v="2016-11-03T13:00:08"/>
    <x v="9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s v="video games"/>
    <d v="2012-12-12T15:00:24"/>
    <d v="2013-01-11T15:00:24"/>
    <x v="11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s v="video games"/>
    <d v="2014-10-15T00:39:19"/>
    <d v="2014-11-14T01:39:19"/>
    <x v="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s v="video games"/>
    <d v="2015-12-02T11:50:10"/>
    <d v="2015-12-30T11:50:10"/>
    <x v="11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s v="video games"/>
    <d v="2010-06-03T16:16:52"/>
    <d v="2010-07-21T14:00:00"/>
    <x v="0"/>
    <x v="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s v="video games"/>
    <d v="2013-08-13T08:07:20"/>
    <d v="2013-09-14T08:07:20"/>
    <x v="1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s v="video games"/>
    <d v="2013-10-28T00:41:54"/>
    <d v="2013-11-27T01:41:54"/>
    <x v="9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s v="video games"/>
    <d v="2016-01-28T11:18:30"/>
    <d v="2016-02-11T11:18:30"/>
    <x v="1"/>
    <x v="2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s v="video games"/>
    <d v="2014-10-15T02:05:48"/>
    <d v="2014-11-16T03:05:48"/>
    <x v="9"/>
    <x v="3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s v="video games"/>
    <d v="2015-03-03T12:36:22"/>
    <d v="2015-04-02T11:36:22"/>
    <x v="7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s v="video games"/>
    <d v="2010-06-25T19:35:56"/>
    <d v="2010-07-30T19:00:00"/>
    <x v="0"/>
    <x v="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s v="video games"/>
    <d v="2016-06-13T01:49:59"/>
    <d v="2016-07-13T01:49:59"/>
    <x v="0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s v="video games"/>
    <d v="2016-05-30T15:20:14"/>
    <d v="2016-06-29T15:20:14"/>
    <x v="5"/>
    <x v="2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s v="video games"/>
    <d v="2014-02-13T14:58:29"/>
    <d v="2014-03-15T13:58:29"/>
    <x v="2"/>
    <x v="3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s v="video games"/>
    <d v="2014-12-01T16:51:58"/>
    <d v="2015-01-10T02:59:00"/>
    <x v="11"/>
    <x v="3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s v="video games"/>
    <d v="2014-01-08T10:10:27"/>
    <d v="2014-01-28T10:10:27"/>
    <x v="1"/>
    <x v="3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s v="video games"/>
    <d v="2016-03-01T12:56:25"/>
    <d v="2016-03-31T11:56:25"/>
    <x v="7"/>
    <x v="2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s v="video games"/>
    <d v="2013-08-02T15:30:06"/>
    <d v="2013-09-16T15:30:06"/>
    <x v="10"/>
    <x v="4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s v="video games"/>
    <d v="2016-11-20T18:33:03"/>
    <d v="2016-12-23T02:59:00"/>
    <x v="4"/>
    <x v="2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s v="video games"/>
    <d v="2012-12-21T15:29:34"/>
    <d v="2013-02-04T15:29:34"/>
    <x v="11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s v="video games"/>
    <d v="2011-06-16T12:32:54"/>
    <d v="2011-07-16T12:32:54"/>
    <x v="0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s v="video games"/>
    <d v="2012-04-19T12:05:05"/>
    <d v="2012-05-19T12:05:05"/>
    <x v="6"/>
    <x v="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s v="rock"/>
    <d v="2015-08-24T15:27:39"/>
    <d v="2015-09-23T15:27:39"/>
    <x v="10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s v="rock"/>
    <d v="2014-06-23T13:23:11"/>
    <d v="2014-07-24T13:23:11"/>
    <x v="0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s v="rock"/>
    <d v="2015-04-17T16:35:20"/>
    <d v="2015-06-07T22:50:00"/>
    <x v="6"/>
    <x v="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s v="rock"/>
    <d v="2016-05-25T12:13:34"/>
    <d v="2016-06-24T22:59:00"/>
    <x v="5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s v="rock"/>
    <d v="2016-03-09T11:00:35"/>
    <d v="2016-04-08T10:00:35"/>
    <x v="7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s v="rock"/>
    <d v="2014-10-21T15:06:58"/>
    <d v="2014-12-05T16:06:58"/>
    <x v="9"/>
    <x v="3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s v="rock"/>
    <d v="2012-08-31T20:35:37"/>
    <d v="2012-09-14T20:35:37"/>
    <x v="10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s v="rock"/>
    <d v="2017-01-10T09:24:21"/>
    <d v="2017-02-10T00:00:00"/>
    <x v="1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s v="rock"/>
    <d v="2017-02-27T11:49:11"/>
    <d v="2017-03-02T11:49:11"/>
    <x v="2"/>
    <x v="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s v="rock"/>
    <d v="2015-07-13T13:00:22"/>
    <d v="2015-08-22T13:00:22"/>
    <x v="3"/>
    <x v="0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s v="rock"/>
    <d v="2015-05-17T17:58:15"/>
    <d v="2015-06-22T00:00:00"/>
    <x v="5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s v="rock"/>
    <d v="2015-03-19T08:55:20"/>
    <d v="2015-04-18T08:55:20"/>
    <x v="7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s v="rock"/>
    <d v="2013-08-09T11:37:23"/>
    <d v="2013-09-09T22:59:00"/>
    <x v="1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s v="rock"/>
    <d v="2016-04-05T08:01:47"/>
    <d v="2016-05-05T08:01:47"/>
    <x v="6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s v="rock"/>
    <d v="2016-07-13T19:13:06"/>
    <d v="2016-07-20T19:13:06"/>
    <x v="3"/>
    <x v="2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s v="rock"/>
    <d v="2015-04-02T10:11:49"/>
    <d v="2015-05-02T10:11:49"/>
    <x v="6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s v="rock"/>
    <d v="2016-05-12T01:01:07"/>
    <d v="2016-06-06T01:01:07"/>
    <x v="5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s v="rock"/>
    <d v="2016-12-19T10:16:37"/>
    <d v="2017-01-18T10:16:37"/>
    <x v="11"/>
    <x v="2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s v="rock"/>
    <d v="2015-03-11T23:06:32"/>
    <d v="2015-04-10T23:06:32"/>
    <x v="7"/>
    <x v="0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s v="rock"/>
    <d v="2015-10-02T11:04:28"/>
    <d v="2015-11-13T12:04:28"/>
    <x v="9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s v="tabletop games"/>
    <d v="2017-02-06T19:07:33"/>
    <d v="2017-02-20T19:07:33"/>
    <x v="2"/>
    <x v="1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s v="tabletop games"/>
    <d v="2014-08-28T16:37:05"/>
    <d v="2014-10-02T16:37:05"/>
    <x v="10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s v="tabletop games"/>
    <d v="2017-01-10T03:46:17"/>
    <d v="2017-02-09T00:00:00"/>
    <x v="1"/>
    <x v="1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s v="tabletop games"/>
    <d v="2016-01-11T11:34:01"/>
    <d v="2016-01-25T11:00:00"/>
    <x v="1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s v="tabletop games"/>
    <d v="2013-02-14T03:23:59"/>
    <d v="2013-03-26T03:23:59"/>
    <x v="2"/>
    <x v="4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s v="tabletop games"/>
    <d v="2016-08-01T09:45:43"/>
    <d v="2016-09-06T21:00:00"/>
    <x v="1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s v="tabletop games"/>
    <d v="2015-03-05T00:01:06"/>
    <d v="2015-04-02T22:59:00"/>
    <x v="7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s v="tabletop games"/>
    <d v="2016-09-20T09:04:01"/>
    <d v="2016-10-25T12:00:00"/>
    <x v="8"/>
    <x v="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s v="tabletop games"/>
    <d v="2016-04-07T13:55:00"/>
    <d v="2016-04-21T17:00:00"/>
    <x v="6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s v="tabletop games"/>
    <d v="2016-02-17T10:00:04"/>
    <d v="2016-03-23T01:59:00"/>
    <x v="2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s v="tabletop games"/>
    <d v="2017-02-02T15:00:27"/>
    <d v="2017-02-14T15:00:27"/>
    <x v="2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s v="tabletop games"/>
    <d v="2016-11-17T15:25:44"/>
    <d v="2016-12-15T18:00:00"/>
    <x v="4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s v="tabletop games"/>
    <d v="2016-10-21T04:44:32"/>
    <d v="2016-11-20T23:59:00"/>
    <x v="9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s v="tabletop games"/>
    <d v="2016-02-25T13:11:30"/>
    <d v="2016-03-26T12:11:30"/>
    <x v="2"/>
    <x v="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s v="tabletop games"/>
    <d v="2015-07-12T13:31:40"/>
    <d v="2015-08-11T13:31:40"/>
    <x v="3"/>
    <x v="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s v="tabletop games"/>
    <d v="2016-11-01T06:41:42"/>
    <d v="2016-12-02T02:00:00"/>
    <x v="4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s v="tabletop games"/>
    <d v="2015-01-29T09:00:59"/>
    <d v="2015-02-28T09:00:59"/>
    <x v="1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s v="tabletop games"/>
    <d v="2015-10-15T07:20:00"/>
    <d v="2015-11-14T08:20:00"/>
    <x v="9"/>
    <x v="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s v="tabletop games"/>
    <d v="2015-09-15T04:59:58"/>
    <d v="2015-10-15T04:59:58"/>
    <x v="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s v="tabletop games"/>
    <d v="2015-06-08T10:01:08"/>
    <d v="2015-07-05T22:00:00"/>
    <x v="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s v="electronic music"/>
    <d v="2013-01-02T15:19:25"/>
    <d v="2013-01-16T15:19:25"/>
    <x v="1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s v="electronic music"/>
    <d v="2012-10-02T15:22:48"/>
    <d v="2012-11-01T15:22:48"/>
    <x v="9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s v="electronic music"/>
    <d v="2015-08-25T15:38:02"/>
    <d v="2015-09-24T15:38:02"/>
    <x v="10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s v="electronic music"/>
    <d v="2013-02-07T02:28:39"/>
    <d v="2013-03-09T02:28:39"/>
    <x v="2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s v="electronic music"/>
    <d v="2012-05-02T14:43:09"/>
    <d v="2012-06-01T14:43:09"/>
    <x v="5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s v="electronic music"/>
    <d v="2012-03-29T01:10:24"/>
    <d v="2012-04-16T01:10:24"/>
    <x v="7"/>
    <x v="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s v="electronic music"/>
    <d v="2013-10-16T23:39:33"/>
    <d v="2013-11-16T00:39:33"/>
    <x v="9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s v="electronic music"/>
    <d v="2012-02-07T16:10:26"/>
    <d v="2012-04-06T23:00:00"/>
    <x v="2"/>
    <x v="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s v="electronic music"/>
    <d v="2014-04-03T06:30:44"/>
    <d v="2014-04-14T18:00:00"/>
    <x v="6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s v="electronic music"/>
    <d v="2012-02-16T20:35:10"/>
    <d v="2012-04-14T12:36:00"/>
    <x v="2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s v="electronic music"/>
    <d v="2014-03-18T13:50:25"/>
    <d v="2014-04-10T01:59:00"/>
    <x v="7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s v="electronic music"/>
    <d v="2013-10-01T12:56:17"/>
    <d v="2013-11-03T20:00:00"/>
    <x v="9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s v="electronic music"/>
    <d v="2015-04-15T14:49:39"/>
    <d v="2015-05-15T14:49:39"/>
    <x v="6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s v="electronic music"/>
    <d v="2014-01-07T14:00:48"/>
    <d v="2014-02-06T14:00:48"/>
    <x v="1"/>
    <x v="3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s v="electronic music"/>
    <d v="2012-02-19T12:12:52"/>
    <d v="2012-03-13T01:59:00"/>
    <x v="2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s v="electronic music"/>
    <d v="2015-07-09T13:02:25"/>
    <d v="2015-07-23T13:02:25"/>
    <x v="3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s v="electronic music"/>
    <d v="2015-10-22T13:38:33"/>
    <d v="2015-11-02T03:00:00"/>
    <x v="9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s v="electronic music"/>
    <d v="2012-08-06T14:29:43"/>
    <d v="2012-08-28T19:00:00"/>
    <x v="10"/>
    <x v="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s v="electronic music"/>
    <d v="2015-07-20T12:15:12"/>
    <d v="2015-08-19T12:15:12"/>
    <x v="3"/>
    <x v="0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s v="electronic music"/>
    <d v="2013-06-26T20:27:16"/>
    <d v="2013-07-26T20:27:16"/>
    <x v="0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s v="tabletop games"/>
    <d v="2016-03-23T11:00:09"/>
    <d v="2016-04-22T19:00:00"/>
    <x v="7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s v="tabletop games"/>
    <d v="2011-12-29T13:54:07"/>
    <d v="2012-01-28T13:54:07"/>
    <x v="11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s v="tabletop games"/>
    <d v="2015-05-28T10:22:48"/>
    <d v="2015-06-27T10:22:48"/>
    <x v="5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s v="tabletop games"/>
    <d v="2016-10-01T11:01:15"/>
    <d v="2016-10-29T14:00:00"/>
    <x v="9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s v="tabletop games"/>
    <d v="2014-08-22T14:00:15"/>
    <d v="2014-09-21T14:00:15"/>
    <x v="10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s v="tabletop games"/>
    <d v="2016-01-12T14:10:22"/>
    <d v="2016-02-11T23:59:00"/>
    <x v="1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s v="tabletop games"/>
    <d v="2013-10-14T14:22:35"/>
    <d v="2013-11-13T15:22:35"/>
    <x v="9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s v="tabletop games"/>
    <d v="2015-07-17T01:40:36"/>
    <d v="2015-08-16T01:40:36"/>
    <x v="3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s v="tabletop games"/>
    <d v="2013-07-29T10:56:31"/>
    <d v="2013-09-02T23:00:00"/>
    <x v="3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s v="tabletop games"/>
    <d v="2014-03-26T16:08:47"/>
    <d v="2014-04-25T16:08:47"/>
    <x v="7"/>
    <x v="3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s v="tabletop games"/>
    <d v="2013-05-29T16:51:41"/>
    <d v="2013-06-25T00:00:00"/>
    <x v="5"/>
    <x v="4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s v="tabletop games"/>
    <d v="2014-06-16T14:03:28"/>
    <d v="2014-07-18T22:00:00"/>
    <x v="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s v="tabletop games"/>
    <d v="2015-11-23T04:05:39"/>
    <d v="2015-12-13T19:00:00"/>
    <x v="4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s v="tabletop games"/>
    <d v="2016-12-06T14:47:27"/>
    <d v="2017-01-05T14:47:27"/>
    <x v="11"/>
    <x v="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s v="tabletop games"/>
    <d v="2015-02-26T19:31:51"/>
    <d v="2015-03-28T18:31:51"/>
    <x v="2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s v="tabletop games"/>
    <d v="2016-01-02T09:48:43"/>
    <d v="2016-02-01T09:48:43"/>
    <x v="1"/>
    <x v="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s v="tabletop games"/>
    <d v="2014-10-02T19:04:43"/>
    <d v="2014-11-12T02:59:00"/>
    <x v="9"/>
    <x v="3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s v="tabletop games"/>
    <d v="2017-02-08T09:55:16"/>
    <d v="2017-03-10T09:55:16"/>
    <x v="2"/>
    <x v="1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s v="tabletop games"/>
    <d v="2013-10-25T18:00:14"/>
    <d v="2013-11-30T23:02:00"/>
    <x v="9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s v="tabletop games"/>
    <d v="2016-03-23T14:49:04"/>
    <d v="2016-04-22T14:49:04"/>
    <x v="7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s v="tabletop games"/>
    <d v="2017-01-31T14:51:40"/>
    <d v="2017-03-02T14:51:40"/>
    <x v="1"/>
    <x v="1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s v="tabletop games"/>
    <d v="2013-10-22T08:48:53"/>
    <d v="2013-11-26T22:02:00"/>
    <x v="9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s v="tabletop games"/>
    <d v="2017-03-06T13:01:30"/>
    <d v="2017-03-12T22:00:00"/>
    <x v="7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s v="tabletop games"/>
    <d v="2016-10-04T14:39:06"/>
    <d v="2016-10-16T15:30:00"/>
    <x v="9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s v="tabletop games"/>
    <d v="2014-01-21T12:00:17"/>
    <d v="2014-02-21T13:00:00"/>
    <x v="1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s v="tabletop games"/>
    <d v="2015-08-05T14:00:10"/>
    <d v="2015-09-04T14:00:10"/>
    <x v="10"/>
    <x v="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s v="tabletop games"/>
    <d v="2015-07-15T10:59:25"/>
    <d v="2015-07-29T10:59:25"/>
    <x v="3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s v="tabletop games"/>
    <d v="2016-11-14T16:01:18"/>
    <d v="2016-12-14T16:01:18"/>
    <x v="4"/>
    <x v="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s v="tabletop games"/>
    <d v="2013-03-03T11:52:45"/>
    <d v="2013-04-02T10:52:45"/>
    <x v="7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s v="tabletop games"/>
    <d v="2016-11-02T19:07:53"/>
    <d v="2016-12-02T20:07:53"/>
    <x v="4"/>
    <x v="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s v="tabletop games"/>
    <d v="2014-07-26T03:17:57"/>
    <d v="2014-08-16T03:17:57"/>
    <x v="3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s v="tabletop games"/>
    <d v="2016-07-22T02:52:18"/>
    <d v="2016-08-06T02:52:18"/>
    <x v="3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s v="tabletop games"/>
    <d v="2015-10-19T10:09:07"/>
    <d v="2015-11-18T11:09:07"/>
    <x v="9"/>
    <x v="0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s v="tabletop games"/>
    <d v="2017-01-17T10:32:48"/>
    <d v="2017-01-24T10:32:48"/>
    <x v="1"/>
    <x v="1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s v="tabletop games"/>
    <d v="2016-04-07T17:50:51"/>
    <d v="2016-05-07T17:50:51"/>
    <x v="6"/>
    <x v="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s v="tabletop games"/>
    <d v="2016-11-08T05:50:46"/>
    <d v="2016-11-22T05:50:46"/>
    <x v="4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s v="tabletop games"/>
    <d v="2016-05-15T17:28:49"/>
    <d v="2016-06-19T18:00:00"/>
    <x v="5"/>
    <x v="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s v="tabletop games"/>
    <d v="2015-05-12T13:01:27"/>
    <d v="2015-06-11T13:01:27"/>
    <x v="5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s v="tabletop games"/>
    <d v="2016-11-28T14:18:56"/>
    <d v="2016-12-08T14:18:56"/>
    <x v="4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s v="tabletop games"/>
    <d v="2014-02-24T19:24:10"/>
    <d v="2014-03-26T18:24:10"/>
    <x v="2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s v="tabletop games"/>
    <d v="2017-01-24T12:23:40"/>
    <d v="2017-02-14T12:23:40"/>
    <x v="1"/>
    <x v="1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s v="tabletop games"/>
    <d v="2014-10-14T09:02:38"/>
    <d v="2014-11-17T19:00:00"/>
    <x v="9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s v="tabletop games"/>
    <d v="2015-01-10T14:58:33"/>
    <d v="2015-01-31T14:58:33"/>
    <x v="1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s v="tabletop games"/>
    <d v="2016-05-06T08:58:34"/>
    <d v="2016-05-22T22:00:00"/>
    <x v="5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s v="tabletop games"/>
    <d v="2016-11-15T15:28:27"/>
    <d v="2016-11-22T15:28:27"/>
    <x v="4"/>
    <x v="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s v="tabletop games"/>
    <d v="2016-04-09T15:59:52"/>
    <d v="2016-04-26T21:00:00"/>
    <x v="6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s v="tabletop games"/>
    <d v="2014-11-25T14:54:57"/>
    <d v="2014-12-20T20:00:00"/>
    <x v="4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s v="tabletop games"/>
    <d v="2017-02-09T20:58:35"/>
    <d v="2017-03-11T20:58:35"/>
    <x v="2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s v="tabletop games"/>
    <d v="2017-02-10T11:54:23"/>
    <d v="2017-03-07T00:00:00"/>
    <x v="2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s v="tabletop games"/>
    <d v="2016-12-21T15:51:53"/>
    <d v="2017-01-10T16:59:00"/>
    <x v="11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s v="tabletop games"/>
    <d v="2016-11-09T19:00:04"/>
    <d v="2016-12-09T19:00:04"/>
    <x v="4"/>
    <x v="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s v="tabletop games"/>
    <d v="2015-11-07T11:47:16"/>
    <d v="2015-12-07T11:47:16"/>
    <x v="4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s v="tabletop games"/>
    <d v="2017-02-15T08:10:42"/>
    <d v="2017-03-12T07:10:42"/>
    <x v="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s v="tabletop games"/>
    <d v="2014-01-24T07:00:57"/>
    <d v="2014-02-23T07:00:57"/>
    <x v="1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s v="tabletop games"/>
    <d v="2014-11-22T09:47:59"/>
    <d v="2014-12-22T09:47:59"/>
    <x v="4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s v="tabletop games"/>
    <d v="2013-12-06T10:38:09"/>
    <d v="2014-01-05T10:38:09"/>
    <x v="11"/>
    <x v="4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s v="tabletop games"/>
    <d v="2012-01-28T11:17:03"/>
    <d v="2012-02-27T11:17:03"/>
    <x v="1"/>
    <x v="5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s v="tabletop games"/>
    <d v="2015-11-30T12:01:07"/>
    <d v="2016-01-03T17:59:00"/>
    <x v="4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s v="tabletop games"/>
    <d v="2015-01-16T14:21:39"/>
    <d v="2015-02-03T23:00:00"/>
    <x v="1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s v="tabletop games"/>
    <d v="2015-08-18T09:59:51"/>
    <d v="2015-09-17T09:59:51"/>
    <x v="10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s v="rock"/>
    <d v="2011-05-24T01:51:37"/>
    <d v="2011-07-25T01:50:00"/>
    <x v="5"/>
    <x v="6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s v="rock"/>
    <d v="2015-11-14T23:11:26"/>
    <d v="2016-01-13T23:11:26"/>
    <x v="4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s v="rock"/>
    <d v="2012-03-09T22:00:04"/>
    <d v="2012-05-08T21:00:04"/>
    <x v="7"/>
    <x v="5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s v="rock"/>
    <d v="2011-02-11T14:07:25"/>
    <d v="2011-03-11T23:00:00"/>
    <x v="2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s v="rock"/>
    <d v="2012-05-29T23:27:23"/>
    <d v="2012-06-28T23:27:23"/>
    <x v="5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s v="rock"/>
    <d v="2013-08-08T18:07:34"/>
    <d v="2013-09-05T22:59:00"/>
    <x v="1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s v="rock"/>
    <d v="2014-06-02T11:01:00"/>
    <d v="2014-06-23T11:01:00"/>
    <x v="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s v="rock"/>
    <d v="2012-06-07T14:51:29"/>
    <d v="2012-06-26T13:00:00"/>
    <x v="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s v="rock"/>
    <d v="2013-10-24T18:57:40"/>
    <d v="2013-12-06T18:22:00"/>
    <x v="9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s v="rock"/>
    <d v="2009-09-14T01:05:30"/>
    <d v="2009-12-01T12:00:00"/>
    <x v="8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s v="rock"/>
    <d v="2012-03-19T18:26:58"/>
    <d v="2012-04-22T23:00:00"/>
    <x v="7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s v="rock"/>
    <d v="2012-03-19T11:44:36"/>
    <d v="2012-04-18T11:44:36"/>
    <x v="7"/>
    <x v="5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s v="rock"/>
    <d v="2012-08-30T11:59:59"/>
    <d v="2012-09-24T22:59:00"/>
    <x v="1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s v="rock"/>
    <d v="2012-12-21T12:21:20"/>
    <d v="2013-01-20T12:21:20"/>
    <x v="11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s v="rock"/>
    <d v="2012-12-27T17:54:16"/>
    <d v="2013-01-26T17:54:16"/>
    <x v="11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s v="rock"/>
    <d v="2012-01-19T12:33:46"/>
    <d v="2012-02-23T12:33:46"/>
    <x v="1"/>
    <x v="5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s v="rock"/>
    <d v="2012-02-08T20:00:49"/>
    <d v="2012-03-13T22:59:00"/>
    <x v="2"/>
    <x v="5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s v="rock"/>
    <d v="2014-02-24T15:10:33"/>
    <d v="2014-03-26T14:10:33"/>
    <x v="2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s v="rock"/>
    <d v="2011-01-21T19:46:49"/>
    <d v="2011-02-05T19:46:49"/>
    <x v="1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s v="rock"/>
    <d v="2012-06-14T12:26:56"/>
    <d v="2012-06-28T12:26:56"/>
    <x v="0"/>
    <x v="5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s v="indie rock"/>
    <d v="2013-05-21T22:31:36"/>
    <d v="2013-06-20T22:31:36"/>
    <x v="5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s v="indie rock"/>
    <d v="2013-11-27T15:50:34"/>
    <d v="2013-12-31T02:00:00"/>
    <x v="4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s v="indie rock"/>
    <d v="2011-11-02T21:39:56"/>
    <d v="2011-12-12T22:39:56"/>
    <x v="4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s v="indie rock"/>
    <d v="2010-11-20T14:34:51"/>
    <d v="2010-12-31T23:59:00"/>
    <x v="4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s v="indie rock"/>
    <d v="2014-07-14T11:41:12"/>
    <d v="2014-08-08T13:00:00"/>
    <x v="3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s v="indie rock"/>
    <d v="2012-02-08T23:02:09"/>
    <d v="2012-03-09T23:02:09"/>
    <x v="2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s v="indie rock"/>
    <d v="2012-04-05T14:15:33"/>
    <d v="2012-05-05T14:15:28"/>
    <x v="6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s v="indie rock"/>
    <d v="2014-07-31T18:06:36"/>
    <d v="2014-08-28T20:00:00"/>
    <x v="3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s v="indie rock"/>
    <d v="2013-02-02T18:42:17"/>
    <d v="2013-03-09T18:42:17"/>
    <x v="2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s v="indie rock"/>
    <d v="2013-02-19T14:03:35"/>
    <d v="2013-03-21T13:03:35"/>
    <x v="2"/>
    <x v="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s v="indie rock"/>
    <d v="2014-04-06T19:06:29"/>
    <d v="2014-05-06T19:06:29"/>
    <x v="6"/>
    <x v="3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s v="indie rock"/>
    <d v="2014-03-18T10:11:18"/>
    <d v="2014-04-18T18:00:00"/>
    <x v="7"/>
    <x v="3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s v="indie rock"/>
    <d v="2012-04-03T18:00:26"/>
    <d v="2012-05-03T18:00:26"/>
    <x v="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s v="indie rock"/>
    <d v="2012-05-08T08:14:17"/>
    <d v="2012-06-07T08:14:17"/>
    <x v="5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s v="indie rock"/>
    <d v="2012-04-05T12:25:43"/>
    <d v="2012-05-05T12:25:43"/>
    <x v="6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s v="indie rock"/>
    <d v="2009-09-23T12:24:10"/>
    <d v="2009-12-09T13:24:00"/>
    <x v="8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s v="indie rock"/>
    <d v="2010-01-14T08:00:49"/>
    <d v="2010-02-15T00:00:00"/>
    <x v="1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s v="indie rock"/>
    <d v="2009-08-25T10:26:54"/>
    <d v="2009-09-25T22:59:00"/>
    <x v="1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s v="indie rock"/>
    <d v="2013-11-14T20:58:05"/>
    <d v="2013-12-14T20:58:05"/>
    <x v="4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s v="indie rock"/>
    <d v="2014-02-26T14:36:40"/>
    <d v="2014-04-02T13:36:40"/>
    <x v="2"/>
    <x v="3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s v="small batch"/>
    <d v="2017-03-05T01:15:01"/>
    <d v="2017-04-04T00:15:01"/>
    <x v="7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s v="small batch"/>
    <d v="2017-03-10T16:29:29"/>
    <d v="2017-04-09T15:29:29"/>
    <x v="7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s v="small batch"/>
    <d v="2017-03-13T13:07:27"/>
    <d v="2017-03-20T13:07:27"/>
    <x v="7"/>
    <x v="1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s v="small batch"/>
    <d v="2017-02-24T16:14:45"/>
    <d v="2017-03-26T15:14:45"/>
    <x v="2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s v="small batch"/>
    <d v="2017-02-27T19:32:11"/>
    <d v="2017-03-29T18:32:11"/>
    <x v="2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s v="small batch"/>
    <d v="2017-03-09T19:49:08"/>
    <d v="2017-04-30T12:00:00"/>
    <x v="7"/>
    <x v="1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s v="small batch"/>
    <d v="2014-07-22T17:00:40"/>
    <d v="2014-08-26T17:00:40"/>
    <x v="3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s v="small batch"/>
    <d v="2015-05-15T13:45:37"/>
    <d v="2015-06-14T13:45:37"/>
    <x v="5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s v="small batch"/>
    <d v="2014-06-17T09:59:06"/>
    <d v="2014-07-17T09:59:06"/>
    <x v="0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s v="small batch"/>
    <d v="2015-11-24T16:35:43"/>
    <d v="2015-12-24T19:00:00"/>
    <x v="4"/>
    <x v="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s v="small batch"/>
    <d v="2014-07-18T19:08:10"/>
    <d v="2014-08-17T19:08:10"/>
    <x v="3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s v="small batch"/>
    <d v="2015-01-07T10:04:31"/>
    <d v="2015-02-06T10:04:31"/>
    <x v="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s v="small batch"/>
    <d v="2014-05-08T10:36:30"/>
    <d v="2014-05-29T12:50:00"/>
    <x v="5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s v="small batch"/>
    <d v="2014-10-06T11:04:58"/>
    <d v="2014-11-05T12:34:00"/>
    <x v="9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s v="small batch"/>
    <d v="2014-05-12T08:44:03"/>
    <d v="2014-06-11T08:44:03"/>
    <x v="5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s v="small batch"/>
    <d v="2014-01-27T17:11:35"/>
    <d v="2014-03-08T17:11:35"/>
    <x v="1"/>
    <x v="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s v="small batch"/>
    <d v="2014-05-27T10:22:23"/>
    <d v="2014-06-26T10:22:23"/>
    <x v="5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s v="small batch"/>
    <d v="2014-05-30T16:31:24"/>
    <d v="2014-06-29T16:31:24"/>
    <x v="5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s v="small batch"/>
    <d v="2016-11-18T14:11:49"/>
    <d v="2016-12-19T02:59:00"/>
    <x v="4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s v="small batch"/>
    <d v="2016-09-30T10:25:38"/>
    <d v="2016-10-30T10:25:38"/>
    <x v="8"/>
    <x v="2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s v="web"/>
    <d v="2015-06-12T14:31:44"/>
    <d v="2015-07-12T14:31:44"/>
    <x v="0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s v="web"/>
    <d v="2014-09-15T11:51:10"/>
    <d v="2014-10-06T00:00:00"/>
    <x v="8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s v="web"/>
    <d v="2015-11-19T14:48:25"/>
    <d v="2016-01-08T14:47:00"/>
    <x v="4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s v="web"/>
    <d v="2016-05-25T12:27:49"/>
    <d v="2016-06-24T12:27:49"/>
    <x v="5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s v="web"/>
    <d v="2015-02-24T19:02:36"/>
    <d v="2015-03-31T18:39:00"/>
    <x v="2"/>
    <x v="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s v="web"/>
    <d v="2016-09-02T14:10:31"/>
    <d v="2016-10-17T14:10:31"/>
    <x v="8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s v="web"/>
    <d v="2016-07-26T09:34:36"/>
    <d v="2016-08-25T09:34:36"/>
    <x v="3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s v="web"/>
    <d v="2015-12-22T17:22:18"/>
    <d v="2016-02-20T17:22:18"/>
    <x v="11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s v="web"/>
    <d v="2015-07-13T13:37:08"/>
    <d v="2015-08-11T13:37:08"/>
    <x v="3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s v="web"/>
    <d v="2016-12-04T15:12:50"/>
    <d v="2017-01-03T15:12:50"/>
    <x v="11"/>
    <x v="2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s v="web"/>
    <d v="2015-03-30T21:25:39"/>
    <d v="2015-04-29T21:25:39"/>
    <x v="7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s v="web"/>
    <d v="2015-04-07T10:12:32"/>
    <d v="2015-06-06T10:12:32"/>
    <x v="6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s v="web"/>
    <d v="2015-04-09T11:13:42"/>
    <d v="2015-04-21T11:13:42"/>
    <x v="6"/>
    <x v="0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s v="web"/>
    <d v="2014-11-11T12:21:00"/>
    <d v="2015-01-10T12:21:00"/>
    <x v="4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s v="web"/>
    <d v="2015-04-02T17:02:16"/>
    <d v="2015-05-02T17:02:16"/>
    <x v="6"/>
    <x v="0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s v="web"/>
    <d v="2015-05-06T13:48:24"/>
    <d v="2015-06-05T13:48:24"/>
    <x v="5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s v="web"/>
    <d v="2015-09-17T09:52:58"/>
    <d v="2015-10-17T09:52:58"/>
    <x v="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s v="web"/>
    <d v="2014-12-05T17:20:36"/>
    <d v="2015-01-30T19:39:00"/>
    <x v="11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s v="web"/>
    <d v="2015-06-04T10:35:24"/>
    <d v="2015-08-03T10:35:24"/>
    <x v="0"/>
    <x v="0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s v="web"/>
    <d v="2016-01-08T11:58:00"/>
    <d v="2016-02-07T11:58:00"/>
    <x v="1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s v="web"/>
    <d v="2016-04-06T15:36:48"/>
    <d v="2016-04-30T17:00:00"/>
    <x v="6"/>
    <x v="2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s v="web"/>
    <d v="2014-11-11T11:31:10"/>
    <d v="2014-12-11T11:31:10"/>
    <x v="4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s v="web"/>
    <d v="2015-11-13T19:16:40"/>
    <d v="2015-12-28T19:16:40"/>
    <x v="4"/>
    <x v="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s v="web"/>
    <d v="2015-09-01T17:25:56"/>
    <d v="2015-10-26T17:25:56"/>
    <x v="8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s v="web"/>
    <d v="2015-12-08T12:40:25"/>
    <d v="2016-01-17T18:00:00"/>
    <x v="11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s v="web"/>
    <d v="2015-09-21T07:45:33"/>
    <d v="2015-10-21T07:45:33"/>
    <x v="8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s v="web"/>
    <d v="2016-02-25T18:16:56"/>
    <d v="2016-04-25T17:16:56"/>
    <x v="2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s v="web"/>
    <d v="2015-02-28T12:19:25"/>
    <d v="2015-04-14T11:19:25"/>
    <x v="2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s v="web"/>
    <d v="2016-01-11T14:30:11"/>
    <d v="2016-02-10T14:30:11"/>
    <x v="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s v="web"/>
    <d v="2014-11-17T23:32:21"/>
    <d v="2014-12-17T23:32:21"/>
    <x v="4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s v="web"/>
    <d v="2015-05-26T13:39:56"/>
    <d v="2015-06-25T13:39:56"/>
    <x v="5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s v="web"/>
    <d v="2015-03-24T20:39:31"/>
    <d v="2015-04-23T20:39:31"/>
    <x v="7"/>
    <x v="0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s v="web"/>
    <d v="2015-07-30T10:53:44"/>
    <d v="2015-08-29T10:53:44"/>
    <x v="3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s v="web"/>
    <d v="2015-01-13T15:14:20"/>
    <d v="2015-02-12T15:14:20"/>
    <x v="1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s v="web"/>
    <d v="2016-08-10T15:03:57"/>
    <d v="2016-09-09T15:03:57"/>
    <x v="10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s v="web"/>
    <d v="2015-11-10T17:12:46"/>
    <d v="2015-12-10T17:12:46"/>
    <x v="4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s v="web"/>
    <d v="2016-10-26T15:53:03"/>
    <d v="2016-11-25T16:53:03"/>
    <x v="9"/>
    <x v="2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s v="web"/>
    <d v="2015-07-27T19:18:50"/>
    <d v="2015-08-25T19:18:50"/>
    <x v="3"/>
    <x v="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s v="web"/>
    <d v="2015-08-20T19:23:36"/>
    <d v="2015-10-04T19:23:36"/>
    <x v="10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s v="web"/>
    <d v="2015-09-01T14:02:22"/>
    <d v="2015-10-01T14:02:22"/>
    <x v="8"/>
    <x v="0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s v="web"/>
    <d v="2015-03-11T17:27:28"/>
    <d v="2015-04-10T17:27:28"/>
    <x v="7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s v="web"/>
    <d v="2015-07-09T23:30:03"/>
    <d v="2015-08-03T23:30:03"/>
    <x v="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s v="web"/>
    <d v="2015-01-22T20:21:47"/>
    <d v="2015-02-21T20:21:47"/>
    <x v="1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s v="web"/>
    <d v="2014-10-14T20:37:23"/>
    <d v="2014-11-13T21:37:23"/>
    <x v="9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s v="web"/>
    <d v="2015-07-06T11:50:32"/>
    <d v="2015-08-05T11:50:32"/>
    <x v="3"/>
    <x v="0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s v="web"/>
    <d v="2014-11-11T15:07:04"/>
    <d v="2015-01-10T15:07:04"/>
    <x v="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s v="web"/>
    <d v="2016-06-07T10:02:20"/>
    <d v="2016-07-22T10:02:20"/>
    <x v="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s v="web"/>
    <d v="2014-12-16T15:29:19"/>
    <d v="2015-01-15T14:29:00"/>
    <x v="11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s v="web"/>
    <d v="2015-06-24T10:40:52"/>
    <d v="2015-07-25T16:59:00"/>
    <x v="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s v="web"/>
    <d v="2014-11-25T01:17:44"/>
    <d v="2015-01-04T01:17:44"/>
    <x v="4"/>
    <x v="3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s v="web"/>
    <d v="2015-03-01T14:04:04"/>
    <d v="2015-03-31T13:04:04"/>
    <x v="7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s v="web"/>
    <d v="2015-09-28T21:53:43"/>
    <d v="2015-10-28T21:53:43"/>
    <x v="8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s v="web"/>
    <d v="2015-07-09T10:33:37"/>
    <d v="2015-08-08T10:33:37"/>
    <x v="3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s v="web"/>
    <d v="2015-01-27T03:41:33"/>
    <d v="2015-02-26T03:41:33"/>
    <x v="1"/>
    <x v="0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s v="web"/>
    <d v="2016-12-12T21:54:47"/>
    <d v="2017-01-10T03:57:00"/>
    <x v="11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s v="web"/>
    <d v="2015-09-15T15:22:38"/>
    <d v="2015-10-15T15:22:38"/>
    <x v="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s v="web"/>
    <d v="2014-12-03T16:14:16"/>
    <d v="2015-01-02T16:14:16"/>
    <x v="11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s v="web"/>
    <d v="2015-06-02T16:59:44"/>
    <d v="2015-07-02T16:59:44"/>
    <x v="0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s v="web"/>
    <d v="2014-11-13T15:28:26"/>
    <d v="2014-12-18T15:28:26"/>
    <x v="4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s v="web"/>
    <d v="2016-03-15T01:26:04"/>
    <d v="2016-04-14T01:26:04"/>
    <x v="7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s v="food trucks"/>
    <d v="2016-01-05T14:44:56"/>
    <d v="2016-03-05T14:44:56"/>
    <x v="1"/>
    <x v="2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s v="food trucks"/>
    <d v="2015-04-13T11:18:51"/>
    <d v="2015-05-13T11:18:51"/>
    <x v="6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s v="food trucks"/>
    <d v="2016-01-30T16:10:58"/>
    <d v="2016-03-30T15:10:58"/>
    <x v="1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s v="food trucks"/>
    <d v="2015-12-03T19:56:47"/>
    <d v="2016-01-02T19:56:47"/>
    <x v="11"/>
    <x v="0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s v="food trucks"/>
    <d v="2016-08-13T09:02:55"/>
    <d v="2016-09-03T09:02:55"/>
    <x v="10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s v="food trucks"/>
    <d v="2014-12-09T21:39:50"/>
    <d v="2015-01-18T21:39:50"/>
    <x v="11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s v="food trucks"/>
    <d v="2015-03-19T08:48:48"/>
    <d v="2015-04-11T01:00:00"/>
    <x v="7"/>
    <x v="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s v="food trucks"/>
    <d v="2014-10-06T22:22:37"/>
    <d v="2014-11-05T23:22:37"/>
    <x v="9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s v="food trucks"/>
    <d v="2015-07-19T16:01:15"/>
    <d v="2015-08-18T16:01:15"/>
    <x v="3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s v="food trucks"/>
    <d v="2015-08-08T04:47:55"/>
    <d v="2015-09-07T04:47:55"/>
    <x v="10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s v="food trucks"/>
    <d v="2015-07-26T12:34:42"/>
    <d v="2015-08-25T12:34:42"/>
    <x v="3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s v="food trucks"/>
    <d v="2016-10-12T12:41:13"/>
    <d v="2016-11-26T13:41:13"/>
    <x v="9"/>
    <x v="2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s v="food trucks"/>
    <d v="2014-04-30T21:38:02"/>
    <d v="2014-05-31T18:30:00"/>
    <x v="6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s v="food trucks"/>
    <d v="2015-07-13T11:41:00"/>
    <d v="2015-08-21T22:59:00"/>
    <x v="3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s v="food trucks"/>
    <d v="2016-06-15T15:42:26"/>
    <d v="2016-07-15T15:42:26"/>
    <x v="0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s v="food trucks"/>
    <d v="2015-01-15T12:42:23"/>
    <d v="2015-03-14T10:00:00"/>
    <x v="1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s v="food trucks"/>
    <d v="2014-07-11T16:13:07"/>
    <d v="2014-08-10T16:13:07"/>
    <x v="3"/>
    <x v="3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s v="food trucks"/>
    <d v="2015-01-23T15:34:04"/>
    <d v="2015-03-24T14:34:04"/>
    <x v="1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s v="food trucks"/>
    <d v="2014-12-20T12:43:09"/>
    <d v="2015-02-18T12:43:09"/>
    <x v="11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s v="food trucks"/>
    <d v="2014-09-10T19:41:35"/>
    <d v="2014-11-09T20:41:35"/>
    <x v="8"/>
    <x v="3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s v="food trucks"/>
    <d v="2015-01-22T11:29:56"/>
    <d v="2015-02-21T11:29:56"/>
    <x v="1"/>
    <x v="0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s v="food trucks"/>
    <d v="2015-02-09T12:23:56"/>
    <d v="2015-03-11T11:23:56"/>
    <x v="2"/>
    <x v="0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s v="food trucks"/>
    <d v="2014-12-01T11:54:50"/>
    <d v="2014-12-31T11:54:50"/>
    <x v="11"/>
    <x v="3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s v="food trucks"/>
    <d v="2014-09-27T16:25:08"/>
    <d v="2014-10-27T16:25:08"/>
    <x v="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s v="food trucks"/>
    <d v="2016-05-12T16:55:49"/>
    <d v="2016-05-27T17:04:00"/>
    <x v="5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s v="food trucks"/>
    <d v="2015-06-08T23:04:52"/>
    <d v="2015-08-07T23:04:52"/>
    <x v="0"/>
    <x v="0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s v="food trucks"/>
    <d v="2016-02-12T02:38:53"/>
    <d v="2016-03-23T01:38:53"/>
    <x v="2"/>
    <x v="2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s v="food trucks"/>
    <d v="2015-02-10T13:49:11"/>
    <d v="2015-03-12T12:49:11"/>
    <x v="2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s v="food trucks"/>
    <d v="2016-12-30T16:06:06"/>
    <d v="2017-02-05T11:44:00"/>
    <x v="11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s v="food trucks"/>
    <d v="2016-01-12T22:08:24"/>
    <d v="2016-02-11T22:08:24"/>
    <x v="1"/>
    <x v="2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s v="food trucks"/>
    <d v="2016-04-28T21:23:33"/>
    <d v="2016-06-27T21:23:33"/>
    <x v="6"/>
    <x v="2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s v="food trucks"/>
    <d v="2015-02-06T00:14:57"/>
    <d v="2015-03-08T00:14:57"/>
    <x v="2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s v="food trucks"/>
    <d v="2016-01-28T16:35:43"/>
    <d v="2016-02-27T16:35:43"/>
    <x v="1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s v="food trucks"/>
    <d v="2015-06-24T23:27:54"/>
    <d v="2015-08-03T23:27:54"/>
    <x v="0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s v="food trucks"/>
    <d v="2015-09-05T01:39:46"/>
    <d v="2015-10-05T01:39:46"/>
    <x v="8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s v="food trucks"/>
    <d v="2015-11-30T09:46:10"/>
    <d v="2016-01-29T09:46:10"/>
    <x v="4"/>
    <x v="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s v="food trucks"/>
    <d v="2015-01-27T18:09:48"/>
    <d v="2015-03-17T13:00:00"/>
    <x v="1"/>
    <x v="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s v="food trucks"/>
    <d v="2015-10-08T16:57:42"/>
    <d v="2015-12-07T17:57:42"/>
    <x v="9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s v="food trucks"/>
    <d v="2015-09-18T14:38:49"/>
    <d v="2015-10-18T14:38:49"/>
    <x v="8"/>
    <x v="0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s v="food trucks"/>
    <d v="2016-01-14T16:35:13"/>
    <d v="2016-02-13T16:35:13"/>
    <x v="1"/>
    <x v="2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s v="small batch"/>
    <d v="2015-07-01T22:00:54"/>
    <d v="2015-07-22T23:59:00"/>
    <x v="3"/>
    <x v="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s v="small batch"/>
    <d v="2015-02-17T11:00:28"/>
    <d v="2015-03-19T10:00:28"/>
    <x v="2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s v="small batch"/>
    <d v="2014-07-16T10:00:22"/>
    <d v="2014-08-15T10:00:22"/>
    <x v="3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s v="small batch"/>
    <d v="2016-04-25T13:06:31"/>
    <d v="2016-05-25T13:06:31"/>
    <x v="6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s v="small batch"/>
    <d v="2015-08-26T23:33:41"/>
    <d v="2015-09-25T23:33:41"/>
    <x v="10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s v="small batch"/>
    <d v="2016-10-27T09:27:51"/>
    <d v="2016-11-26T10:27:51"/>
    <x v="9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s v="small batch"/>
    <d v="2016-10-11T06:16:33"/>
    <d v="2016-11-11T23:00:00"/>
    <x v="9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s v="small batch"/>
    <d v="2016-08-25T02:35:13"/>
    <d v="2016-08-31T00:36:00"/>
    <x v="1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s v="small batch"/>
    <d v="2014-10-30T22:25:15"/>
    <d v="2014-11-29T23:25:15"/>
    <x v="9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s v="small batch"/>
    <d v="2014-09-19T20:44:16"/>
    <d v="2014-10-27T22:11:00"/>
    <x v="8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s v="small batch"/>
    <d v="2017-02-13T16:48:10"/>
    <d v="2017-03-05T16:48:10"/>
    <x v="2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s v="small batch"/>
    <d v="2015-11-30T15:15:00"/>
    <d v="2015-12-29T18:00:00"/>
    <x v="4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s v="small batch"/>
    <d v="2017-01-03T11:36:49"/>
    <d v="2017-02-02T11:36:49"/>
    <x v="1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s v="small batch"/>
    <d v="2017-02-03T23:50:08"/>
    <d v="2017-03-10T23:50:08"/>
    <x v="2"/>
    <x v="1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s v="small batch"/>
    <d v="2016-03-23T13:45:50"/>
    <d v="2016-04-20T13:45:50"/>
    <x v="7"/>
    <x v="2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s v="small batch"/>
    <d v="2017-01-26T18:03:59"/>
    <d v="2017-02-25T18:03:59"/>
    <x v="1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s v="small batch"/>
    <d v="2016-02-23T09:27:36"/>
    <d v="2016-03-24T08:27:36"/>
    <x v="2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s v="small batch"/>
    <d v="2016-05-05T15:55:18"/>
    <d v="2016-06-09T14:00:00"/>
    <x v="5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s v="small batch"/>
    <d v="2016-02-07T10:18:05"/>
    <d v="2016-03-23T09:18:05"/>
    <x v="2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s v="small batch"/>
    <d v="2016-11-29T23:29:27"/>
    <d v="2017-01-02T23:17:00"/>
    <x v="4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s v="indie rock"/>
    <d v="2011-08-28T19:18:17"/>
    <d v="2011-09-30T22:00:00"/>
    <x v="1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s v="indie rock"/>
    <d v="2012-06-28T23:28:16"/>
    <d v="2012-07-18T23:28:16"/>
    <x v="0"/>
    <x v="5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s v="indie rock"/>
    <d v="2013-03-07T21:40:25"/>
    <d v="2013-04-16T14:00:00"/>
    <x v="7"/>
    <x v="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s v="indie rock"/>
    <d v="2015-09-01T16:36:37"/>
    <d v="2015-09-30T14:29:00"/>
    <x v="8"/>
    <x v="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s v="indie rock"/>
    <d v="2012-08-24T12:15:48"/>
    <d v="2012-09-23T12:15:48"/>
    <x v="10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s v="indie rock"/>
    <d v="2013-04-08T21:27:33"/>
    <d v="2013-05-08T21:27:33"/>
    <x v="6"/>
    <x v="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s v="indie rock"/>
    <d v="2012-04-26T15:58:51"/>
    <d v="2012-05-10T12:00:00"/>
    <x v="6"/>
    <x v="5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s v="indie rock"/>
    <d v="2012-09-21T22:42:01"/>
    <d v="2012-10-28T00:00:00"/>
    <x v="8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s v="indie rock"/>
    <d v="2011-01-14T05:18:49"/>
    <d v="2011-02-08T05:18:49"/>
    <x v="1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s v="indie rock"/>
    <d v="2012-04-23T20:47:35"/>
    <d v="2012-05-23T20:47:35"/>
    <x v="6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s v="indie rock"/>
    <d v="2011-12-16T18:49:52"/>
    <d v="2012-01-25T18:49:52"/>
    <x v="11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s v="indie rock"/>
    <d v="2010-06-24T21:46:20"/>
    <d v="2010-09-03T20:03:00"/>
    <x v="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s v="indie rock"/>
    <d v="2012-10-11T12:57:49"/>
    <d v="2012-11-10T13:57:49"/>
    <x v="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s v="indie rock"/>
    <d v="2010-08-26T19:16:16"/>
    <d v="2010-10-10T19:16:16"/>
    <x v="10"/>
    <x v="7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s v="indie rock"/>
    <d v="2010-05-12T01:54:15"/>
    <d v="2010-07-10T17:00:00"/>
    <x v="5"/>
    <x v="7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s v="indie rock"/>
    <d v="2014-10-01T02:52:50"/>
    <d v="2014-11-03T03:52:50"/>
    <x v="9"/>
    <x v="3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s v="indie rock"/>
    <d v="2012-06-28T11:35:45"/>
    <d v="2012-08-12T11:35:45"/>
    <x v="0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s v="indie rock"/>
    <d v="2012-12-14T17:48:33"/>
    <d v="2013-01-13T17:48:33"/>
    <x v="11"/>
    <x v="5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s v="indie rock"/>
    <d v="2012-07-17T12:26:34"/>
    <d v="2012-07-27T21:00:00"/>
    <x v="3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s v="indie rock"/>
    <d v="2015-08-11T17:28:04"/>
    <d v="2015-10-10T17:28:04"/>
    <x v="10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s v="indie rock"/>
    <d v="2012-03-31T10:30:08"/>
    <d v="2012-04-30T10:30:08"/>
    <x v="7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s v="indie rock"/>
    <d v="2011-06-17T13:46:23"/>
    <d v="2011-08-01T13:46:23"/>
    <x v="0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s v="indie rock"/>
    <d v="2012-03-02T13:00:03"/>
    <d v="2012-05-01T12:00:03"/>
    <x v="7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s v="indie rock"/>
    <d v="2011-08-16T17:00:03"/>
    <d v="2011-09-15T17:00:03"/>
    <x v="10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s v="indie rock"/>
    <d v="2011-09-07T18:57:59"/>
    <d v="2011-10-12T18:57:59"/>
    <x v="8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s v="indie rock"/>
    <d v="2012-03-23T11:59:36"/>
    <d v="2012-04-22T11:59:36"/>
    <x v="7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s v="indie rock"/>
    <d v="2012-04-26T20:59:57"/>
    <d v="2012-05-26T20:59:57"/>
    <x v="6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s v="indie rock"/>
    <d v="2011-10-17T10:11:48"/>
    <d v="2011-11-16T11:11:48"/>
    <x v="9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s v="indie rock"/>
    <d v="2013-04-09T11:33:59"/>
    <d v="2013-05-09T11:33:59"/>
    <x v="6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s v="indie rock"/>
    <d v="2012-04-24T00:27:56"/>
    <d v="2012-06-23T00:27:56"/>
    <x v="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s v="indie rock"/>
    <d v="2010-12-30T15:08:34"/>
    <d v="2011-01-15T20:51:00"/>
    <x v="11"/>
    <x v="7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s v="indie rock"/>
    <d v="2012-04-25T18:39:48"/>
    <d v="2012-06-16T04:59:00"/>
    <x v="6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s v="indie rock"/>
    <d v="2013-03-14T23:02:20"/>
    <d v="2013-04-28T23:02:20"/>
    <x v="7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s v="indie rock"/>
    <d v="2012-04-23T10:29:04"/>
    <d v="2012-05-23T10:29:04"/>
    <x v="6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s v="indie rock"/>
    <d v="2012-05-07T17:42:55"/>
    <d v="2012-06-06T17:42:55"/>
    <x v="5"/>
    <x v="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s v="indie rock"/>
    <d v="2013-02-22T18:54:52"/>
    <d v="2013-03-29T17:54:52"/>
    <x v="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s v="indie rock"/>
    <d v="2011-07-06T16:05:38"/>
    <d v="2011-08-05T16:05:38"/>
    <x v="3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s v="indie rock"/>
    <d v="2015-01-13T18:13:07"/>
    <d v="2015-01-27T18:13:07"/>
    <x v="1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s v="indie rock"/>
    <d v="2012-11-13T10:33:57"/>
    <d v="2012-12-31T13:00:00"/>
    <x v="4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s v="indie rock"/>
    <d v="2012-05-24T13:32:55"/>
    <d v="2012-06-23T13:32:55"/>
    <x v="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s v="restaurants"/>
    <d v="2015-08-28T13:38:24"/>
    <d v="2015-09-27T13:38:24"/>
    <x v="10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s v="restaurants"/>
    <d v="2014-08-07T14:48:38"/>
    <d v="2014-09-21T14:48:38"/>
    <x v="10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s v="restaurants"/>
    <d v="2016-05-08T16:35:08"/>
    <d v="2016-06-07T16:06:00"/>
    <x v="5"/>
    <x v="2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s v="restaurants"/>
    <d v="2014-10-15T19:22:14"/>
    <d v="2014-11-14T20:22:14"/>
    <x v="9"/>
    <x v="3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s v="restaurants"/>
    <d v="2015-02-11T20:20:16"/>
    <d v="2015-03-13T19:20:16"/>
    <x v="2"/>
    <x v="0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s v="restaurants"/>
    <d v="2015-09-11T02:07:49"/>
    <d v="2015-10-03T16:00:00"/>
    <x v="8"/>
    <x v="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s v="restaurants"/>
    <d v="2015-04-10T20:45:04"/>
    <d v="2015-05-10T20:45:04"/>
    <x v="6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s v="restaurants"/>
    <d v="2014-07-15T17:50:34"/>
    <d v="2014-08-14T17:50:34"/>
    <x v="3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s v="restaurants"/>
    <d v="2015-02-23T14:25:49"/>
    <d v="2015-04-20T13:25:49"/>
    <x v="2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s v="restaurants"/>
    <d v="2015-03-15T18:56:12"/>
    <d v="2015-05-14T18:56:12"/>
    <x v="7"/>
    <x v="0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s v="restaurants"/>
    <d v="2016-01-02T05:43:33"/>
    <d v="2016-02-01T05:43:33"/>
    <x v="1"/>
    <x v="2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s v="restaurants"/>
    <d v="2014-11-28T16:02:41"/>
    <d v="2014-12-13T16:02:41"/>
    <x v="4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s v="restaurants"/>
    <d v="2016-12-27T19:09:49"/>
    <d v="2017-02-25T19:09:49"/>
    <x v="11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s v="restaurants"/>
    <d v="2014-08-03T04:21:17"/>
    <d v="2014-08-20T04:21:17"/>
    <x v="10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s v="restaurants"/>
    <d v="2015-01-23T15:09:13"/>
    <d v="2015-02-22T15:09:13"/>
    <x v="1"/>
    <x v="0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s v="restaurants"/>
    <d v="2014-10-30T10:40:52"/>
    <d v="2014-11-29T11:40:52"/>
    <x v="9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s v="restaurants"/>
    <d v="2015-02-17T14:15:30"/>
    <d v="2015-03-19T13:15:30"/>
    <x v="2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s v="restaurants"/>
    <d v="2014-10-14T11:20:28"/>
    <d v="2014-11-13T12:20:28"/>
    <x v="9"/>
    <x v="3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s v="restaurants"/>
    <d v="2014-06-18T22:43:24"/>
    <d v="2014-07-18T22:43:24"/>
    <x v="0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s v="restaurants"/>
    <d v="2016-08-30T09:24:45"/>
    <d v="2016-10-15T14:21:00"/>
    <x v="1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s v="classical music"/>
    <d v="2015-09-22T18:13:41"/>
    <d v="2015-10-13T18:13:41"/>
    <x v="8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s v="classical music"/>
    <d v="2016-03-31T08:46:00"/>
    <d v="2016-04-22T09:52:00"/>
    <x v="7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s v="classical music"/>
    <d v="2014-10-18T18:24:52"/>
    <d v="2014-11-17T19:24:52"/>
    <x v="9"/>
    <x v="3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s v="classical music"/>
    <d v="2014-11-18T14:22:37"/>
    <d v="2014-12-20T23:30:00"/>
    <x v="4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s v="classical music"/>
    <d v="2012-05-29T15:16:11"/>
    <d v="2012-06-28T15:16:11"/>
    <x v="5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s v="classical music"/>
    <d v="2014-11-09T21:11:14"/>
    <d v="2014-12-07T23:59:00"/>
    <x v="4"/>
    <x v="3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s v="classical music"/>
    <d v="2013-09-29T13:01:31"/>
    <d v="2013-10-17T22:59:00"/>
    <x v="8"/>
    <x v="4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s v="classical music"/>
    <d v="2015-08-01T15:01:43"/>
    <d v="2015-08-20T06:00:00"/>
    <x v="10"/>
    <x v="0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s v="classical music"/>
    <d v="2012-02-08T20:56:15"/>
    <d v="2012-03-24T19:56:15"/>
    <x v="2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s v="classical music"/>
    <d v="2015-03-18T15:45:05"/>
    <d v="2015-04-19T23:50:00"/>
    <x v="7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s v="classical music"/>
    <d v="2015-07-23T11:19:14"/>
    <d v="2015-08-14T22:59:00"/>
    <x v="3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s v="classical music"/>
    <d v="2012-07-17T15:22:46"/>
    <d v="2012-08-16T15:22:46"/>
    <x v="3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s v="classical music"/>
    <d v="2013-01-30T13:01:51"/>
    <d v="2013-03-01T13:01:08"/>
    <x v="1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s v="classical music"/>
    <d v="2009-11-10T11:48:32"/>
    <d v="2010-01-01T01:00:00"/>
    <x v="4"/>
    <x v="8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s v="classical music"/>
    <d v="2014-10-31T13:59:05"/>
    <d v="2014-12-01T14:59:05"/>
    <x v="9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s v="classical music"/>
    <d v="2013-07-08T21:32:46"/>
    <d v="2013-07-29T21:32:46"/>
    <x v="3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s v="classical music"/>
    <d v="2011-06-02T10:34:15"/>
    <d v="2011-08-01T10:34:15"/>
    <x v="0"/>
    <x v="6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s v="classical music"/>
    <d v="2013-01-24T07:14:21"/>
    <d v="2013-02-23T23:59:00"/>
    <x v="1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s v="classical music"/>
    <d v="2014-12-04T16:39:12"/>
    <d v="2015-02-02T16:39:12"/>
    <x v="11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s v="classical music"/>
    <d v="2011-08-30T11:12:01"/>
    <d v="2011-10-29T11:12:01"/>
    <x v="10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s v="classical music"/>
    <d v="2013-07-28T05:46:58"/>
    <d v="2013-09-26T05:46:58"/>
    <x v="3"/>
    <x v="4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s v="classical music"/>
    <d v="2013-08-23T05:14:17"/>
    <d v="2013-09-30T22:59:00"/>
    <x v="1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s v="classical music"/>
    <d v="2010-12-01T21:34:58"/>
    <d v="2011-01-01T22:00:00"/>
    <x v="11"/>
    <x v="7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s v="classical music"/>
    <d v="2012-06-08T07:29:29"/>
    <d v="2012-07-08T07:29:29"/>
    <x v="0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s v="classical music"/>
    <d v="2015-01-22T22:18:58"/>
    <d v="2015-02-26T19:30:00"/>
    <x v="1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s v="classical music"/>
    <d v="2013-09-07T15:36:19"/>
    <d v="2013-10-05T00:00:00"/>
    <x v="8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s v="classical music"/>
    <d v="2012-03-05T13:33:23"/>
    <d v="2012-04-04T12:33:23"/>
    <x v="7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s v="classical music"/>
    <d v="2016-09-05T10:00:37"/>
    <d v="2016-09-29T23:27:00"/>
    <x v="8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s v="classical music"/>
    <d v="2013-04-26T13:11:10"/>
    <d v="2013-05-31T12:00:00"/>
    <x v="6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s v="classical music"/>
    <d v="2015-08-12T10:13:26"/>
    <d v="2015-10-07T22:59:00"/>
    <x v="1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s v="classical music"/>
    <d v="2012-02-22T01:03:05"/>
    <d v="2012-03-21T15:48:00"/>
    <x v="2"/>
    <x v="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s v="classical music"/>
    <d v="2017-02-03T14:26:21"/>
    <d v="2017-03-05T14:26:21"/>
    <x v="2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s v="classical music"/>
    <d v="2012-07-22T23:46:47"/>
    <d v="2012-09-20T23:46:47"/>
    <x v="3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s v="classical music"/>
    <d v="2015-04-30T20:52:43"/>
    <d v="2015-05-31T22:59:00"/>
    <x v="6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s v="classical music"/>
    <d v="2012-04-27T10:43:13"/>
    <d v="2012-05-28T10:43:13"/>
    <x v="6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s v="classical music"/>
    <d v="2012-11-09T18:47:37"/>
    <d v="2012-12-24T18:47:37"/>
    <x v="4"/>
    <x v="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s v="classical music"/>
    <d v="2014-04-15T12:53:06"/>
    <d v="2014-05-15T12:53:06"/>
    <x v="6"/>
    <x v="3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s v="classical music"/>
    <d v="2015-03-30T15:38:26"/>
    <d v="2015-05-01T08:59:00"/>
    <x v="7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s v="classical music"/>
    <d v="2011-10-13T15:58:04"/>
    <d v="2011-11-15T14:37:00"/>
    <x v="9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s v="classical music"/>
    <d v="2015-02-04T17:49:34"/>
    <d v="2015-03-06T17:49:34"/>
    <x v="2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s v="food trucks"/>
    <d v="2015-09-13T07:41:29"/>
    <d v="2015-10-13T07:41:29"/>
    <x v="8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s v="food trucks"/>
    <d v="2016-08-12T07:35:39"/>
    <d v="2016-10-11T07:35:39"/>
    <x v="10"/>
    <x v="2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s v="food trucks"/>
    <d v="2015-05-30T22:20:51"/>
    <d v="2015-07-29T22:20:51"/>
    <x v="5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s v="food trucks"/>
    <d v="2014-07-01T19:58:19"/>
    <d v="2014-07-31T19:58:19"/>
    <x v="3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s v="food trucks"/>
    <d v="2016-03-11T10:36:29"/>
    <d v="2016-05-09T15:50:00"/>
    <x v="7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s v="food trucks"/>
    <d v="2014-07-22T18:32:28"/>
    <d v="2014-08-21T18:32:28"/>
    <x v="3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s v="food trucks"/>
    <d v="2015-03-24T16:05:38"/>
    <d v="2015-04-23T16:05:38"/>
    <x v="7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s v="food trucks"/>
    <d v="2016-08-02T10:59:54"/>
    <d v="2016-09-01T10:59:54"/>
    <x v="10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s v="food trucks"/>
    <d v="2015-08-17T21:31:52"/>
    <d v="2015-09-16T21:31:52"/>
    <x v="10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s v="food trucks"/>
    <d v="2017-01-09T16:40:35"/>
    <d v="2017-02-08T16:40:35"/>
    <x v="1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s v="food trucks"/>
    <d v="2016-03-20T03:12:01"/>
    <d v="2016-05-19T03:12:01"/>
    <x v="7"/>
    <x v="2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s v="food trucks"/>
    <d v="2015-03-13T21:51:57"/>
    <d v="2015-04-12T21:51:57"/>
    <x v="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s v="food trucks"/>
    <d v="2014-07-09T09:12:29"/>
    <d v="2014-08-23T09:12:29"/>
    <x v="3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s v="food trucks"/>
    <d v="2016-04-27T14:49:05"/>
    <d v="2016-05-18T14:49:05"/>
    <x v="6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s v="food trucks"/>
    <d v="2014-12-12T21:36:34"/>
    <d v="2015-01-11T21:36:34"/>
    <x v="11"/>
    <x v="3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s v="food trucks"/>
    <d v="2015-02-24T19:14:07"/>
    <d v="2015-04-10T18:14:07"/>
    <x v="2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s v="food trucks"/>
    <d v="2014-07-10T14:41:37"/>
    <d v="2014-08-04T14:41:37"/>
    <x v="3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s v="food trucks"/>
    <d v="2015-08-21T19:32:59"/>
    <d v="2015-10-09T12:00:00"/>
    <x v="1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s v="food trucks"/>
    <d v="2014-07-17T14:55:03"/>
    <d v="2014-09-15T14:55:03"/>
    <x v="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s v="food trucks"/>
    <d v="2015-04-16T02:50:03"/>
    <d v="2015-05-15T22:00:00"/>
    <x v="6"/>
    <x v="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s v="food trucks"/>
    <d v="2015-10-17T10:04:58"/>
    <d v="2015-11-16T11:04:58"/>
    <x v="9"/>
    <x v="0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s v="food trucks"/>
    <d v="2016-09-29T18:43:54"/>
    <d v="2016-10-29T18:43:54"/>
    <x v="8"/>
    <x v="2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s v="food trucks"/>
    <d v="2015-01-15T13:28:00"/>
    <d v="2015-03-16T12:28:00"/>
    <x v="1"/>
    <x v="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s v="food trucks"/>
    <d v="2015-05-15T23:09:29"/>
    <d v="2015-06-14T23:09:29"/>
    <x v="5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s v="food trucks"/>
    <d v="2014-06-05T18:07:12"/>
    <d v="2014-07-05T18:07:12"/>
    <x v="0"/>
    <x v="3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s v="food trucks"/>
    <d v="2015-11-25T02:55:36"/>
    <d v="2015-12-25T02:55:36"/>
    <x v="4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s v="food trucks"/>
    <d v="2015-11-30T11:12:33"/>
    <d v="2015-12-30T11:12:33"/>
    <x v="4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s v="food trucks"/>
    <d v="2015-02-07T11:13:46"/>
    <d v="2015-03-31T08:14:00"/>
    <x v="2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s v="food trucks"/>
    <d v="2016-02-22T07:52:07"/>
    <d v="2016-03-23T06:52:07"/>
    <x v="2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s v="food trucks"/>
    <d v="2016-01-19T09:08:17"/>
    <d v="2016-01-26T09:08:17"/>
    <x v="1"/>
    <x v="2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s v="food trucks"/>
    <d v="2016-01-13T16:45:24"/>
    <d v="2016-03-13T15:45:24"/>
    <x v="1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s v="food trucks"/>
    <d v="2014-09-05T14:13:41"/>
    <d v="2014-10-05T14:13:41"/>
    <x v="8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s v="food trucks"/>
    <d v="2015-03-26T15:17:06"/>
    <d v="2015-04-25T15:17:06"/>
    <x v="7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s v="food trucks"/>
    <d v="2014-07-08T18:13:48"/>
    <d v="2014-08-07T18:13:48"/>
    <x v="3"/>
    <x v="3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s v="food trucks"/>
    <d v="2017-01-25T00:51:40"/>
    <d v="2017-02-24T00:51:40"/>
    <x v="1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s v="food trucks"/>
    <d v="2014-07-08T10:56:49"/>
    <d v="2014-08-07T10:56:49"/>
    <x v="3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s v="food trucks"/>
    <d v="2016-05-20T03:11:57"/>
    <d v="2016-06-19T03:11:57"/>
    <x v="5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s v="food trucks"/>
    <d v="2015-08-24T15:10:01"/>
    <d v="2015-09-23T15:10:01"/>
    <x v="10"/>
    <x v="0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s v="food trucks"/>
    <d v="2014-06-19T13:05:47"/>
    <d v="2014-08-03T13:05:47"/>
    <x v="0"/>
    <x v="3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s v="food trucks"/>
    <d v="2016-01-25T16:36:40"/>
    <d v="2016-03-25T15:36:40"/>
    <x v="1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s v="space exploration"/>
    <d v="2012-08-29T16:39:09"/>
    <d v="2012-09-12T22:59:00"/>
    <x v="1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s v="space exploration"/>
    <d v="2014-10-03T12:56:08"/>
    <d v="2014-11-12T16:20:00"/>
    <x v="9"/>
    <x v="3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s v="space exploration"/>
    <d v="2013-12-09T16:54:14"/>
    <d v="2013-12-23T16:54:14"/>
    <x v="11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s v="space exploration"/>
    <d v="2012-03-29T20:13:43"/>
    <d v="2012-04-28T20:13:43"/>
    <x v="7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s v="space exploration"/>
    <d v="2016-05-18T07:59:50"/>
    <d v="2016-06-17T07:59:50"/>
    <x v="5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s v="space exploration"/>
    <d v="2014-03-28T12:06:22"/>
    <d v="2014-04-29T12:06:22"/>
    <x v="7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s v="space exploration"/>
    <d v="2015-06-29T15:59:32"/>
    <d v="2015-08-11T21:00:00"/>
    <x v="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s v="space exploration"/>
    <d v="2017-02-01T14:14:28"/>
    <d v="2017-03-14T19:00:00"/>
    <x v="2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s v="space exploration"/>
    <d v="2012-06-15T00:42:31"/>
    <d v="2012-07-15T00:42:31"/>
    <x v="0"/>
    <x v="5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s v="space exploration"/>
    <d v="2016-07-13T16:08:45"/>
    <d v="2016-08-22T01:59:00"/>
    <x v="3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s v="space exploration"/>
    <d v="2016-11-30T03:03:34"/>
    <d v="2017-01-02T17:59:00"/>
    <x v="4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s v="space exploration"/>
    <d v="2014-12-08T22:26:10"/>
    <d v="2015-01-08T22:26:10"/>
    <x v="11"/>
    <x v="3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s v="space exploration"/>
    <d v="2012-08-22T14:38:14"/>
    <d v="2012-09-21T14:38:14"/>
    <x v="10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s v="space exploration"/>
    <d v="2014-04-01T12:00:12"/>
    <d v="2014-04-30T00:00:00"/>
    <x v="6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s v="space exploration"/>
    <d v="2016-03-24T06:56:04"/>
    <d v="2016-04-30T07:00:00"/>
    <x v="7"/>
    <x v="2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s v="space exploration"/>
    <d v="2015-07-26T18:52:09"/>
    <d v="2015-08-25T18:52:09"/>
    <x v="3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s v="space exploration"/>
    <d v="2014-09-20T15:59:11"/>
    <d v="2014-10-20T15:59:11"/>
    <x v="8"/>
    <x v="3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s v="space exploration"/>
    <d v="2015-10-02T14:01:01"/>
    <d v="2015-12-01T15:01:01"/>
    <x v="9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s v="space exploration"/>
    <d v="2015-09-26T16:13:24"/>
    <d v="2015-10-23T06:00:00"/>
    <x v="8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s v="space exploration"/>
    <d v="2015-09-03T23:00:42"/>
    <d v="2015-10-10T20:00:00"/>
    <x v="8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s v="space exploration"/>
    <d v="2015-04-21T12:56:28"/>
    <d v="2015-05-21T12:56:28"/>
    <x v="6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s v="space exploration"/>
    <d v="2016-11-15T12:50:16"/>
    <d v="2016-12-30T12:50:16"/>
    <x v="4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s v="space exploration"/>
    <d v="2016-11-18T01:09:26"/>
    <d v="2016-12-02T01:09:26"/>
    <x v="4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s v="space exploration"/>
    <d v="2012-08-23T05:07:02"/>
    <d v="2012-09-13T05:07:02"/>
    <x v="10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s v="space exploration"/>
    <d v="2016-10-15T14:26:48"/>
    <d v="2016-11-09T15:26:48"/>
    <x v="9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s v="space exploration"/>
    <d v="2015-05-04T10:04:29"/>
    <d v="2015-06-03T10:04:29"/>
    <x v="5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s v="space exploration"/>
    <d v="2015-10-27T14:54:21"/>
    <d v="2015-11-26T15:54:21"/>
    <x v="9"/>
    <x v="0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s v="space exploration"/>
    <d v="2014-11-10T18:11:07"/>
    <d v="2014-11-30T18:11:07"/>
    <x v="4"/>
    <x v="3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s v="space exploration"/>
    <d v="2015-04-14T07:55:22"/>
    <d v="2015-05-14T07:55:22"/>
    <x v="6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s v="space exploration"/>
    <d v="2016-06-02T21:31:52"/>
    <d v="2016-06-30T05:00:00"/>
    <x v="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s v="space exploration"/>
    <d v="2015-08-01T23:03:47"/>
    <d v="2015-08-29T23:03:47"/>
    <x v="10"/>
    <x v="0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s v="space exploration"/>
    <d v="2016-05-03T20:28:59"/>
    <d v="2016-05-28T20:28:59"/>
    <x v="5"/>
    <x v="2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s v="space exploration"/>
    <d v="2014-01-28T14:45:32"/>
    <d v="2014-02-27T18:00:00"/>
    <x v="1"/>
    <x v="3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s v="space exploration"/>
    <d v="2016-08-30T10:45:21"/>
    <d v="2016-09-29T10:45:21"/>
    <x v="10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s v="space exploration"/>
    <d v="2015-02-02T17:49:21"/>
    <d v="2015-03-09T16:49:21"/>
    <x v="2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s v="space exploration"/>
    <d v="2016-09-23T09:45:14"/>
    <d v="2016-10-15T20:00:00"/>
    <x v="8"/>
    <x v="2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s v="space exploration"/>
    <d v="2016-09-26T08:11:15"/>
    <d v="2016-10-12T08:11:15"/>
    <x v="8"/>
    <x v="2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s v="space exploration"/>
    <d v="2014-12-16T16:54:55"/>
    <d v="2015-01-15T16:54:55"/>
    <x v="11"/>
    <x v="3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s v="space exploration"/>
    <d v="2015-01-20T15:45:48"/>
    <d v="2015-02-19T15:45:48"/>
    <x v="1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s v="space exploration"/>
    <d v="2015-04-08T22:51:14"/>
    <d v="2015-06-07T22:51:14"/>
    <x v="6"/>
    <x v="0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s v="space exploration"/>
    <d v="2014-08-29T14:51:03"/>
    <d v="2014-09-15T15:09:00"/>
    <x v="1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s v="space exploration"/>
    <d v="2016-06-15T00:55:08"/>
    <d v="2016-07-15T01:57:00"/>
    <x v="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s v="space exploration"/>
    <d v="2016-11-15T08:58:35"/>
    <d v="2016-12-21T02:59:00"/>
    <x v="4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s v="space exploration"/>
    <d v="2017-02-08T14:00:35"/>
    <d v="2017-03-10T14:00:35"/>
    <x v="2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s v="space exploration"/>
    <d v="2014-10-09T15:13:23"/>
    <d v="2014-11-08T16:13:23"/>
    <x v="9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s v="space exploration"/>
    <d v="2015-08-10T02:31:09"/>
    <d v="2015-09-09T02:31:09"/>
    <x v="10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s v="space exploration"/>
    <d v="2015-07-15T01:16:59"/>
    <d v="2015-08-14T01:16:59"/>
    <x v="3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s v="space exploration"/>
    <d v="2016-02-08T12:09:20"/>
    <d v="2016-03-09T12:09:20"/>
    <x v="2"/>
    <x v="2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s v="space exploration"/>
    <d v="2015-12-03T18:55:41"/>
    <d v="2016-02-01T18:55:41"/>
    <x v="1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s v="space exploration"/>
    <d v="2016-11-21T09:59:03"/>
    <d v="2016-12-21T09:59:03"/>
    <x v="4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s v="space exploration"/>
    <d v="2015-11-19T14:20:09"/>
    <d v="2015-12-17T14:20:09"/>
    <x v="4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s v="space exploration"/>
    <d v="2014-11-09T22:48:45"/>
    <d v="2014-12-09T22:48:45"/>
    <x v="4"/>
    <x v="3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s v="space exploration"/>
    <d v="2014-05-12T10:38:47"/>
    <d v="2014-06-12T23:00:00"/>
    <x v="5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s v="space exploration"/>
    <d v="2015-02-20T09:25:26"/>
    <d v="2015-04-21T08:25:26"/>
    <x v="2"/>
    <x v="0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s v="space exploration"/>
    <d v="2016-01-12T15:47:27"/>
    <d v="2016-02-09T15:00:00"/>
    <x v="1"/>
    <x v="2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s v="space exploration"/>
    <d v="2017-02-01T11:31:28"/>
    <d v="2017-03-12T14:00:00"/>
    <x v="2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s v="space exploration"/>
    <d v="2016-06-30T17:17:33"/>
    <d v="2016-08-02T20:30:00"/>
    <x v="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s v="space exploration"/>
    <d v="2016-06-30T16:13:14"/>
    <d v="2016-07-30T16:13:14"/>
    <x v="0"/>
    <x v="2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s v="space exploration"/>
    <d v="2015-03-18T20:40:10"/>
    <d v="2015-04-17T20:40:10"/>
    <x v="7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s v="space exploration"/>
    <d v="2015-09-25T12:06:58"/>
    <d v="2015-11-24T13:06:58"/>
    <x v="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s v="makerspaces"/>
    <d v="2013-09-25T18:00:10"/>
    <d v="2013-10-25T18:00:10"/>
    <x v="8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s v="makerspaces"/>
    <d v="2015-07-22T12:55:13"/>
    <d v="2015-08-21T12:55:13"/>
    <x v="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s v="makerspaces"/>
    <d v="2015-08-06T09:56:47"/>
    <d v="2015-09-04T10:00:00"/>
    <x v="1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s v="makerspaces"/>
    <d v="2015-11-04T19:36:37"/>
    <d v="2015-12-09T01:59:00"/>
    <x v="4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s v="makerspaces"/>
    <d v="2015-03-20T16:29:34"/>
    <d v="2015-05-04T16:29:34"/>
    <x v="7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s v="makerspaces"/>
    <d v="2015-08-19T13:20:39"/>
    <d v="2015-09-25T16:00:00"/>
    <x v="1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s v="makerspaces"/>
    <d v="2016-01-11T17:13:36"/>
    <d v="2016-02-10T17:13:36"/>
    <x v="1"/>
    <x v="2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s v="makerspaces"/>
    <d v="2015-09-28T09:07:45"/>
    <d v="2015-11-09T09:32:00"/>
    <x v="8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s v="makerspaces"/>
    <d v="2015-11-10T19:51:36"/>
    <d v="2016-01-09T19:51:36"/>
    <x v="4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s v="makerspaces"/>
    <d v="2014-06-30T19:29:40"/>
    <d v="2014-07-28T19:29:40"/>
    <x v="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s v="makerspaces"/>
    <d v="2014-11-19T12:58:36"/>
    <d v="2014-12-19T14:38:00"/>
    <x v="4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s v="makerspaces"/>
    <d v="2015-12-06T16:13:10"/>
    <d v="2015-12-28T01:00:00"/>
    <x v="11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s v="makerspaces"/>
    <d v="2014-09-30T07:59:59"/>
    <d v="2014-10-29T17:45:00"/>
    <x v="8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s v="makerspaces"/>
    <d v="2016-06-08T10:11:10"/>
    <d v="2016-07-04T23:59:00"/>
    <x v="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s v="makerspaces"/>
    <d v="2014-10-11T15:34:49"/>
    <d v="2014-11-10T16:34:49"/>
    <x v="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s v="makerspaces"/>
    <d v="2016-04-22T09:59:34"/>
    <d v="2016-05-22T09:59:34"/>
    <x v="6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s v="makerspaces"/>
    <d v="2014-06-02T19:42:23"/>
    <d v="2014-07-02T19:42:23"/>
    <x v="0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s v="makerspaces"/>
    <d v="2015-08-25T14:09:25"/>
    <d v="2015-09-24T14:09:25"/>
    <x v="10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s v="makerspaces"/>
    <d v="2015-01-28T19:01:34"/>
    <d v="2015-02-27T19:01:34"/>
    <x v="1"/>
    <x v="0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s v="makerspaces"/>
    <d v="2016-03-07T00:04:51"/>
    <d v="2016-04-05T23:04:51"/>
    <x v="7"/>
    <x v="2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s v="food trucks"/>
    <d v="2014-06-15T16:29:10"/>
    <d v="2014-07-10T16:29:10"/>
    <x v="0"/>
    <x v="3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s v="food trucks"/>
    <d v="2014-10-20T15:55:40"/>
    <d v="2014-11-22T00:59:00"/>
    <x v="9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s v="food trucks"/>
    <d v="2015-01-30T13:07:20"/>
    <d v="2015-03-01T13:07:20"/>
    <x v="1"/>
    <x v="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s v="food trucks"/>
    <d v="2014-06-30T16:57:05"/>
    <d v="2014-08-09T16:57:05"/>
    <x v="0"/>
    <x v="3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s v="food trucks"/>
    <d v="2015-02-26T11:42:10"/>
    <d v="2015-04-27T10:42:10"/>
    <x v="2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s v="food trucks"/>
    <d v="2014-09-10T18:23:43"/>
    <d v="2014-09-30T18:23:43"/>
    <x v="8"/>
    <x v="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s v="food trucks"/>
    <d v="2015-05-30T10:21:58"/>
    <d v="2015-06-29T10:21:58"/>
    <x v="5"/>
    <x v="0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s v="food trucks"/>
    <d v="2015-01-23T21:51:10"/>
    <d v="2015-02-23T22:00:00"/>
    <x v="1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s v="food trucks"/>
    <d v="2016-06-30T18:04:50"/>
    <d v="2016-07-30T18:04:50"/>
    <x v="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s v="food trucks"/>
    <d v="2015-04-18T21:31:16"/>
    <d v="2015-06-02T21:31:16"/>
    <x v="6"/>
    <x v="0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s v="food trucks"/>
    <d v="2015-03-26T12:22:37"/>
    <d v="2015-05-10T12:22:37"/>
    <x v="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s v="food trucks"/>
    <d v="2015-02-23T03:01:00"/>
    <d v="2015-03-25T02:01:00"/>
    <x v="2"/>
    <x v="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s v="food trucks"/>
    <d v="2014-07-13T22:19:26"/>
    <d v="2014-08-12T22:19:26"/>
    <x v="3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s v="food trucks"/>
    <d v="2014-08-26T22:22:19"/>
    <d v="2014-09-25T22:22:19"/>
    <x v="10"/>
    <x v="3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s v="food trucks"/>
    <d v="2015-02-12T23:21:58"/>
    <d v="2015-04-13T22:21:58"/>
    <x v="2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s v="food trucks"/>
    <d v="2014-11-21T15:16:00"/>
    <d v="2014-12-25T15:16:00"/>
    <x v="4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s v="food trucks"/>
    <d v="2015-07-02T17:33:43"/>
    <d v="2015-08-02T17:00:00"/>
    <x v="3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s v="food trucks"/>
    <d v="2014-05-28T16:33:28"/>
    <d v="2014-06-27T16:33:28"/>
    <x v="5"/>
    <x v="3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s v="food trucks"/>
    <d v="2014-07-09T16:31:03"/>
    <d v="2014-08-08T16:31:03"/>
    <x v="3"/>
    <x v="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s v="food trucks"/>
    <d v="2014-08-19T15:59:32"/>
    <d v="2014-09-18T15:59:32"/>
    <x v="10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s v="spaces"/>
    <d v="2017-03-07T13:35:34"/>
    <d v="2017-04-07T12:35:34"/>
    <x v="7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s v="spaces"/>
    <d v="2017-03-06T14:14:37"/>
    <d v="2017-04-05T13:14:37"/>
    <x v="7"/>
    <x v="1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s v="spaces"/>
    <d v="2017-01-21T11:33:50"/>
    <d v="2017-03-22T10:33:50"/>
    <x v="1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s v="spaces"/>
    <d v="2017-02-21T15:41:54"/>
    <d v="2017-04-05T14:41:54"/>
    <x v="2"/>
    <x v="1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s v="spaces"/>
    <d v="2017-02-07T16:59:18"/>
    <d v="2017-03-24T15:59:18"/>
    <x v="2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s v="spaces"/>
    <d v="2014-09-17T02:04:43"/>
    <d v="2014-10-16T01:59:00"/>
    <x v="8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s v="spaces"/>
    <d v="2013-04-27T13:47:23"/>
    <d v="2013-05-27T01:59:00"/>
    <x v="6"/>
    <x v="4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s v="spaces"/>
    <d v="2016-05-22T11:45:26"/>
    <d v="2016-07-21T11:45:26"/>
    <x v="5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s v="spaces"/>
    <d v="2016-08-29T22:35:41"/>
    <d v="2016-10-03T22:59:00"/>
    <x v="10"/>
    <x v="2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s v="spaces"/>
    <d v="2014-07-08T00:30:28"/>
    <d v="2014-08-08T21:00:00"/>
    <x v="3"/>
    <x v="3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s v="spaces"/>
    <d v="2014-05-21T12:53:10"/>
    <d v="2014-06-20T17:01:00"/>
    <x v="5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s v="spaces"/>
    <d v="2013-06-06T20:29:20"/>
    <d v="2013-07-13T13:00:00"/>
    <x v="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s v="spaces"/>
    <d v="2015-11-14T10:41:24"/>
    <d v="2015-12-24T10:41:24"/>
    <x v="4"/>
    <x v="0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s v="spaces"/>
    <d v="2016-09-16T10:43:16"/>
    <d v="2016-10-14T18:00:00"/>
    <x v="8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s v="spaces"/>
    <d v="2016-01-18T04:33:48"/>
    <d v="2016-02-21T04:33:48"/>
    <x v="1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s v="spaces"/>
    <d v="2015-09-08T02:59:53"/>
    <d v="2015-10-08T02:59:53"/>
    <x v="8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s v="spaces"/>
    <d v="2014-10-22T16:57:29"/>
    <d v="2014-12-06T17:57:29"/>
    <x v="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s v="spaces"/>
    <d v="2016-04-05T09:19:05"/>
    <d v="2016-05-03T18:00:00"/>
    <x v="6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s v="spaces"/>
    <d v="2016-02-17T19:44:54"/>
    <d v="2016-04-17T18:44:54"/>
    <x v="2"/>
    <x v="2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s v="spaces"/>
    <d v="2016-10-12T06:10:53"/>
    <d v="2016-11-11T07:10:53"/>
    <x v="9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s v="hardware"/>
    <d v="2013-08-07T08:03:18"/>
    <d v="2013-09-06T14:00:00"/>
    <x v="1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s v="hardware"/>
    <d v="2016-11-30T15:34:13"/>
    <d v="2017-01-29T15:34:13"/>
    <x v="4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s v="hardware"/>
    <d v="2014-11-01T15:08:08"/>
    <d v="2014-12-31T16:08:08"/>
    <x v="4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s v="hardware"/>
    <d v="2015-07-14T02:50:59"/>
    <d v="2015-08-15T02:50:59"/>
    <x v="3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s v="hardware"/>
    <d v="2017-01-10T12:52:15"/>
    <d v="2017-03-01T12:52:15"/>
    <x v="1"/>
    <x v="1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s v="hardware"/>
    <d v="2016-03-23T08:55:11"/>
    <d v="2016-04-22T08:55:11"/>
    <x v="7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s v="hardware"/>
    <d v="2015-07-13T11:14:23"/>
    <d v="2015-08-07T11:14:23"/>
    <x v="3"/>
    <x v="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s v="hardware"/>
    <d v="2015-11-25T09:23:54"/>
    <d v="2015-12-30T09:23:54"/>
    <x v="4"/>
    <x v="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s v="hardware"/>
    <d v="2015-04-01T00:46:37"/>
    <d v="2015-05-01T00:46:37"/>
    <x v="6"/>
    <x v="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s v="hardware"/>
    <d v="2013-03-18T07:59:35"/>
    <d v="2013-04-22T07:59:35"/>
    <x v="7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s v="hardware"/>
    <d v="2014-08-21T07:37:02"/>
    <d v="2014-10-17T23:00:00"/>
    <x v="1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s v="hardware"/>
    <d v="2013-04-25T14:23:48"/>
    <d v="2013-05-27T19:00:00"/>
    <x v="6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s v="hardware"/>
    <d v="2015-02-09T01:32:54"/>
    <d v="2015-04-10T00:32:54"/>
    <x v="2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s v="hardware"/>
    <d v="2016-09-13T11:03:12"/>
    <d v="2016-10-13T16:59:00"/>
    <x v="8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s v="hardware"/>
    <d v="2013-02-10T21:54:10"/>
    <d v="2013-03-13T15:00:00"/>
    <x v="2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s v="hardware"/>
    <d v="2014-03-24T10:59:33"/>
    <d v="2014-04-23T10:59:33"/>
    <x v="7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s v="hardware"/>
    <d v="2013-12-03T17:01:27"/>
    <d v="2014-01-15T14:00:00"/>
    <x v="11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s v="hardware"/>
    <d v="2016-09-06T22:26:44"/>
    <d v="2016-11-05T22:26:44"/>
    <x v="8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s v="hardware"/>
    <d v="2014-03-21T16:18:37"/>
    <d v="2014-05-05T16:18:37"/>
    <x v="7"/>
    <x v="3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s v="hardware"/>
    <d v="2015-02-09T19:45:52"/>
    <d v="2015-03-11T18:45:52"/>
    <x v="2"/>
    <x v="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s v="children's books"/>
    <d v="2014-09-29T10:46:42"/>
    <d v="2014-10-19T21:07:00"/>
    <x v="8"/>
    <x v="3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s v="children's books"/>
    <d v="2012-05-01T12:16:27"/>
    <d v="2012-05-15T12:16:27"/>
    <x v="5"/>
    <x v="5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s v="children's books"/>
    <d v="2016-09-19T02:53:27"/>
    <d v="2016-10-19T02:53:27"/>
    <x v="8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s v="children's books"/>
    <d v="2012-01-29T20:29:58"/>
    <d v="2012-02-28T20:29:58"/>
    <x v="1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s v="children's books"/>
    <d v="2012-05-15T18:42:48"/>
    <d v="2012-07-14T18:42:48"/>
    <x v="5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s v="children's books"/>
    <d v="2014-07-30T13:45:11"/>
    <d v="2014-08-29T13:45:11"/>
    <x v="3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s v="children's books"/>
    <d v="2012-05-15T10:33:17"/>
    <d v="2012-06-15T22:10:00"/>
    <x v="5"/>
    <x v="5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s v="children's books"/>
    <d v="2016-08-03T12:03:22"/>
    <d v="2016-09-02T12:03:22"/>
    <x v="10"/>
    <x v="2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s v="children's books"/>
    <d v="2015-03-05T14:10:37"/>
    <d v="2015-04-04T13:10:37"/>
    <x v="7"/>
    <x v="0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s v="children's books"/>
    <d v="2012-06-18T16:35:45"/>
    <d v="2012-06-30T15:00:00"/>
    <x v="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s v="children's books"/>
    <d v="2014-04-18T16:17:22"/>
    <d v="2014-06-17T16:17:22"/>
    <x v="6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s v="children's books"/>
    <d v="2011-11-08T13:21:44"/>
    <d v="2011-12-18T13:21:44"/>
    <x v="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s v="children's books"/>
    <d v="2012-07-27T16:37:03"/>
    <d v="2012-08-26T16:37:03"/>
    <x v="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s v="children's books"/>
    <d v="2014-08-12T10:15:51"/>
    <d v="2014-09-11T10:15:51"/>
    <x v="10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s v="children's books"/>
    <d v="2015-03-09T13:58:47"/>
    <d v="2015-04-08T13:58:47"/>
    <x v="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s v="children's books"/>
    <d v="2013-12-12T16:36:41"/>
    <d v="2014-01-11T16:36:41"/>
    <x v="11"/>
    <x v="4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s v="children's books"/>
    <d v="2016-07-22T10:45:32"/>
    <d v="2016-08-06T10:45:32"/>
    <x v="3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s v="children's books"/>
    <d v="2016-09-26T05:36:23"/>
    <d v="2016-10-10T05:36:23"/>
    <x v="8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s v="children's books"/>
    <d v="2016-06-03T03:47:46"/>
    <d v="2016-07-16T03:47:46"/>
    <x v="0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s v="children's books"/>
    <d v="2013-05-21T06:04:18"/>
    <d v="2013-06-20T06:04:18"/>
    <x v="5"/>
    <x v="4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s v="children's books"/>
    <d v="2012-12-03T20:31:33"/>
    <d v="2013-01-02T20:31:33"/>
    <x v="11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s v="children's books"/>
    <d v="2012-01-18T19:53:15"/>
    <d v="2012-03-18T18:53:15"/>
    <x v="1"/>
    <x v="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s v="children's books"/>
    <d v="2013-04-09T08:54:44"/>
    <d v="2013-05-24T08:54:44"/>
    <x v="6"/>
    <x v="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s v="children's books"/>
    <d v="2012-05-01T02:00:31"/>
    <d v="2012-05-30T14:00:00"/>
    <x v="5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s v="children's books"/>
    <d v="2012-10-12T08:53:48"/>
    <d v="2012-10-28T08:53:48"/>
    <x v="9"/>
    <x v="5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s v="children's books"/>
    <d v="2011-07-12T11:01:58"/>
    <d v="2011-08-11T11:01:58"/>
    <x v="3"/>
    <x v="6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s v="children's books"/>
    <d v="2015-06-17T18:00:50"/>
    <d v="2015-08-16T18:00:50"/>
    <x v="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s v="children's books"/>
    <d v="2012-02-28T09:45:23"/>
    <d v="2012-03-29T08:45:23"/>
    <x v="2"/>
    <x v="5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s v="children's books"/>
    <d v="2014-04-16T14:49:50"/>
    <d v="2014-06-05T14:49:50"/>
    <x v="6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s v="children's books"/>
    <d v="2014-02-16T11:55:30"/>
    <d v="2014-03-18T10:55:30"/>
    <x v="2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s v="children's books"/>
    <d v="2012-12-14T07:45:40"/>
    <d v="2013-02-01T12:00:00"/>
    <x v="11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s v="children's books"/>
    <d v="2013-09-20T15:51:34"/>
    <d v="2013-10-05T15:51:34"/>
    <x v="8"/>
    <x v="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s v="children's books"/>
    <d v="2016-04-14T15:45:21"/>
    <d v="2016-04-24T15:45:21"/>
    <x v="6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s v="children's books"/>
    <d v="2013-02-05T22:02:08"/>
    <d v="2013-03-07T22:02:08"/>
    <x v="2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s v="children's books"/>
    <d v="2011-11-15T19:19:14"/>
    <d v="2011-12-15T19:19:14"/>
    <x v="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s v="children's books"/>
    <d v="2015-05-12T02:07:56"/>
    <d v="2015-06-12T02:07:56"/>
    <x v="5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s v="children's books"/>
    <d v="2015-06-17T11:03:24"/>
    <d v="2015-07-17T11:03:24"/>
    <x v="0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s v="children's books"/>
    <d v="2014-07-26T18:28:26"/>
    <d v="2014-08-25T18:28:26"/>
    <x v="3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s v="children's books"/>
    <d v="2015-10-23T09:03:41"/>
    <d v="2015-11-22T10:03:41"/>
    <x v="9"/>
    <x v="0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s v="children's books"/>
    <d v="2017-02-08T05:44:48"/>
    <d v="2017-03-10T05:44:48"/>
    <x v="2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s v="plays"/>
    <d v="2015-01-14T17:35:54"/>
    <d v="2015-02-12T02:00:00"/>
    <x v="1"/>
    <x v="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s v="plays"/>
    <d v="2015-01-22T17:11:58"/>
    <d v="2015-02-16T23:59:00"/>
    <x v="1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s v="plays"/>
    <d v="2015-04-09T07:50:46"/>
    <d v="2015-04-23T07:50:46"/>
    <x v="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s v="plays"/>
    <d v="2014-10-08T13:54:03"/>
    <d v="2014-10-29T13:54:03"/>
    <x v="9"/>
    <x v="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s v="plays"/>
    <d v="2016-07-06T23:32:47"/>
    <d v="2016-08-05T16:00:00"/>
    <x v="3"/>
    <x v="2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s v="plays"/>
    <d v="2014-06-25T08:39:40"/>
    <d v="2014-07-09T08:39:40"/>
    <x v="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s v="plays"/>
    <d v="2014-06-17T23:45:52"/>
    <d v="2014-07-17T23:45:52"/>
    <x v="0"/>
    <x v="3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s v="plays"/>
    <d v="2016-06-29T11:50:43"/>
    <d v="2016-07-29T11:50:43"/>
    <x v="0"/>
    <x v="2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s v="plays"/>
    <d v="2015-02-20T19:18:54"/>
    <d v="2015-03-11T23:00:00"/>
    <x v="2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s v="plays"/>
    <d v="2015-01-12T17:31:43"/>
    <d v="2015-02-11T17:31:43"/>
    <x v="1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s v="plays"/>
    <d v="2016-08-09T16:35:59"/>
    <d v="2016-09-08T23:00:00"/>
    <x v="1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s v="plays"/>
    <d v="2015-06-28T00:32:39"/>
    <d v="2015-08-12T00:32:39"/>
    <x v="0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s v="plays"/>
    <d v="2015-06-21T05:03:25"/>
    <d v="2015-07-21T05:03:25"/>
    <x v="0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s v="plays"/>
    <d v="2016-02-16T11:35:59"/>
    <d v="2016-03-03T14:00:00"/>
    <x v="2"/>
    <x v="2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s v="plays"/>
    <d v="2014-05-21T07:37:21"/>
    <d v="2014-06-06T18:00:00"/>
    <x v="5"/>
    <x v="3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s v="plays"/>
    <d v="2014-06-05T07:40:28"/>
    <d v="2014-07-05T07:40:28"/>
    <x v="0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s v="plays"/>
    <d v="2014-06-08T17:34:00"/>
    <d v="2014-07-08T17:34:00"/>
    <x v="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s v="plays"/>
    <d v="2015-07-16T11:12:01"/>
    <d v="2015-07-31T11:00:00"/>
    <x v="3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s v="plays"/>
    <d v="2016-05-17T01:21:10"/>
    <d v="2016-06-17T11:00:00"/>
    <x v="5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s v="plays"/>
    <d v="2014-11-05T08:16:06"/>
    <d v="2015-01-04T08:16:06"/>
    <x v="4"/>
    <x v="3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s v="plays"/>
    <d v="2014-09-18T00:50:09"/>
    <d v="2014-10-10T06:00:00"/>
    <x v="8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s v="plays"/>
    <d v="2015-07-07T10:31:47"/>
    <d v="2015-08-06T10:31:47"/>
    <x v="3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s v="plays"/>
    <d v="2015-06-02T20:34:36"/>
    <d v="2015-07-15T19:00:00"/>
    <x v="0"/>
    <x v="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s v="plays"/>
    <d v="2014-08-30T05:53:10"/>
    <d v="2014-09-29T05:53:10"/>
    <x v="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s v="plays"/>
    <d v="2015-07-28T07:07:53"/>
    <d v="2015-08-22T07:07:53"/>
    <x v="3"/>
    <x v="0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s v="plays"/>
    <d v="2015-06-30T01:24:50"/>
    <d v="2015-08-05T06:00:00"/>
    <x v="0"/>
    <x v="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s v="plays"/>
    <d v="2015-05-30T15:57:18"/>
    <d v="2015-06-29T15:57:18"/>
    <x v="5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s v="plays"/>
    <d v="2015-07-23T15:18:55"/>
    <d v="2015-08-22T15:18:55"/>
    <x v="3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s v="plays"/>
    <d v="2016-03-22T06:55:25"/>
    <d v="2016-03-30T09:39:00"/>
    <x v="7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s v="plays"/>
    <d v="2014-04-29T22:21:04"/>
    <d v="2014-05-31T22:59:00"/>
    <x v="6"/>
    <x v="3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s v="plays"/>
    <d v="2015-01-24T06:55:03"/>
    <d v="2015-02-23T06:55:03"/>
    <x v="1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s v="plays"/>
    <d v="2015-02-19T12:51:38"/>
    <d v="2015-04-05T23:00:00"/>
    <x v="2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s v="plays"/>
    <d v="2016-11-19T12:49:21"/>
    <d v="2016-12-14T12:49:21"/>
    <x v="4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s v="plays"/>
    <d v="2015-04-09T04:35:15"/>
    <d v="2015-05-09T04:35:15"/>
    <x v="6"/>
    <x v="0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s v="plays"/>
    <d v="2016-07-08T13:38:29"/>
    <d v="2016-08-07T13:38:29"/>
    <x v="3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s v="plays"/>
    <d v="2015-07-03T06:13:12"/>
    <d v="2015-08-02T11:00:00"/>
    <x v="3"/>
    <x v="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s v="plays"/>
    <d v="2015-01-19T10:14:22"/>
    <d v="2015-02-28T10:14:22"/>
    <x v="1"/>
    <x v="0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s v="plays"/>
    <d v="2015-09-03T09:21:26"/>
    <d v="2015-09-23T09:21:26"/>
    <x v="8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s v="plays"/>
    <d v="2015-05-15T07:36:49"/>
    <d v="2015-06-14T07:36:49"/>
    <x v="5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s v="plays"/>
    <d v="2016-02-01T09:39:49"/>
    <d v="2016-02-25T19:00:00"/>
    <x v="2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s v="plays"/>
    <d v="2014-08-24T17:08:55"/>
    <d v="2014-09-23T17:08:55"/>
    <x v="10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s v="plays"/>
    <d v="2015-02-25T11:24:52"/>
    <d v="2015-03-27T10:24:52"/>
    <x v="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s v="plays"/>
    <d v="2015-03-03T19:16:46"/>
    <d v="2015-03-31T17:59:00"/>
    <x v="7"/>
    <x v="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s v="plays"/>
    <d v="2015-05-12T01:29:56"/>
    <d v="2015-06-12T20:43:00"/>
    <x v="5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s v="plays"/>
    <d v="2015-11-04T14:01:26"/>
    <d v="2015-12-04T14:01:26"/>
    <x v="4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s v="plays"/>
    <d v="2015-06-15T19:50:12"/>
    <d v="2015-07-10T02:00:00"/>
    <x v="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s v="plays"/>
    <d v="2016-05-04T11:24:26"/>
    <d v="2016-06-03T11:30:00"/>
    <x v="5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s v="plays"/>
    <d v="2015-09-07T01:21:09"/>
    <d v="2015-10-02T18:00:00"/>
    <x v="8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s v="plays"/>
    <d v="2016-05-05T05:25:18"/>
    <d v="2016-06-02T05:25:18"/>
    <x v="5"/>
    <x v="2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s v="plays"/>
    <d v="2014-04-29T15:09:08"/>
    <d v="2014-05-11T22:59:00"/>
    <x v="6"/>
    <x v="3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s v="plays"/>
    <d v="2015-06-16T14:47:50"/>
    <d v="2015-07-16T14:47:50"/>
    <x v="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s v="plays"/>
    <d v="2014-10-26T12:01:34"/>
    <d v="2014-11-23T17:00:00"/>
    <x v="9"/>
    <x v="3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s v="plays"/>
    <d v="2015-09-20T22:03:53"/>
    <d v="2015-10-10T21:00:00"/>
    <x v="8"/>
    <x v="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s v="plays"/>
    <d v="2015-01-15T18:02:10"/>
    <d v="2015-01-30T18:02:10"/>
    <x v="1"/>
    <x v="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s v="plays"/>
    <d v="2015-11-05T11:53:37"/>
    <d v="2015-12-04T19:00:00"/>
    <x v="4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s v="plays"/>
    <d v="2017-01-11T01:16:58"/>
    <d v="2017-02-17T23:59:00"/>
    <x v="1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s v="plays"/>
    <d v="2015-10-30T16:48:04"/>
    <d v="2015-12-09T17:48:04"/>
    <x v="9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s v="plays"/>
    <d v="2014-07-22T09:34:56"/>
    <d v="2014-08-13T17:00:00"/>
    <x v="3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s v="plays"/>
    <d v="2014-08-02T00:45:54"/>
    <d v="2014-08-24T23:59:00"/>
    <x v="1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s v="plays"/>
    <d v="2015-02-24T19:51:19"/>
    <d v="2015-03-18T12:00:00"/>
    <x v="2"/>
    <x v="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s v="plays"/>
    <d v="2015-10-14T12:44:57"/>
    <d v="2015-12-13T13:44:57"/>
    <x v="9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s v="plays"/>
    <d v="2014-05-25T17:51:35"/>
    <d v="2014-06-21T06:00:00"/>
    <x v="5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s v="plays"/>
    <d v="2016-05-02T12:42:30"/>
    <d v="2016-06-12T23:00:00"/>
    <x v="5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s v="plays"/>
    <d v="2016-12-05T08:06:20"/>
    <d v="2017-01-04T08:06:20"/>
    <x v="11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s v="plays"/>
    <d v="2015-04-08T19:23:53"/>
    <d v="2015-06-07T19:23:53"/>
    <x v="6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s v="plays"/>
    <d v="2015-04-14T11:36:34"/>
    <d v="2015-05-29T11:36:34"/>
    <x v="6"/>
    <x v="0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s v="plays"/>
    <d v="2016-03-24T14:21:05"/>
    <d v="2016-05-23T14:21:05"/>
    <x v="7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s v="plays"/>
    <d v="2015-04-29T10:34:19"/>
    <d v="2015-05-29T10:34:19"/>
    <x v="6"/>
    <x v="0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s v="plays"/>
    <d v="2016-03-24T05:16:40"/>
    <d v="2016-04-23T05:16:40"/>
    <x v="7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s v="plays"/>
    <d v="2014-08-06T19:10:11"/>
    <d v="2014-09-05T19:10:11"/>
    <x v="10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s v="plays"/>
    <d v="2016-01-20T19:03:49"/>
    <d v="2016-01-29T18:17:00"/>
    <x v="1"/>
    <x v="2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s v="plays"/>
    <d v="2014-05-21T20:05:03"/>
    <d v="2014-06-20T20:05:03"/>
    <x v="5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s v="plays"/>
    <d v="2014-07-15T23:34:57"/>
    <d v="2014-09-13T23:34:57"/>
    <x v="3"/>
    <x v="3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s v="plays"/>
    <d v="2015-04-17T12:11:59"/>
    <d v="2015-05-07T12:11:59"/>
    <x v="6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s v="plays"/>
    <d v="2015-12-31T19:11:11"/>
    <d v="2016-01-29T18:34:00"/>
    <x v="11"/>
    <x v="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s v="plays"/>
    <d v="2015-06-09T19:54:07"/>
    <d v="2015-08-08T16:34:00"/>
    <x v="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s v="plays"/>
    <d v="2016-12-22T17:04:55"/>
    <d v="2017-02-20T13:00:00"/>
    <x v="11"/>
    <x v="2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s v="plays"/>
    <d v="2014-11-11T08:04:55"/>
    <d v="2014-12-05T06:28:00"/>
    <x v="4"/>
    <x v="3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s v="plays"/>
    <d v="2015-08-17T03:41:44"/>
    <d v="2015-10-16T03:41:44"/>
    <x v="10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s v="plays"/>
    <d v="2016-04-20T14:12:56"/>
    <d v="2016-06-19T14:12:56"/>
    <x v="6"/>
    <x v="2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s v="plays"/>
    <d v="2015-09-10T09:10:48"/>
    <d v="2015-09-24T09:10:48"/>
    <x v="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s v="plays"/>
    <d v="2014-05-25T13:57:09"/>
    <d v="2014-06-24T13:57:09"/>
    <x v="5"/>
    <x v="3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s v="plays"/>
    <d v="2014-07-11T11:12:03"/>
    <d v="2014-09-09T11:12:03"/>
    <x v="3"/>
    <x v="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s v="plays"/>
    <d v="2015-06-17T09:43:27"/>
    <d v="2015-07-17T08:18:00"/>
    <x v="0"/>
    <x v="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s v="plays"/>
    <d v="2014-11-06T21:44:19"/>
    <d v="2015-01-05T21:44:19"/>
    <x v="4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s v="plays"/>
    <d v="2016-09-14T17:55:21"/>
    <d v="2016-10-14T17:00:00"/>
    <x v="8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s v="plays"/>
    <d v="2016-06-09T23:41:12"/>
    <d v="2016-07-03T23:00:00"/>
    <x v="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s v="plays"/>
    <d v="2016-09-05T14:50:54"/>
    <d v="2016-10-05T14:50:54"/>
    <x v="8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s v="plays"/>
    <d v="2016-06-19T09:14:41"/>
    <d v="2016-07-19T09:14:41"/>
    <x v="0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s v="plays"/>
    <d v="2014-04-16T23:32:45"/>
    <d v="2014-05-16T23:32:45"/>
    <x v="6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s v="plays"/>
    <d v="2014-12-01T12:43:33"/>
    <d v="2014-12-21T12:43:33"/>
    <x v="11"/>
    <x v="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s v="plays"/>
    <d v="2015-04-20T21:47:18"/>
    <d v="2015-06-19T21:47:18"/>
    <x v="6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s v="plays"/>
    <d v="2014-12-29T14:37:11"/>
    <d v="2015-01-28T14:37:11"/>
    <x v="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s v="plays"/>
    <d v="2016-12-18T15:16:26"/>
    <d v="2017-01-17T15:16:26"/>
    <x v="11"/>
    <x v="2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s v="plays"/>
    <d v="2016-04-04T22:04:53"/>
    <d v="2016-05-04T22:04:53"/>
    <x v="6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s v="plays"/>
    <d v="2015-06-16T12:51:19"/>
    <d v="2015-07-16T12:51:19"/>
    <x v="0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s v="plays"/>
    <d v="2016-10-29T17:55:24"/>
    <d v="2016-11-30T12:00:00"/>
    <x v="9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s v="plays"/>
    <d v="2015-05-04T09:46:35"/>
    <d v="2015-07-03T09:46:35"/>
    <x v="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s v="plays"/>
    <d v="2015-12-21T12:24:21"/>
    <d v="2016-01-20T12:24:21"/>
    <x v="1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s v="plays"/>
    <d v="2015-07-07T16:44:12"/>
    <d v="2015-08-20T12:05:00"/>
    <x v="3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s v="plays"/>
    <d v="2014-10-04T09:20:36"/>
    <d v="2014-12-03T10:20:36"/>
    <x v="9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s v="plays"/>
    <d v="2016-04-01T09:18:38"/>
    <d v="2016-05-01T09:18:38"/>
    <x v="6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s v="plays"/>
    <d v="2016-01-01T16:40:37"/>
    <d v="2016-02-05T23:59:00"/>
    <x v="1"/>
    <x v="2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s v="plays"/>
    <d v="2014-11-05T12:27:15"/>
    <d v="2014-12-05T12:27:15"/>
    <x v="4"/>
    <x v="3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s v="plays"/>
    <d v="2015-02-11T20:50:01"/>
    <d v="2015-03-13T19:50:01"/>
    <x v="2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s v="plays"/>
    <d v="2015-09-14T10:11:24"/>
    <d v="2015-09-18T22:59:00"/>
    <x v="8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s v="plays"/>
    <d v="2014-12-12T05:15:24"/>
    <d v="2015-01-11T05:15:24"/>
    <x v="11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s v="plays"/>
    <d v="2014-10-10T07:50:40"/>
    <d v="2014-10-17T23:59:00"/>
    <x v="9"/>
    <x v="3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s v="plays"/>
    <d v="2014-07-30T15:43:05"/>
    <d v="2014-08-29T15:43:05"/>
    <x v="3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s v="plays"/>
    <d v="2014-07-11T12:49:52"/>
    <d v="2014-08-08T22:00:00"/>
    <x v="3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s v="plays"/>
    <d v="2016-02-15T16:12:08"/>
    <d v="2016-04-15T15:12:08"/>
    <x v="2"/>
    <x v="2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s v="plays"/>
    <d v="2014-08-18T12:08:24"/>
    <d v="2014-08-25T16:00:00"/>
    <x v="10"/>
    <x v="3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s v="plays"/>
    <d v="2014-11-10T13:33:15"/>
    <d v="2015-01-08T21:00:00"/>
    <x v="4"/>
    <x v="3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s v="plays"/>
    <d v="2015-02-02T18:40:15"/>
    <d v="2015-04-03T17:40:15"/>
    <x v="2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s v="plays"/>
    <d v="2014-06-21T08:19:52"/>
    <d v="2014-06-22T16:00:00"/>
    <x v="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s v="plays"/>
    <d v="2016-11-27T16:48:41"/>
    <d v="2016-12-12T01:00:00"/>
    <x v="4"/>
    <x v="2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s v="plays"/>
    <d v="2015-09-11T10:30:58"/>
    <d v="2015-10-11T10:29:05"/>
    <x v="8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s v="plays"/>
    <d v="2015-10-01T10:57:33"/>
    <d v="2015-10-31T10:57:33"/>
    <x v="9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s v="plays"/>
    <d v="2016-05-24T20:52:38"/>
    <d v="2016-07-23T20:52:38"/>
    <x v="5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s v="plays"/>
    <d v="2014-07-10T00:37:12"/>
    <d v="2014-08-09T00:37:12"/>
    <x v="3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s v="plays"/>
    <d v="2014-12-09T16:42:19"/>
    <d v="2015-02-07T16:42:19"/>
    <x v="11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s v="plays"/>
    <d v="2015-07-25T05:33:16"/>
    <d v="2015-08-24T05:33:16"/>
    <x v="3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s v="plays"/>
    <d v="2015-07-10T23:00:18"/>
    <d v="2015-09-08T23:00:18"/>
    <x v="3"/>
    <x v="0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s v="plays"/>
    <d v="2014-10-28T18:13:51"/>
    <d v="2014-11-09T07:00:00"/>
    <x v="9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s v="plays"/>
    <d v="2016-08-23T20:21:53"/>
    <d v="2016-09-06T20:21:53"/>
    <x v="10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s v="plays"/>
    <d v="2015-07-14T10:34:26"/>
    <d v="2015-07-31T20:00:00"/>
    <x v="3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s v="plays"/>
    <d v="2016-03-15T16:03:57"/>
    <d v="2016-05-14T16:03:57"/>
    <x v="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s v="plays"/>
    <d v="2016-05-09T12:33:39"/>
    <d v="2016-06-08T12:33:39"/>
    <x v="5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s v="plays"/>
    <d v="2014-10-17T01:23:21"/>
    <d v="2014-11-25T14:46:00"/>
    <x v="9"/>
    <x v="3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s v="plays"/>
    <d v="2015-04-13T15:11:27"/>
    <d v="2015-06-12T15:11:27"/>
    <x v="6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s v="plays"/>
    <d v="2015-05-18T13:27:06"/>
    <d v="2015-06-27T13:27:06"/>
    <x v="5"/>
    <x v="0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s v="plays"/>
    <d v="2015-12-15T22:09:34"/>
    <d v="2016-01-14T22:09:34"/>
    <x v="11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s v="plays"/>
    <d v="2014-07-08T17:08:59"/>
    <d v="2014-09-06T17:08:59"/>
    <x v="3"/>
    <x v="3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s v="plays"/>
    <d v="2015-01-13T16:46:34"/>
    <d v="2015-03-14T15:46:34"/>
    <x v="1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s v="plays"/>
    <d v="2016-02-15T04:33:10"/>
    <d v="2016-03-16T03:33:10"/>
    <x v="2"/>
    <x v="2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s v="plays"/>
    <d v="2014-04-26T06:26:29"/>
    <d v="2014-05-19T06:26:29"/>
    <x v="6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s v="plays"/>
    <d v="2015-08-29T00:37:27"/>
    <d v="2015-09-16T00:37:27"/>
    <x v="10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s v="plays"/>
    <d v="2015-10-01T10:06:47"/>
    <d v="2015-10-29T10:06:47"/>
    <x v="9"/>
    <x v="0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s v="plays"/>
    <d v="2014-07-06T09:52:09"/>
    <d v="2014-08-05T09:52:09"/>
    <x v="3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s v="plays"/>
    <d v="2015-02-23T14:01:10"/>
    <d v="2015-03-25T13:01:10"/>
    <x v="2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s v="musical"/>
    <d v="2014-08-26T16:16:44"/>
    <d v="2014-09-25T16:16:44"/>
    <x v="10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s v="musical"/>
    <d v="2015-04-03T15:58:47"/>
    <d v="2015-05-18T15:58:47"/>
    <x v="6"/>
    <x v="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s v="musical"/>
    <d v="2015-01-08T22:39:39"/>
    <d v="2015-01-23T22:00:00"/>
    <x v="1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s v="musical"/>
    <d v="2015-04-09T08:21:50"/>
    <d v="2015-05-08T22:59:00"/>
    <x v="6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s v="musical"/>
    <d v="2014-08-12T09:01:08"/>
    <d v="2014-09-11T09:01:08"/>
    <x v="10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s v="musical"/>
    <d v="2015-02-09T13:22:59"/>
    <d v="2015-02-23T13:22:59"/>
    <x v="2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s v="musical"/>
    <d v="2014-06-16T11:03:49"/>
    <d v="2014-07-15T00:00:00"/>
    <x v="0"/>
    <x v="3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s v="musical"/>
    <d v="2016-02-03T18:57:26"/>
    <d v="2016-03-04T18:57:26"/>
    <x v="2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s v="musical"/>
    <d v="2014-04-25T08:32:38"/>
    <d v="2014-05-25T08:32:38"/>
    <x v="6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s v="musical"/>
    <d v="2015-04-07T09:01:04"/>
    <d v="2015-05-07T09:01:04"/>
    <x v="6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s v="musical"/>
    <d v="2014-08-21T01:59:23"/>
    <d v="2014-09-15T01:08:00"/>
    <x v="1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s v="musical"/>
    <d v="2015-01-20T22:57:17"/>
    <d v="2015-02-21T06:00:00"/>
    <x v="1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s v="musical"/>
    <d v="2016-05-05T17:57:33"/>
    <d v="2016-06-04T17:57:33"/>
    <x v="5"/>
    <x v="2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s v="musical"/>
    <d v="2014-05-16T10:16:04"/>
    <d v="2014-06-15T10:16:04"/>
    <x v="5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s v="musical"/>
    <d v="2016-07-02T09:00:08"/>
    <d v="2016-08-29T12:00:00"/>
    <x v="3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s v="musical"/>
    <d v="2014-09-30T10:37:03"/>
    <d v="2014-10-12T23:59:00"/>
    <x v="8"/>
    <x v="3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s v="musical"/>
    <d v="2014-06-13T05:58:33"/>
    <d v="2014-07-13T05:58:33"/>
    <x v="0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s v="musical"/>
    <d v="2014-12-31T11:53:34"/>
    <d v="2015-01-30T11:53:34"/>
    <x v="11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s v="musical"/>
    <d v="2014-07-25T14:25:12"/>
    <d v="2014-08-27T20:00:00"/>
    <x v="3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s v="musical"/>
    <d v="2014-12-09T13:33:38"/>
    <d v="2015-01-18T13:33:38"/>
    <x v="11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s v="spaces"/>
    <d v="2015-01-30T18:02:35"/>
    <d v="2015-03-01T18:02:35"/>
    <x v="1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s v="spaces"/>
    <d v="2015-11-26T14:17:39"/>
    <d v="2015-12-16T15:18:00"/>
    <x v="4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s v="spaces"/>
    <d v="2015-03-13T22:06:20"/>
    <d v="2015-04-12T22:06:20"/>
    <x v="7"/>
    <x v="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s v="spaces"/>
    <d v="2015-05-08T16:56:38"/>
    <d v="2015-06-07T16:56:38"/>
    <x v="5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s v="spaces"/>
    <d v="2015-04-23T22:21:00"/>
    <d v="2015-05-23T22:21:00"/>
    <x v="6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s v="spaces"/>
    <d v="2016-07-16T07:44:52"/>
    <d v="2016-08-15T07:44:52"/>
    <x v="3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s v="spaces"/>
    <d v="2016-10-06T08:29:27"/>
    <d v="2016-11-24T12:11:00"/>
    <x v="9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s v="spaces"/>
    <d v="2015-04-03T10:34:53"/>
    <d v="2015-06-02T10:34:53"/>
    <x v="6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s v="spaces"/>
    <d v="2015-10-20T14:45:17"/>
    <d v="2015-11-19T15:45:17"/>
    <x v="9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s v="spaces"/>
    <d v="2015-12-24T03:45:52"/>
    <d v="2016-01-23T03:45:52"/>
    <x v="11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s v="spaces"/>
    <d v="2014-08-21T14:16:13"/>
    <d v="2014-10-05T14:16:13"/>
    <x v="10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s v="spaces"/>
    <d v="2016-09-15T11:33:59"/>
    <d v="2016-10-16T23:00:00"/>
    <x v="8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s v="spaces"/>
    <d v="2015-09-08T14:00:21"/>
    <d v="2015-10-08T14:00:21"/>
    <x v="8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s v="spaces"/>
    <d v="2017-02-24T09:00:03"/>
    <d v="2017-03-16T08:00:03"/>
    <x v="2"/>
    <x v="1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s v="spaces"/>
    <d v="2015-05-17T12:47:29"/>
    <d v="2015-06-16T12:47:29"/>
    <x v="5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s v="spaces"/>
    <d v="2016-04-04T18:00:50"/>
    <d v="2016-05-04T18:00:50"/>
    <x v="6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s v="spaces"/>
    <d v="2015-01-26T19:16:12"/>
    <d v="2015-03-27T18:16:12"/>
    <x v="1"/>
    <x v="0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s v="spaces"/>
    <d v="2016-03-09T13:41:57"/>
    <d v="2016-05-08T12:41:57"/>
    <x v="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s v="spaces"/>
    <d v="2016-05-07T19:12:05"/>
    <d v="2016-06-06T19:12:05"/>
    <x v="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s v="spaces"/>
    <d v="2014-08-12T13:10:23"/>
    <d v="2014-09-11T13:10:23"/>
    <x v="10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s v="plays"/>
    <d v="2015-02-26T00:05:59"/>
    <d v="2015-03-25T23:00:00"/>
    <x v="2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s v="plays"/>
    <d v="2015-02-01T00:51:46"/>
    <d v="2015-03-01T01:59:00"/>
    <x v="2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s v="plays"/>
    <d v="2015-06-02T06:17:04"/>
    <d v="2015-07-02T06:17:04"/>
    <x v="0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s v="plays"/>
    <d v="2014-07-07T16:50:19"/>
    <d v="2014-08-06T16:32:00"/>
    <x v="3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s v="plays"/>
    <d v="2015-06-07T12:30:33"/>
    <d v="2015-07-07T12:30:33"/>
    <x v="0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s v="plays"/>
    <d v="2015-08-17T12:43:32"/>
    <d v="2015-09-16T12:43:32"/>
    <x v="10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s v="plays"/>
    <d v="2015-02-06T23:44:52"/>
    <d v="2015-03-08T22:44:52"/>
    <x v="2"/>
    <x v="0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s v="plays"/>
    <d v="2016-08-03T07:34:20"/>
    <d v="2016-08-16T22:59:00"/>
    <x v="1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s v="plays"/>
    <d v="2015-04-03T13:52:33"/>
    <d v="2015-05-03T17:51:00"/>
    <x v="6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s v="plays"/>
    <d v="2014-06-18T11:04:11"/>
    <d v="2014-07-18T11:04:11"/>
    <x v="0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s v="plays"/>
    <d v="2014-08-01T10:47:58"/>
    <d v="2014-08-31T10:47:58"/>
    <x v="10"/>
    <x v="3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s v="plays"/>
    <d v="2016-11-19T21:38:40"/>
    <d v="2016-12-04T20:00:00"/>
    <x v="4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s v="plays"/>
    <d v="2015-12-03T14:38:28"/>
    <d v="2015-12-31T23:00:00"/>
    <x v="11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s v="plays"/>
    <d v="2014-08-28T20:27:51"/>
    <d v="2014-09-25T20:35:00"/>
    <x v="1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s v="plays"/>
    <d v="2014-10-29T11:24:46"/>
    <d v="2014-11-26T22:00:00"/>
    <x v="9"/>
    <x v="3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s v="plays"/>
    <d v="2016-02-25T12:32:10"/>
    <d v="2016-03-13T07:00:00"/>
    <x v="2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s v="plays"/>
    <d v="2015-01-22T16:08:54"/>
    <d v="2015-03-22T21:14:00"/>
    <x v="1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s v="plays"/>
    <d v="2014-10-10T10:22:27"/>
    <d v="2014-10-20T00:59:00"/>
    <x v="9"/>
    <x v="3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s v="plays"/>
    <d v="2014-12-20T14:47:03"/>
    <d v="2015-01-06T01:00:00"/>
    <x v="11"/>
    <x v="3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s v="plays"/>
    <d v="2015-08-03T16:58:50"/>
    <d v="2015-08-23T21:00:00"/>
    <x v="1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s v="spaces"/>
    <d v="2015-08-09T08:25:56"/>
    <d v="2015-09-23T08:25:56"/>
    <x v="10"/>
    <x v="0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s v="spaces"/>
    <d v="2016-01-12T11:29:03"/>
    <d v="2016-02-11T11:29:03"/>
    <x v="1"/>
    <x v="2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s v="spaces"/>
    <d v="2014-09-12T10:10:36"/>
    <d v="2014-11-11T11:10:36"/>
    <x v="8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s v="spaces"/>
    <d v="2016-07-25T01:41:21"/>
    <d v="2016-08-24T01:41:21"/>
    <x v="3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s v="spaces"/>
    <d v="2016-10-11T18:22:08"/>
    <d v="2016-10-30T23:00:00"/>
    <x v="9"/>
    <x v="2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s v="spaces"/>
    <d v="2016-03-02T07:00:06"/>
    <d v="2016-05-01T06:00:06"/>
    <x v="7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s v="spaces"/>
    <d v="2016-09-14T02:22:31"/>
    <d v="2016-10-12T19:00:00"/>
    <x v="8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s v="spaces"/>
    <d v="2016-05-21T03:41:21"/>
    <d v="2016-06-20T03:41:21"/>
    <x v="5"/>
    <x v="2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s v="spaces"/>
    <d v="2015-11-28T19:29:22"/>
    <d v="2015-12-20T23:59:00"/>
    <x v="4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s v="spaces"/>
    <d v="2015-12-03T08:47:00"/>
    <d v="2016-01-07T08:47:00"/>
    <x v="11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s v="spaces"/>
    <d v="2017-01-05T15:05:30"/>
    <d v="2017-01-27T15:05:30"/>
    <x v="1"/>
    <x v="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s v="spaces"/>
    <d v="2016-09-09T13:25:10"/>
    <d v="2016-10-09T13:25:10"/>
    <x v="8"/>
    <x v="2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s v="spaces"/>
    <d v="2016-01-21T15:07:47"/>
    <d v="2016-02-20T15:07:47"/>
    <x v="1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s v="spaces"/>
    <d v="2014-09-03T06:29:32"/>
    <d v="2014-10-03T06:29:32"/>
    <x v="8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s v="spaces"/>
    <d v="2016-12-20T10:57:51"/>
    <d v="2017-01-19T10:57:51"/>
    <x v="11"/>
    <x v="2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s v="spaces"/>
    <d v="2015-03-27T16:54:00"/>
    <d v="2015-05-26T16:54:00"/>
    <x v="7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s v="spaces"/>
    <d v="2017-02-09T12:36:33"/>
    <d v="2017-02-26T23:59:00"/>
    <x v="2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s v="spaces"/>
    <d v="2014-05-18T23:38:49"/>
    <d v="2014-06-15T23:25:00"/>
    <x v="5"/>
    <x v="3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s v="spaces"/>
    <d v="2017-02-14T12:46:00"/>
    <d v="2017-02-28T21:00:00"/>
    <x v="2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s v="spaces"/>
    <d v="2017-01-17T14:51:10"/>
    <d v="2017-01-31T13:00:00"/>
    <x v="1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s v="spaces"/>
    <d v="2016-06-13T16:29:42"/>
    <d v="2016-07-13T16:29:42"/>
    <x v="0"/>
    <x v="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s v="spaces"/>
    <d v="2012-11-26T15:04:12"/>
    <d v="2012-12-26T15:04:12"/>
    <x v="4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s v="spaces"/>
    <d v="2016-01-29T15:22:56"/>
    <d v="2016-03-01T00:59:00"/>
    <x v="1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s v="spaces"/>
    <d v="2014-10-16T16:08:44"/>
    <d v="2014-11-15T17:08:44"/>
    <x v="9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s v="spaces"/>
    <d v="2014-09-06T11:11:45"/>
    <d v="2014-10-06T11:11:45"/>
    <x v="8"/>
    <x v="3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s v="spaces"/>
    <d v="2014-11-14T13:09:51"/>
    <d v="2014-12-14T13:09:51"/>
    <x v="4"/>
    <x v="3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s v="spaces"/>
    <d v="2015-04-04T00:11:23"/>
    <d v="2015-04-25T00:11:23"/>
    <x v="6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s v="spaces"/>
    <d v="2015-12-22T00:05:19"/>
    <d v="2016-01-21T00:05:19"/>
    <x v="11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s v="spaces"/>
    <d v="2014-10-27T08:40:40"/>
    <d v="2014-11-26T09:40:40"/>
    <x v="9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s v="spaces"/>
    <d v="2014-12-23T14:58:39"/>
    <d v="2015-02-21T14:58:39"/>
    <x v="11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s v="spaces"/>
    <d v="2015-11-26T06:15:16"/>
    <d v="2015-12-23T17:59:00"/>
    <x v="4"/>
    <x v="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s v="spaces"/>
    <d v="2015-01-20T11:52:10"/>
    <d v="2015-02-10T11:52:10"/>
    <x v="1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s v="spaces"/>
    <d v="2015-05-22T15:04:09"/>
    <d v="2015-06-21T15:04:09"/>
    <x v="5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s v="spaces"/>
    <d v="2014-10-07T21:58:00"/>
    <d v="2014-11-05T00:00:00"/>
    <x v="9"/>
    <x v="3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s v="spaces"/>
    <d v="2014-05-26T12:27:18"/>
    <d v="2014-06-10T23:00:00"/>
    <x v="5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s v="spaces"/>
    <d v="2014-05-19T08:09:12"/>
    <d v="2014-07-18T08:09:12"/>
    <x v="5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s v="spaces"/>
    <d v="2014-07-21T15:24:03"/>
    <d v="2014-08-20T15:24:03"/>
    <x v="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s v="spaces"/>
    <d v="2015-06-08T02:09:36"/>
    <d v="2015-07-20T17:00:00"/>
    <x v="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s v="spaces"/>
    <d v="2014-04-29T15:00:20"/>
    <d v="2014-05-26T22:00:00"/>
    <x v="6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s v="spaces"/>
    <d v="2015-06-15T15:18:53"/>
    <d v="2015-08-14T15:18:53"/>
    <x v="0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s v="spaces"/>
    <d v="2016-10-17T09:51:09"/>
    <d v="2016-11-22T00:59:00"/>
    <x v="9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s v="spaces"/>
    <d v="2016-07-13T17:53:29"/>
    <d v="2016-08-27T17:53:29"/>
    <x v="3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s v="spaces"/>
    <d v="2015-04-27T11:13:06"/>
    <d v="2015-06-11T11:13:06"/>
    <x v="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s v="spaces"/>
    <d v="2012-09-06T18:51:15"/>
    <d v="2012-10-06T18:51:15"/>
    <x v="8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s v="spaces"/>
    <d v="2014-05-02T07:13:33"/>
    <d v="2014-05-30T11:00:00"/>
    <x v="5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s v="spaces"/>
    <d v="2017-02-17T06:01:32"/>
    <d v="2017-03-03T06:01:32"/>
    <x v="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s v="spaces"/>
    <d v="2015-02-18T11:54:11"/>
    <d v="2015-03-20T10:54:11"/>
    <x v="2"/>
    <x v="0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s v="spaces"/>
    <d v="2016-07-16T01:20:25"/>
    <d v="2016-08-15T01:20:25"/>
    <x v="3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s v="spaces"/>
    <d v="2014-10-20T12:00:47"/>
    <d v="2014-11-17T23:35:00"/>
    <x v="9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s v="spaces"/>
    <d v="2015-08-17T12:56:11"/>
    <d v="2015-09-16T12:56:11"/>
    <x v="10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s v="spaces"/>
    <d v="2016-08-15T16:10:47"/>
    <d v="2016-10-14T16:10:47"/>
    <x v="10"/>
    <x v="2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s v="spaces"/>
    <d v="2015-08-11T20:04:19"/>
    <d v="2015-09-10T20:04:19"/>
    <x v="10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s v="spaces"/>
    <d v="2016-07-18T21:38:45"/>
    <d v="2016-08-17T21:38:45"/>
    <x v="3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s v="spaces"/>
    <d v="2016-10-01T07:50:55"/>
    <d v="2016-10-31T22:59:00"/>
    <x v="9"/>
    <x v="2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s v="spaces"/>
    <d v="2013-04-04T08:26:49"/>
    <d v="2013-05-04T08:26:49"/>
    <x v="6"/>
    <x v="4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s v="spaces"/>
    <d v="2013-07-11T13:50:44"/>
    <d v="2013-08-16T06:59:00"/>
    <x v="3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s v="spaces"/>
    <d v="2010-07-19T16:26:13"/>
    <d v="2010-10-01T23:59:00"/>
    <x v="3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s v="spaces"/>
    <d v="2016-01-04T01:03:17"/>
    <d v="2016-03-04T01:03:17"/>
    <x v="1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s v="spaces"/>
    <d v="2013-12-02T14:03:58"/>
    <d v="2013-12-29T02:59:00"/>
    <x v="11"/>
    <x v="4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s v="spaces"/>
    <d v="2015-06-22T14:00:21"/>
    <d v="2015-06-26T18:00:00"/>
    <x v="0"/>
    <x v="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s v="spaces"/>
    <d v="2015-12-21T15:50:48"/>
    <d v="2016-01-20T15:50:48"/>
    <x v="11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s v="spaces"/>
    <d v="2015-09-06T11:30:47"/>
    <d v="2015-10-06T11:30:47"/>
    <x v="8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s v="spaces"/>
    <d v="2015-03-19T20:41:39"/>
    <d v="2015-04-15T21:50:00"/>
    <x v="7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s v="spaces"/>
    <d v="2016-01-18T12:26:38"/>
    <d v="2016-02-02T12:26:38"/>
    <x v="1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s v="spaces"/>
    <d v="2014-07-22T22:44:15"/>
    <d v="2014-08-21T22:44:15"/>
    <x v="3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s v="spaces"/>
    <d v="2014-08-11T14:16:26"/>
    <d v="2014-09-09T23:52:00"/>
    <x v="10"/>
    <x v="3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s v="spaces"/>
    <d v="2016-03-14T18:44:14"/>
    <d v="2016-04-27T08:16:00"/>
    <x v="7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s v="spaces"/>
    <d v="2014-12-02T16:37:42"/>
    <d v="2014-12-31T16:22:00"/>
    <x v="11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s v="spaces"/>
    <d v="2015-05-14T19:20:55"/>
    <d v="2015-06-13T19:20:55"/>
    <x v="5"/>
    <x v="0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s v="spaces"/>
    <d v="2016-04-04T23:02:40"/>
    <d v="2016-05-04T23:02:40"/>
    <x v="6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s v="spaces"/>
    <d v="2017-01-09T04:59:05"/>
    <d v="2017-02-08T04:59:05"/>
    <x v="1"/>
    <x v="1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s v="spaces"/>
    <d v="2015-04-28T11:04:54"/>
    <d v="2015-05-28T10:59:00"/>
    <x v="6"/>
    <x v="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s v="spaces"/>
    <d v="2014-08-11T13:16:53"/>
    <d v="2014-10-01T22:59:00"/>
    <x v="1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s v="spaces"/>
    <d v="2015-01-23T14:59:14"/>
    <d v="2015-03-01T20:04:00"/>
    <x v="1"/>
    <x v="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s v="spaces"/>
    <d v="2014-11-10T17:59:50"/>
    <d v="2015-01-09T17:59:50"/>
    <x v="4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s v="spaces"/>
    <d v="2014-07-31T10:16:24"/>
    <d v="2014-09-29T10:16:24"/>
    <x v="3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s v="spaces"/>
    <d v="2016-03-04T10:36:51"/>
    <d v="2016-04-03T09:36:51"/>
    <x v="7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s v="spaces"/>
    <d v="2016-03-31T03:59:00"/>
    <d v="2016-05-20T03:59:00"/>
    <x v="7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s v="spaces"/>
    <d v="2014-07-09T17:27:26"/>
    <d v="2014-08-08T17:27:26"/>
    <x v="3"/>
    <x v="3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s v="spaces"/>
    <d v="2015-08-29T01:35:34"/>
    <d v="2015-09-28T01:35:34"/>
    <x v="10"/>
    <x v="0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s v="spaces"/>
    <d v="2014-07-14T13:49:08"/>
    <d v="2014-08-13T13:49:08"/>
    <x v="3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s v="spaces"/>
    <d v="2015-09-01T07:51:32"/>
    <d v="2015-09-30T13:00:00"/>
    <x v="8"/>
    <x v="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s v="spaces"/>
    <d v="2016-09-17T17:08:58"/>
    <d v="2016-10-22T17:08:58"/>
    <x v="8"/>
    <x v="2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s v="spaces"/>
    <d v="2015-10-21T22:07:26"/>
    <d v="2015-11-22T01:59:00"/>
    <x v="9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s v="spaces"/>
    <d v="2014-07-04T20:19:32"/>
    <d v="2014-07-29T20:19:32"/>
    <x v="3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s v="spaces"/>
    <d v="2016-06-10T00:28:57"/>
    <d v="2016-07-10T00:28:57"/>
    <x v="0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s v="spaces"/>
    <d v="2015-08-10T17:31:19"/>
    <d v="2015-09-09T17:31:19"/>
    <x v="10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s v="spaces"/>
    <d v="2015-09-16T11:35:52"/>
    <d v="2015-10-16T11:35:52"/>
    <x v="8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s v="spaces"/>
    <d v="2014-11-14T15:00:34"/>
    <d v="2014-12-14T15:00:34"/>
    <x v="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s v="spaces"/>
    <d v="2016-11-16T12:36:09"/>
    <d v="2016-12-07T12:36:09"/>
    <x v="4"/>
    <x v="2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s v="spaces"/>
    <d v="2015-04-03T12:34:41"/>
    <d v="2015-04-21T00:59:00"/>
    <x v="6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s v="spaces"/>
    <d v="2016-10-15T11:34:22"/>
    <d v="2016-10-29T20:46:00"/>
    <x v="9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s v="spaces"/>
    <d v="2015-04-17T11:25:00"/>
    <d v="2015-06-14T14:19:00"/>
    <x v="6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s v="spaces"/>
    <d v="2016-02-09T08:42:39"/>
    <d v="2016-03-10T08:42:39"/>
    <x v="2"/>
    <x v="2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s v="spaces"/>
    <d v="2016-06-29T21:27:20"/>
    <d v="2016-08-18T21:27:20"/>
    <x v="0"/>
    <x v="2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s v="spaces"/>
    <d v="2015-08-10T10:38:43"/>
    <d v="2015-10-09T10:38:43"/>
    <x v="10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s v="spaces"/>
    <d v="2017-01-31T17:57:58"/>
    <d v="2017-03-02T17:57:58"/>
    <x v="1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s v="spaces"/>
    <d v="2015-01-26T22:19:55"/>
    <d v="2015-02-25T22:19:55"/>
    <x v="1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s v="spaces"/>
    <d v="2015-02-20T12:07:15"/>
    <d v="2015-03-22T11:07:15"/>
    <x v="2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s v="spaces"/>
    <d v="2014-10-27T19:40:44"/>
    <d v="2014-12-26T20:40:44"/>
    <x v="9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s v="spaces"/>
    <d v="2015-08-20T23:21:31"/>
    <d v="2015-09-19T23:21:31"/>
    <x v="10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s v="spaces"/>
    <d v="2015-10-16T17:09:06"/>
    <d v="2015-11-15T18:09:06"/>
    <x v="9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s v="spaces"/>
    <d v="2014-08-02T08:31:18"/>
    <d v="2014-09-01T00:00:00"/>
    <x v="1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s v="spaces"/>
    <d v="2015-04-06T12:22:11"/>
    <d v="2015-05-05T13:48:00"/>
    <x v="6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s v="spaces"/>
    <d v="2015-08-30T16:12:39"/>
    <d v="2015-09-29T16:12:39"/>
    <x v="10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s v="spaces"/>
    <d v="2015-06-18T11:05:59"/>
    <d v="2015-08-17T11:05:59"/>
    <x v="0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s v="spaces"/>
    <d v="2016-10-21T22:36:30"/>
    <d v="2016-12-20T23:36:30"/>
    <x v="9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s v="spaces"/>
    <d v="2014-12-08T08:44:07"/>
    <d v="2015-01-08T08:41:00"/>
    <x v="11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s v="spaces"/>
    <d v="2016-06-07T08:01:23"/>
    <d v="2016-07-08T20:59:00"/>
    <x v="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s v="spaces"/>
    <d v="2015-03-02T14:39:05"/>
    <d v="2015-05-01T13:39:05"/>
    <x v="7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s v="spaces"/>
    <d v="2016-07-15T17:45:43"/>
    <d v="2016-08-14T17:45:43"/>
    <x v="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s v="spaces"/>
    <d v="2015-09-08T09:51:52"/>
    <d v="2015-10-15T17:00:00"/>
    <x v="8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s v="spaces"/>
    <d v="2014-05-01T16:49:01"/>
    <d v="2014-05-31T22:59:00"/>
    <x v="5"/>
    <x v="3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s v="spaces"/>
    <d v="2015-07-22T14:05:56"/>
    <d v="2015-09-20T14:05:56"/>
    <x v="3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s v="spaces"/>
    <d v="2016-06-01T19:36:20"/>
    <d v="2016-07-31T19:36:20"/>
    <x v="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s v="spaces"/>
    <d v="2015-04-20T14:48:46"/>
    <d v="2015-05-20T14:48:46"/>
    <x v="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s v="spaces"/>
    <d v="2016-09-16T07:05:01"/>
    <d v="2016-10-07T09:00:00"/>
    <x v="8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s v="spaces"/>
    <d v="2015-12-21T14:00:49"/>
    <d v="2016-02-07T19:17:00"/>
    <x v="11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s v="spaces"/>
    <d v="2016-01-12T23:33:11"/>
    <d v="2016-02-11T23:33:11"/>
    <x v="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s v="spaces"/>
    <d v="2014-09-20T09:56:15"/>
    <d v="2014-10-20T09:56:15"/>
    <x v="8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s v="spaces"/>
    <d v="2015-06-16T04:12:17"/>
    <d v="2015-07-16T02:56:00"/>
    <x v="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s v="spaces"/>
    <d v="2016-07-04T03:10:18"/>
    <d v="2016-08-23T03:10:18"/>
    <x v="3"/>
    <x v="2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s v="spaces"/>
    <d v="2015-04-12T22:45:06"/>
    <d v="2015-06-11T22:45:06"/>
    <x v="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s v="spaces"/>
    <d v="2015-01-02T16:48:31"/>
    <d v="2015-02-02T21:00:00"/>
    <x v="1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s v="spaces"/>
    <d v="2014-08-25T12:15:16"/>
    <d v="2014-10-19T00:00:00"/>
    <x v="1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s v="spaces"/>
    <d v="2015-08-25T05:17:56"/>
    <d v="2015-09-16T17:00:00"/>
    <x v="10"/>
    <x v="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s v="spaces"/>
    <d v="2015-05-04T14:32:31"/>
    <d v="2015-05-11T14:32:31"/>
    <x v="5"/>
    <x v="0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s v="spaces"/>
    <d v="2015-02-27T11:19:54"/>
    <d v="2015-04-28T10:19:54"/>
    <x v="2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s v="spaces"/>
    <d v="2014-07-23T22:00:10"/>
    <d v="2014-08-27T22:00:10"/>
    <x v="3"/>
    <x v="3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s v="spaces"/>
    <d v="2017-01-09T19:45:19"/>
    <d v="2017-02-18T19:45:19"/>
    <x v="1"/>
    <x v="1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s v="spaces"/>
    <d v="2014-09-03T09:17:00"/>
    <d v="2014-10-04T09:17:00"/>
    <x v="8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s v="spaces"/>
    <d v="2016-09-01T21:55:34"/>
    <d v="2016-10-31T21:55:34"/>
    <x v="8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s v="spaces"/>
    <d v="2015-03-18T12:33:02"/>
    <d v="2015-04-17T12:33:02"/>
    <x v="7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s v="spaces"/>
    <d v="2014-07-23T10:10:50"/>
    <d v="2014-09-21T10:10:50"/>
    <x v="3"/>
    <x v="3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s v="spaces"/>
    <d v="2016-05-06T05:43:47"/>
    <d v="2016-06-05T05:43:47"/>
    <x v="5"/>
    <x v="2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s v="spaces"/>
    <d v="2015-03-18T07:22:05"/>
    <d v="2015-04-01T07:22:05"/>
    <x v="7"/>
    <x v="0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s v="spaces"/>
    <d v="2016-05-19T03:59:20"/>
    <d v="2016-05-27T08:12:00"/>
    <x v="5"/>
    <x v="2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s v="spaces"/>
    <d v="2016-06-13T10:35:23"/>
    <d v="2016-07-02T10:35:23"/>
    <x v="0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s v="spaces"/>
    <d v="2015-02-24T20:05:32"/>
    <d v="2015-03-26T19:05:32"/>
    <x v="2"/>
    <x v="0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s v="spaces"/>
    <d v="2016-03-06T17:36:36"/>
    <d v="2016-05-05T16:36:36"/>
    <x v="7"/>
    <x v="2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s v="spaces"/>
    <d v="2014-07-28T11:18:55"/>
    <d v="2014-09-26T11:18:55"/>
    <x v="3"/>
    <x v="3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s v="spaces"/>
    <d v="2016-11-04T17:22:12"/>
    <d v="2016-11-09T18:22:12"/>
    <x v="4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s v="spaces"/>
    <d v="2016-06-09T18:49:58"/>
    <d v="2016-07-09T18:49:58"/>
    <x v="0"/>
    <x v="2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s v="spaces"/>
    <d v="2014-12-04T13:43:21"/>
    <d v="2015-02-02T13:43:21"/>
    <x v="11"/>
    <x v="3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s v="spaces"/>
    <d v="2015-12-07T23:57:52"/>
    <d v="2016-01-06T23:57:52"/>
    <x v="11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s v="spaces"/>
    <d v="2016-02-26T19:26:02"/>
    <d v="2016-03-27T18:26:02"/>
    <x v="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s v="spaces"/>
    <d v="2015-01-30T15:33:49"/>
    <d v="2015-03-01T15:33:49"/>
    <x v="1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s v="plays"/>
    <d v="2017-02-14T14:49:01"/>
    <d v="2017-03-16T13:49:01"/>
    <x v="2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s v="plays"/>
    <d v="2017-03-09T15:13:39"/>
    <d v="2017-04-18T14:13:39"/>
    <x v="7"/>
    <x v="1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s v="plays"/>
    <d v="2017-03-14T10:21:56"/>
    <d v="2017-04-13T23:59:00"/>
    <x v="7"/>
    <x v="1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s v="plays"/>
    <d v="2017-03-09T08:54:05"/>
    <d v="2017-04-08T07:54:05"/>
    <x v="7"/>
    <x v="1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s v="plays"/>
    <d v="2017-02-20T03:24:20"/>
    <d v="2017-04-21T02:24:20"/>
    <x v="2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s v="plays"/>
    <d v="2017-02-22T08:33:54"/>
    <d v="2017-03-24T07:33:54"/>
    <x v="2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s v="plays"/>
    <d v="2017-03-06T12:16:59"/>
    <d v="2017-03-27T11:16:59"/>
    <x v="7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s v="plays"/>
    <d v="2017-03-12T22:38:41"/>
    <d v="2017-04-03T22:38:41"/>
    <x v="7"/>
    <x v="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s v="plays"/>
    <d v="2017-02-23T06:05:54"/>
    <d v="2017-03-31T17:59:00"/>
    <x v="2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s v="plays"/>
    <d v="2017-03-13T16:14:29"/>
    <d v="2017-05-03T14:12:00"/>
    <x v="7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s v="plays"/>
    <d v="2017-03-15T10:30:07"/>
    <d v="2017-04-03T10:30:07"/>
    <x v="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s v="plays"/>
    <d v="2017-02-19T01:29:20"/>
    <d v="2017-03-24T23:33:00"/>
    <x v="2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s v="plays"/>
    <d v="2017-03-08T12:15:03"/>
    <d v="2017-04-07T11:15:03"/>
    <x v="7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s v="plays"/>
    <d v="2017-03-06T13:04:48"/>
    <d v="2017-04-16T15:00:00"/>
    <x v="7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s v="plays"/>
    <d v="2017-02-17T07:18:59"/>
    <d v="2017-03-19T06:18:59"/>
    <x v="2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s v="plays"/>
    <d v="2017-03-14T03:35:56"/>
    <d v="2017-04-09T03:35:56"/>
    <x v="7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s v="plays"/>
    <d v="2017-03-02T07:55:07"/>
    <d v="2017-03-19T01:00:00"/>
    <x v="7"/>
    <x v="1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s v="plays"/>
    <d v="2017-01-26T19:58:54"/>
    <d v="2017-03-27T18:58:54"/>
    <x v="1"/>
    <x v="1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s v="plays"/>
    <d v="2017-03-02T11:22:46"/>
    <d v="2017-04-16T10:22:46"/>
    <x v="7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s v="plays"/>
    <d v="2014-09-27T18:15:55"/>
    <d v="2014-11-06T19:15:55"/>
    <x v="8"/>
    <x v="3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s v="plays"/>
    <d v="2014-09-09T10:58:04"/>
    <d v="2014-09-30T23:00:00"/>
    <x v="8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s v="plays"/>
    <d v="2012-11-12T19:25:00"/>
    <d v="2012-12-06T21:00:00"/>
    <x v="4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s v="plays"/>
    <d v="2010-10-27T01:20:03"/>
    <d v="2011-01-24T23:00:00"/>
    <x v="9"/>
    <x v="7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s v="plays"/>
    <d v="2014-08-11T15:09:34"/>
    <d v="2014-09-10T15:09:34"/>
    <x v="10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s v="plays"/>
    <d v="2013-10-03T15:49:27"/>
    <d v="2013-11-02T15:49:27"/>
    <x v="9"/>
    <x v="4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s v="plays"/>
    <d v="2011-03-30T22:42:17"/>
    <d v="2011-04-30T23:59:00"/>
    <x v="7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s v="plays"/>
    <d v="2012-03-02T16:00:58"/>
    <d v="2012-04-01T15:00:58"/>
    <x v="7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s v="plays"/>
    <d v="2012-11-20T06:58:45"/>
    <d v="2012-12-20T06:58:45"/>
    <x v="4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s v="plays"/>
    <d v="2012-04-27T17:52:24"/>
    <d v="2012-06-01T17:52:24"/>
    <x v="6"/>
    <x v="5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s v="plays"/>
    <d v="2014-07-09T13:55:05"/>
    <d v="2014-07-19T00:00:00"/>
    <x v="3"/>
    <x v="3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s v="plays"/>
    <d v="2013-06-22T15:09:12"/>
    <d v="2013-07-22T15:09:12"/>
    <x v="0"/>
    <x v="4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s v="plays"/>
    <d v="2011-12-06T20:36:01"/>
    <d v="2012-01-18T18:00:00"/>
    <x v="1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s v="plays"/>
    <d v="2014-07-21T01:21:27"/>
    <d v="2014-08-12T23:59:00"/>
    <x v="3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s v="plays"/>
    <d v="2014-09-15T07:52:02"/>
    <d v="2014-10-15T07:52:02"/>
    <x v="8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s v="plays"/>
    <d v="2014-06-09T11:27:42"/>
    <d v="2014-07-06T21:00:00"/>
    <x v="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s v="plays"/>
    <d v="2014-05-16T13:05:25"/>
    <d v="2014-06-15T13:05:25"/>
    <x v="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s v="plays"/>
    <d v="2014-05-07T14:20:15"/>
    <d v="2014-06-09T14:20:15"/>
    <x v="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s v="plays"/>
    <d v="2011-04-10T22:49:20"/>
    <d v="2011-05-02T22:59:00"/>
    <x v="6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s v="plays"/>
    <d v="2014-10-28T11:35:53"/>
    <d v="2014-11-26T02:59:00"/>
    <x v="9"/>
    <x v="3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s v="plays"/>
    <d v="2014-07-18T23:13:01"/>
    <d v="2014-08-01T23:13:01"/>
    <x v="3"/>
    <x v="3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s v="plays"/>
    <d v="2014-05-12T21:32:33"/>
    <d v="2014-06-13T17:00:00"/>
    <x v="5"/>
    <x v="3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s v="plays"/>
    <d v="2013-11-13T12:42:41"/>
    <d v="2013-12-12T23:59:00"/>
    <x v="4"/>
    <x v="4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s v="plays"/>
    <d v="2014-05-29T20:55:44"/>
    <d v="2014-07-01T23:00:00"/>
    <x v="5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s v="plays"/>
    <d v="2016-04-06T09:35:58"/>
    <d v="2016-05-06T09:35:58"/>
    <x v="6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s v="plays"/>
    <d v="2012-01-15T12:31:08"/>
    <d v="2012-02-14T12:31:08"/>
    <x v="1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s v="plays"/>
    <d v="2014-08-27T16:04:52"/>
    <d v="2014-09-26T16:04:52"/>
    <x v="10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s v="plays"/>
    <d v="2014-08-11T15:45:08"/>
    <d v="2014-08-25T15:45:08"/>
    <x v="10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s v="plays"/>
    <d v="2010-12-19T16:17:07"/>
    <d v="2011-02-17T16:17:07"/>
    <x v="11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s v="plays"/>
    <d v="2013-07-22T17:20:31"/>
    <d v="2013-08-18T10:00:00"/>
    <x v="3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s v="plays"/>
    <d v="2014-05-22T11:00:09"/>
    <d v="2014-06-21T11:00:09"/>
    <x v="5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s v="plays"/>
    <d v="2014-06-16T09:31:15"/>
    <d v="2014-07-16T09:31:15"/>
    <x v="0"/>
    <x v="3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s v="plays"/>
    <d v="2013-04-11T11:51:11"/>
    <d v="2013-05-06T11:51:11"/>
    <x v="6"/>
    <x v="4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s v="plays"/>
    <d v="2014-05-21T04:54:09"/>
    <d v="2014-06-20T04:54:09"/>
    <x v="5"/>
    <x v="3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s v="plays"/>
    <d v="2014-05-20T02:26:27"/>
    <d v="2014-06-15T11:00:00"/>
    <x v="5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s v="plays"/>
    <d v="2011-12-06T17:47:01"/>
    <d v="2012-01-31T12:00:00"/>
    <x v="1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s v="plays"/>
    <d v="2013-08-05T14:04:29"/>
    <d v="2013-08-23T14:04:29"/>
    <x v="10"/>
    <x v="4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s v="plays"/>
    <d v="2014-06-01T18:50:31"/>
    <d v="2014-07-01T18:50:31"/>
    <x v="0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s v="plays"/>
    <d v="2014-07-09T18:27:21"/>
    <d v="2014-07-16T18:27:21"/>
    <x v="3"/>
    <x v="3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s v="plays"/>
    <d v="2014-08-17T17:10:38"/>
    <d v="2014-09-16T16:00:00"/>
    <x v="1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s v="plays"/>
    <d v="2014-07-15T10:59:33"/>
    <d v="2014-08-04T10:59:33"/>
    <x v="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s v="musical"/>
    <d v="2015-05-20T04:58:22"/>
    <d v="2015-06-10T04:58:22"/>
    <x v="5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s v="musical"/>
    <d v="2015-04-24T03:18:52"/>
    <d v="2015-05-24T03:18:52"/>
    <x v="6"/>
    <x v="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s v="musical"/>
    <d v="2016-11-08T22:37:55"/>
    <d v="2016-12-08T23:37:55"/>
    <x v="4"/>
    <x v="2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s v="musical"/>
    <d v="2016-06-17T13:07:49"/>
    <d v="2016-08-16T13:07:49"/>
    <x v="0"/>
    <x v="2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s v="musical"/>
    <d v="2015-01-14T17:34:19"/>
    <d v="2015-02-28T17:00:00"/>
    <x v="1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s v="musical"/>
    <d v="2015-01-06T18:14:16"/>
    <d v="2015-02-20T18:14:16"/>
    <x v="1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s v="musical"/>
    <d v="2015-06-26T20:29:58"/>
    <d v="2015-07-26T20:29:58"/>
    <x v="0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s v="musical"/>
    <d v="2015-01-13T09:15:42"/>
    <d v="2015-02-12T09:15:42"/>
    <x v="1"/>
    <x v="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s v="musical"/>
    <d v="2015-06-02T09:21:15"/>
    <d v="2015-08-01T09:00:00"/>
    <x v="0"/>
    <x v="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s v="musical"/>
    <d v="2015-01-05T06:50:18"/>
    <d v="2015-02-04T06:50:18"/>
    <x v="1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s v="musical"/>
    <d v="2015-01-09T05:11:17"/>
    <d v="2015-02-16T05:11:17"/>
    <x v="1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s v="musical"/>
    <d v="2014-08-07T13:16:58"/>
    <d v="2014-09-06T16:00:00"/>
    <x v="1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s v="musical"/>
    <d v="2016-03-31T02:41:41"/>
    <d v="2016-04-30T00:34:00"/>
    <x v="7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s v="musical"/>
    <d v="2014-08-10T13:24:37"/>
    <d v="2014-08-31T13:24:37"/>
    <x v="10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s v="musical"/>
    <d v="2015-10-16T15:29:06"/>
    <d v="2015-12-14T00:59:00"/>
    <x v="9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s v="musical"/>
    <d v="2015-08-26T18:43:42"/>
    <d v="2015-09-25T18:43:42"/>
    <x v="10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s v="musical"/>
    <d v="2015-06-17T11:27:59"/>
    <d v="2015-07-17T11:14:00"/>
    <x v="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s v="musical"/>
    <d v="2015-04-01T03:59:32"/>
    <d v="2015-05-01T03:59:32"/>
    <x v="6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s v="musical"/>
    <d v="2015-08-20T01:37:31"/>
    <d v="2015-09-19T01:37:31"/>
    <x v="10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s v="musical"/>
    <d v="2015-02-22T01:40:07"/>
    <d v="2015-04-23T00:40:07"/>
    <x v="2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s v="plays"/>
    <d v="2014-07-07T09:31:17"/>
    <d v="2014-07-28T09:31:17"/>
    <x v="3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s v="plays"/>
    <d v="2014-05-19T10:17:38"/>
    <d v="2014-06-20T18:00:00"/>
    <x v="5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s v="plays"/>
    <d v="2012-04-14T17:28:39"/>
    <d v="2012-05-31T22:59:00"/>
    <x v="6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s v="plays"/>
    <d v="2014-07-14T09:04:40"/>
    <d v="2014-08-14T21:00:00"/>
    <x v="3"/>
    <x v="3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s v="plays"/>
    <d v="2014-07-09T14:05:51"/>
    <d v="2014-08-08T14:05:51"/>
    <x v="3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s v="plays"/>
    <d v="2015-06-16T13:19:19"/>
    <d v="2015-07-26T13:19:19"/>
    <x v="0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s v="plays"/>
    <d v="2015-11-29T14:01:13"/>
    <d v="2016-01-05T18:55:00"/>
    <x v="4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s v="plays"/>
    <d v="2015-08-03T10:57:51"/>
    <d v="2015-09-09T22:59:00"/>
    <x v="10"/>
    <x v="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s v="plays"/>
    <d v="2015-06-10T06:06:11"/>
    <d v="2015-07-11T09:30:00"/>
    <x v="0"/>
    <x v="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s v="plays"/>
    <d v="2016-10-05T08:06:24"/>
    <d v="2016-11-04T08:06:24"/>
    <x v="9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s v="plays"/>
    <d v="2014-11-27T19:03:06"/>
    <d v="2014-12-30T19:00:00"/>
    <x v="4"/>
    <x v="3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s v="plays"/>
    <d v="2015-02-15T18:35:47"/>
    <d v="2015-03-22T17:35:47"/>
    <x v="2"/>
    <x v="0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s v="plays"/>
    <d v="2017-02-06T15:00:04"/>
    <d v="2017-03-12T16:00:00"/>
    <x v="2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s v="plays"/>
    <d v="2015-05-31T11:43:23"/>
    <d v="2015-07-05T11:43:23"/>
    <x v="5"/>
    <x v="0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s v="plays"/>
    <d v="2015-09-23T08:58:17"/>
    <d v="2015-10-24T16:29:00"/>
    <x v="8"/>
    <x v="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s v="plays"/>
    <d v="2015-07-21T15:02:56"/>
    <d v="2015-08-20T15:02:56"/>
    <x v="3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s v="plays"/>
    <d v="2016-11-23T15:25:13"/>
    <d v="2017-01-10T00:00:00"/>
    <x v="4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s v="plays"/>
    <d v="2016-05-13T08:25:38"/>
    <d v="2016-06-03T16:00:00"/>
    <x v="5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s v="plays"/>
    <d v="2015-09-30T09:00:12"/>
    <d v="2015-10-30T09:00:12"/>
    <x v="8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s v="plays"/>
    <d v="2016-12-18T16:10:36"/>
    <d v="2017-01-17T16:10:36"/>
    <x v="11"/>
    <x v="2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s v="plays"/>
    <d v="2015-11-15T12:01:24"/>
    <d v="2015-12-16T23:59:00"/>
    <x v="4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s v="plays"/>
    <d v="2014-10-21T01:59:58"/>
    <d v="2014-11-20T02:59:58"/>
    <x v="9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s v="plays"/>
    <d v="2014-09-15T23:02:06"/>
    <d v="2014-09-30T22:59:00"/>
    <x v="8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s v="plays"/>
    <d v="2016-03-17T17:39:07"/>
    <d v="2016-04-16T17:39:07"/>
    <x v="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s v="plays"/>
    <d v="2016-04-03T14:31:57"/>
    <d v="2016-05-03T22:59:00"/>
    <x v="6"/>
    <x v="2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s v="plays"/>
    <d v="2017-01-31T14:19:15"/>
    <d v="2017-03-02T14:19:15"/>
    <x v="1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s v="plays"/>
    <d v="2016-12-30T13:56:48"/>
    <d v="2017-02-01T18:31:00"/>
    <x v="11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s v="plays"/>
    <d v="2016-06-01T03:20:51"/>
    <d v="2016-07-01T03:20:51"/>
    <x v="0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s v="plays"/>
    <d v="2016-11-28T17:00:33"/>
    <d v="2016-12-28T17:00:33"/>
    <x v="4"/>
    <x v="2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s v="plays"/>
    <d v="2015-09-05T06:23:04"/>
    <d v="2015-09-28T22:59:00"/>
    <x v="8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s v="plays"/>
    <d v="2015-06-01T07:14:58"/>
    <d v="2015-07-01T07:14:58"/>
    <x v="0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s v="plays"/>
    <d v="2015-09-30T21:08:13"/>
    <d v="2015-10-25T18:59:00"/>
    <x v="8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s v="plays"/>
    <d v="2017-01-19T11:39:08"/>
    <d v="2017-02-16T18:00:00"/>
    <x v="1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s v="plays"/>
    <d v="2014-09-11T02:47:50"/>
    <d v="2014-10-14T01:59:00"/>
    <x v="8"/>
    <x v="3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s v="plays"/>
    <d v="2014-08-20T13:08:12"/>
    <d v="2014-09-19T13:08:12"/>
    <x v="10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s v="plays"/>
    <d v="2015-09-14T21:19:22"/>
    <d v="2015-10-08T19:00:00"/>
    <x v="8"/>
    <x v="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s v="plays"/>
    <d v="2016-11-01T11:39:42"/>
    <d v="2016-12-01T12:39:42"/>
    <x v="4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s v="plays"/>
    <d v="2015-05-11T09:24:18"/>
    <d v="2015-06-11T21:00:00"/>
    <x v="5"/>
    <x v="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s v="plays"/>
    <d v="2015-08-14T06:20:00"/>
    <d v="2015-09-11T22:59:00"/>
    <x v="1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s v="plays"/>
    <d v="2015-06-12T05:25:12"/>
    <d v="2015-07-12T05:25:12"/>
    <x v="0"/>
    <x v="0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s v="plays"/>
    <d v="2015-03-05T16:19:17"/>
    <d v="2015-04-04T15:19:17"/>
    <x v="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s v="plays"/>
    <d v="2015-05-21T12:55:14"/>
    <d v="2015-06-20T12:55:14"/>
    <x v="5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s v="plays"/>
    <d v="2014-10-06T12:48:44"/>
    <d v="2014-11-05T13:48:44"/>
    <x v="9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s v="plays"/>
    <d v="2015-05-22T12:32:46"/>
    <d v="2015-06-21T12:32:46"/>
    <x v="5"/>
    <x v="0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s v="plays"/>
    <d v="2016-08-08T06:20:40"/>
    <d v="2016-09-07T06:20:40"/>
    <x v="10"/>
    <x v="2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s v="plays"/>
    <d v="2016-08-20T08:50:28"/>
    <d v="2016-09-07T22:45:00"/>
    <x v="1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s v="plays"/>
    <d v="2015-02-23T21:03:29"/>
    <d v="2015-03-25T20:03:29"/>
    <x v="2"/>
    <x v="0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s v="plays"/>
    <d v="2014-09-07T13:26:15"/>
    <d v="2014-10-07T13:26:15"/>
    <x v="8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s v="plays"/>
    <d v="2015-05-20T08:46:17"/>
    <d v="2015-06-10T22:59:00"/>
    <x v="5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s v="plays"/>
    <d v="2017-01-23T08:25:52"/>
    <d v="2017-02-22T08:25:52"/>
    <x v="1"/>
    <x v="1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s v="plays"/>
    <d v="2014-12-09T16:17:41"/>
    <d v="2015-01-08T16:17:41"/>
    <x v="1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s v="plays"/>
    <d v="2016-09-01T13:15:45"/>
    <d v="2016-09-30T22:59:00"/>
    <x v="8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s v="plays"/>
    <d v="2015-10-26T11:08:38"/>
    <d v="2015-11-30T12:08:38"/>
    <x v="9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s v="plays"/>
    <d v="2015-06-16T12:24:36"/>
    <d v="2015-07-16T12:24:36"/>
    <x v="0"/>
    <x v="0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s v="plays"/>
    <d v="2014-11-21T02:34:22"/>
    <d v="2014-12-21T23:00:00"/>
    <x v="4"/>
    <x v="3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s v="plays"/>
    <d v="2015-10-07T07:23:08"/>
    <d v="2015-10-30T16:00:00"/>
    <x v="9"/>
    <x v="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s v="plays"/>
    <d v="2015-01-12T14:12:18"/>
    <d v="2015-01-28T17:00:00"/>
    <x v="1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s v="plays"/>
    <d v="2015-11-03T12:05:15"/>
    <d v="2015-12-03T12:00:00"/>
    <x v="4"/>
    <x v="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s v="plays"/>
    <d v="2015-05-12T07:52:02"/>
    <d v="2015-06-12T16:00:00"/>
    <x v="5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s v="plays"/>
    <d v="2015-06-17T13:11:00"/>
    <d v="2015-07-17T13:11:00"/>
    <x v="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s v="plays"/>
    <d v="2016-08-08T16:42:08"/>
    <d v="2016-08-24T16:42:08"/>
    <x v="10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s v="plays"/>
    <d v="2015-05-13T04:29:57"/>
    <d v="2015-06-16T06:00:00"/>
    <x v="5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s v="plays"/>
    <d v="2015-06-12T07:47:45"/>
    <d v="2015-07-12T07:47:45"/>
    <x v="0"/>
    <x v="0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s v="plays"/>
    <d v="2014-10-03T05:29:35"/>
    <d v="2014-11-02T06:29:35"/>
    <x v="9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s v="plays"/>
    <d v="2015-10-07T07:00:09"/>
    <d v="2015-11-06T08:00:09"/>
    <x v="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s v="plays"/>
    <d v="2016-08-29T14:14:02"/>
    <d v="2016-09-14T14:00:00"/>
    <x v="1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s v="plays"/>
    <d v="2016-01-31T11:54:32"/>
    <d v="2016-03-15T16:00:00"/>
    <x v="1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s v="plays"/>
    <d v="2015-01-13T16:07:51"/>
    <d v="2015-02-08T23:30:00"/>
    <x v="1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s v="plays"/>
    <d v="2016-02-26T17:47:59"/>
    <d v="2016-03-31T22:59:00"/>
    <x v="2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s v="plays"/>
    <d v="2014-10-19T11:23:26"/>
    <d v="2014-11-18T12:23:26"/>
    <x v="9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s v="plays"/>
    <d v="2015-04-30T15:21:43"/>
    <d v="2015-05-30T15:21:43"/>
    <x v="6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s v="plays"/>
    <d v="2016-03-01T21:27:39"/>
    <d v="2016-03-31T20:27:39"/>
    <x v="7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s v="plays"/>
    <d v="2015-04-27T13:09:58"/>
    <d v="2015-06-01T00:00:00"/>
    <x v="6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s v="plays"/>
    <d v="2015-08-02T19:28:25"/>
    <d v="2015-09-01T19:28:25"/>
    <x v="10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s v="plays"/>
    <d v="2016-03-15T23:39:48"/>
    <d v="2016-04-28T23:39:48"/>
    <x v="7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s v="plays"/>
    <d v="2016-01-10T12:51:38"/>
    <d v="2016-02-10T16:00:00"/>
    <x v="1"/>
    <x v="2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s v="plays"/>
    <d v="2016-01-11T16:14:13"/>
    <d v="2016-01-29T00:59:00"/>
    <x v="1"/>
    <x v="2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s v="plays"/>
    <d v="2017-01-27T17:37:06"/>
    <d v="2017-02-28T00:00:00"/>
    <x v="1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s v="plays"/>
    <d v="2016-07-16T15:09:42"/>
    <d v="2016-08-15T15:09:42"/>
    <x v="3"/>
    <x v="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s v="plays"/>
    <d v="2015-11-03T13:00:28"/>
    <d v="2015-11-28T13:00:28"/>
    <x v="4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s v="plays"/>
    <d v="2016-05-15T13:35:15"/>
    <d v="2016-06-20T18:00:00"/>
    <x v="5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s v="plays"/>
    <d v="2017-01-23T03:50:02"/>
    <d v="2017-02-20T03:50:02"/>
    <x v="1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s v="plays"/>
    <d v="2017-02-09T07:21:31"/>
    <d v="2017-03-11T07:21:31"/>
    <x v="2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s v="plays"/>
    <d v="2015-08-16T11:51:40"/>
    <d v="2015-09-16T22:59:00"/>
    <x v="1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s v="plays"/>
    <d v="2015-10-05T13:29:08"/>
    <d v="2015-12-04T14:29:08"/>
    <x v="9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s v="plays"/>
    <d v="2017-02-02T05:12:32"/>
    <d v="2017-03-04T05:12:32"/>
    <x v="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s v="plays"/>
    <d v="2015-05-17T07:59:14"/>
    <d v="2015-06-16T07:59:14"/>
    <x v="5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s v="plays"/>
    <d v="2016-08-27T05:37:09"/>
    <d v="2016-09-26T05:37:09"/>
    <x v="10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s v="plays"/>
    <d v="2015-11-01T13:09:32"/>
    <d v="2015-11-22T17:00:00"/>
    <x v="4"/>
    <x v="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s v="plays"/>
    <d v="2015-07-08T13:30:56"/>
    <d v="2015-07-27T17:59:00"/>
    <x v="3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s v="plays"/>
    <d v="2015-08-23T17:59:28"/>
    <d v="2015-09-12T19:00:00"/>
    <x v="1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s v="plays"/>
    <d v="2015-09-14T17:01:03"/>
    <d v="2015-10-14T17:01:03"/>
    <x v="8"/>
    <x v="0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s v="plays"/>
    <d v="2015-04-08T12:51:02"/>
    <d v="2015-04-29T12:51:02"/>
    <x v="6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s v="plays"/>
    <d v="2016-06-17T12:39:36"/>
    <d v="2016-08-01T01:59:00"/>
    <x v="0"/>
    <x v="2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s v="plays"/>
    <d v="2016-11-07T03:26:16"/>
    <d v="2016-12-07T03:26:16"/>
    <x v="4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s v="plays"/>
    <d v="2015-02-21T10:38:04"/>
    <d v="2015-03-28T09:38:04"/>
    <x v="2"/>
    <x v="0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s v="plays"/>
    <d v="2016-11-22T09:59:12"/>
    <d v="2016-12-22T09:59:12"/>
    <x v="4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s v="plays"/>
    <d v="2015-07-01T15:32:28"/>
    <d v="2015-07-31T15:32:28"/>
    <x v="3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s v="plays"/>
    <d v="2016-05-03T00:15:42"/>
    <d v="2016-06-09T22:00:00"/>
    <x v="5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s v="plays"/>
    <d v="2016-04-14T20:22:19"/>
    <d v="2016-05-14T20:22:19"/>
    <x v="6"/>
    <x v="2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s v="plays"/>
    <d v="2016-03-23T16:02:45"/>
    <d v="2016-04-13T16:02:45"/>
    <x v="7"/>
    <x v="2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s v="plays"/>
    <d v="2016-09-15T10:36:18"/>
    <d v="2016-10-16T10:36:18"/>
    <x v="8"/>
    <x v="2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s v="plays"/>
    <d v="2015-09-06T17:17:05"/>
    <d v="2015-10-06T17:17:05"/>
    <x v="8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s v="plays"/>
    <d v="2015-09-17T02:00:10"/>
    <d v="2015-10-17T02:00:10"/>
    <x v="8"/>
    <x v="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s v="plays"/>
    <d v="2016-10-21T14:25:46"/>
    <d v="2016-11-11T17:00:00"/>
    <x v="9"/>
    <x v="2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s v="plays"/>
    <d v="2016-01-13T00:51:57"/>
    <d v="2016-01-26T20:00:00"/>
    <x v="1"/>
    <x v="2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s v="plays"/>
    <d v="2015-04-11T01:25:11"/>
    <d v="2015-05-08T15:05:00"/>
    <x v="6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s v="plays"/>
    <d v="2016-04-06T02:17:21"/>
    <d v="2016-05-06T02:17:21"/>
    <x v="6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s v="plays"/>
    <d v="2014-07-06T15:54:35"/>
    <d v="2014-08-08T08:54:00"/>
    <x v="3"/>
    <x v="3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s v="plays"/>
    <d v="2016-05-08T19:57:04"/>
    <d v="2016-06-07T19:57:04"/>
    <x v="5"/>
    <x v="2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s v="plays"/>
    <d v="2016-03-02T02:14:53"/>
    <d v="2016-04-10T21:30:00"/>
    <x v="7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s v="plays"/>
    <d v="2014-12-17T09:03:06"/>
    <d v="2015-01-31T09:03:06"/>
    <x v="11"/>
    <x v="3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s v="plays"/>
    <d v="2016-05-22T20:05:57"/>
    <d v="2016-06-21T20:05:57"/>
    <x v="5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s v="plays"/>
    <d v="2014-10-01T21:24:25"/>
    <d v="2014-10-15T22:59:00"/>
    <x v="9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s v="plays"/>
    <d v="2016-05-30T19:14:56"/>
    <d v="2016-06-21T22:55:00"/>
    <x v="5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s v="plays"/>
    <d v="2016-08-26T03:46:48"/>
    <d v="2016-09-25T03:46:48"/>
    <x v="10"/>
    <x v="2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s v="plays"/>
    <d v="2016-05-22T08:59:50"/>
    <d v="2016-06-05T08:59:50"/>
    <x v="5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s v="plays"/>
    <d v="2015-03-01T13:51:17"/>
    <d v="2015-04-05T12:51:17"/>
    <x v="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s v="plays"/>
    <d v="2015-02-06T12:08:25"/>
    <d v="2015-03-08T11:08:25"/>
    <x v="2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s v="plays"/>
    <d v="2016-04-08T03:59:26"/>
    <d v="2016-05-08T03:59:26"/>
    <x v="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s v="plays"/>
    <d v="2014-07-02T08:48:03"/>
    <d v="2014-07-04T20:00:00"/>
    <x v="3"/>
    <x v="3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s v="plays"/>
    <d v="2014-07-17T02:45:08"/>
    <d v="2014-07-27T18:00:00"/>
    <x v="3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s v="plays"/>
    <d v="2015-03-02T16:17:48"/>
    <d v="2015-04-01T15:17:48"/>
    <x v="7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s v="plays"/>
    <d v="2015-09-01T11:44:46"/>
    <d v="2015-10-06T11:44:46"/>
    <x v="8"/>
    <x v="0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s v="plays"/>
    <d v="2014-06-19T15:38:50"/>
    <d v="2014-07-19T15:38:50"/>
    <x v="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s v="plays"/>
    <d v="2015-05-24T11:14:40"/>
    <d v="2015-06-15T11:14:40"/>
    <x v="5"/>
    <x v="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s v="plays"/>
    <d v="2015-06-30T07:30:22"/>
    <d v="2015-07-30T07:30:22"/>
    <x v="0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s v="plays"/>
    <d v="2014-07-07T11:10:46"/>
    <d v="2014-08-03T18:00:00"/>
    <x v="3"/>
    <x v="3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s v="plays"/>
    <d v="2016-03-08T04:34:06"/>
    <d v="2016-04-05T03:34:06"/>
    <x v="7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s v="plays"/>
    <d v="2014-09-19T01:46:07"/>
    <d v="2014-10-10T16:00:00"/>
    <x v="8"/>
    <x v="3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s v="plays"/>
    <d v="2017-02-03T08:48:00"/>
    <d v="2017-02-24T08:48:00"/>
    <x v="2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s v="plays"/>
    <d v="2016-06-28T10:58:38"/>
    <d v="2016-07-28T10:58:38"/>
    <x v="0"/>
    <x v="2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s v="plays"/>
    <d v="2016-11-11T18:22:34"/>
    <d v="2016-12-06T18:22:34"/>
    <x v="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s v="plays"/>
    <d v="2016-05-20T14:10:21"/>
    <d v="2016-06-12T12:00:00"/>
    <x v="5"/>
    <x v="2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s v="plays"/>
    <d v="2015-02-27T02:06:50"/>
    <d v="2015-03-31T23:59:00"/>
    <x v="2"/>
    <x v="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s v="plays"/>
    <d v="2016-03-23T16:59:44"/>
    <d v="2016-04-13T08:18:00"/>
    <x v="7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s v="plays"/>
    <d v="2014-07-30T23:48:13"/>
    <d v="2014-08-29T23:48:13"/>
    <x v="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s v="plays"/>
    <d v="2015-02-17T21:32:48"/>
    <d v="2015-04-17T19:37:00"/>
    <x v="2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s v="plays"/>
    <d v="2015-02-18T19:35:10"/>
    <d v="2015-02-25T19:35:10"/>
    <x v="2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s v="plays"/>
    <d v="2016-04-24T08:14:14"/>
    <d v="2016-05-08T16:00:00"/>
    <x v="6"/>
    <x v="2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s v="plays"/>
    <d v="2016-04-06T08:24:40"/>
    <d v="2016-04-29T22:59:00"/>
    <x v="6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s v="plays"/>
    <d v="2016-05-22T21:39:32"/>
    <d v="2016-06-13T12:00:00"/>
    <x v="5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s v="plays"/>
    <d v="2015-10-25T11:50:11"/>
    <d v="2015-11-29T18:00:00"/>
    <x v="9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s v="plays"/>
    <d v="2014-06-16T04:29:25"/>
    <d v="2014-07-23T06:00:00"/>
    <x v="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s v="plays"/>
    <d v="2016-05-05T18:49:38"/>
    <d v="2016-07-01T18:00:00"/>
    <x v="5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s v="plays"/>
    <d v="2016-04-19T05:22:30"/>
    <d v="2016-05-02T18:00:00"/>
    <x v="6"/>
    <x v="2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s v="plays"/>
    <d v="2015-09-23T12:26:46"/>
    <d v="2015-10-28T23:01:00"/>
    <x v="8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s v="plays"/>
    <d v="2016-04-29T09:52:07"/>
    <d v="2016-05-10T06:17:00"/>
    <x v="6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s v="plays"/>
    <d v="2016-06-15T14:34:32"/>
    <d v="2016-07-15T14:34:32"/>
    <x v="0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s v="plays"/>
    <d v="2014-07-02T05:01:50"/>
    <d v="2014-08-01T05:01:50"/>
    <x v="3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s v="plays"/>
    <d v="2014-10-20T02:27:59"/>
    <d v="2014-11-19T03:27:59"/>
    <x v="9"/>
    <x v="3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s v="plays"/>
    <d v="2017-01-10T20:22:14"/>
    <d v="2017-02-24T20:22:14"/>
    <x v="1"/>
    <x v="1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s v="plays"/>
    <d v="2016-11-22T20:59:03"/>
    <d v="2016-12-14T10:59:00"/>
    <x v="4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s v="plays"/>
    <d v="2014-08-14T19:36:30"/>
    <d v="2014-09-01T10:59:00"/>
    <x v="1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s v="plays"/>
    <d v="2015-02-20T21:11:57"/>
    <d v="2015-03-06T23:55:00"/>
    <x v="2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s v="plays"/>
    <d v="2014-07-31T13:30:45"/>
    <d v="2014-08-19T11:00:00"/>
    <x v="3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s v="plays"/>
    <d v="2016-02-22T18:27:29"/>
    <d v="2016-03-15T16:00:00"/>
    <x v="2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s v="plays"/>
    <d v="2015-11-12T21:26:32"/>
    <d v="2015-12-12T21:26:32"/>
    <x v="4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s v="plays"/>
    <d v="2015-04-12T20:37:17"/>
    <d v="2015-05-12T20:37:17"/>
    <x v="6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s v="plays"/>
    <d v="2015-07-07T17:24:54"/>
    <d v="2015-08-01T17:24:54"/>
    <x v="3"/>
    <x v="0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s v="plays"/>
    <d v="2014-11-25T23:47:39"/>
    <d v="2015-01-01T00:00:00"/>
    <x v="4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s v="plays"/>
    <d v="2016-11-15T19:59:40"/>
    <d v="2017-01-14T19:59:40"/>
    <x v="4"/>
    <x v="2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s v="plays"/>
    <d v="2016-11-16T03:01:25"/>
    <d v="2016-12-17T03:00:00"/>
    <x v="4"/>
    <x v="2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s v="plays"/>
    <d v="2015-11-04T15:59:25"/>
    <d v="2015-12-02T15:59:25"/>
    <x v="4"/>
    <x v="0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s v="plays"/>
    <d v="2014-08-04T08:09:16"/>
    <d v="2014-08-24T23:59:00"/>
    <x v="1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s v="plays"/>
    <d v="2015-06-24T15:30:40"/>
    <d v="2015-07-18T11:00:00"/>
    <x v="0"/>
    <x v="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s v="plays"/>
    <d v="2015-09-28T12:33:36"/>
    <d v="2015-10-28T12:33:36"/>
    <x v="8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s v="plays"/>
    <d v="2014-05-06T09:39:33"/>
    <d v="2014-05-18T09:39:33"/>
    <x v="5"/>
    <x v="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s v="plays"/>
    <d v="2015-02-24T11:49:54"/>
    <d v="2015-04-25T10:49:54"/>
    <x v="2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s v="plays"/>
    <d v="2015-02-18T12:34:59"/>
    <d v="2015-03-20T11:56:00"/>
    <x v="2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s v="plays"/>
    <d v="2014-08-07T03:31:46"/>
    <d v="2014-08-31T08:08:00"/>
    <x v="1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s v="plays"/>
    <d v="2015-08-09T07:20:00"/>
    <d v="2015-08-26T18:00:00"/>
    <x v="1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s v="plays"/>
    <d v="2014-10-25T17:52:58"/>
    <d v="2014-11-29T18:52:58"/>
    <x v="9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s v="plays"/>
    <d v="2015-02-08T23:26:23"/>
    <d v="2015-03-10T22:26:23"/>
    <x v="2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s v="plays"/>
    <d v="2016-07-08T05:20:56"/>
    <d v="2016-08-01T17:59:00"/>
    <x v="3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s v="plays"/>
    <d v="2016-06-03T13:47:00"/>
    <d v="2016-06-23T13:47:00"/>
    <x v="0"/>
    <x v="2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s v="plays"/>
    <d v="2015-10-14T21:06:08"/>
    <d v="2015-11-20T22:00:00"/>
    <x v="9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s v="plays"/>
    <d v="2014-11-10T15:49:12"/>
    <d v="2014-12-10T15:49:12"/>
    <x v="4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s v="plays"/>
    <d v="2014-11-03T10:28:26"/>
    <d v="2014-12-03T10:28:26"/>
    <x v="4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s v="plays"/>
    <d v="2014-11-04T13:18:08"/>
    <d v="2014-12-14T13:18:08"/>
    <x v="4"/>
    <x v="3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s v="plays"/>
    <d v="2015-05-19T06:04:01"/>
    <d v="2015-06-18T06:04:01"/>
    <x v="5"/>
    <x v="0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s v="plays"/>
    <d v="2016-05-04T08:31:22"/>
    <d v="2016-06-03T08:31:22"/>
    <x v="5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s v="plays"/>
    <d v="2014-06-25T13:35:45"/>
    <d v="2014-07-10T13:35:45"/>
    <x v="0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s v="plays"/>
    <d v="2014-07-10T08:05:48"/>
    <d v="2014-08-08T17:28:00"/>
    <x v="3"/>
    <x v="3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s v="plays"/>
    <d v="2016-03-17T15:17:35"/>
    <d v="2016-05-06T15:17:35"/>
    <x v="7"/>
    <x v="2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s v="plays"/>
    <d v="2014-10-11T17:07:10"/>
    <d v="2014-11-05T19:46:00"/>
    <x v="9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s v="plays"/>
    <d v="2014-06-27T09:17:25"/>
    <d v="2014-07-27T09:17:25"/>
    <x v="0"/>
    <x v="3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s v="plays"/>
    <d v="2015-05-16T12:05:44"/>
    <d v="2015-05-30T13:10:00"/>
    <x v="5"/>
    <x v="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s v="plays"/>
    <d v="2014-05-05T05:43:09"/>
    <d v="2014-05-31T22:59:00"/>
    <x v="5"/>
    <x v="3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s v="plays"/>
    <d v="2016-01-09T06:28:49"/>
    <d v="2016-02-18T17:00:00"/>
    <x v="1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s v="plays"/>
    <d v="2014-10-29T13:02:56"/>
    <d v="2014-11-21T12:00:00"/>
    <x v="9"/>
    <x v="3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s v="plays"/>
    <d v="2015-01-22T17:05:25"/>
    <d v="2015-02-21T17:05:25"/>
    <x v="1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s v="plays"/>
    <d v="2014-07-14T17:53:34"/>
    <d v="2014-08-28T17:53:34"/>
    <x v="3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s v="plays"/>
    <d v="2015-07-08T12:22:26"/>
    <d v="2015-08-07T12:22:26"/>
    <x v="3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s v="plays"/>
    <d v="2015-10-13T09:50:43"/>
    <d v="2015-11-11T21:31:00"/>
    <x v="9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s v="plays"/>
    <d v="2015-05-26T06:05:24"/>
    <d v="2015-06-25T06:05:24"/>
    <x v="5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s v="plays"/>
    <d v="2015-05-28T07:05:02"/>
    <d v="2015-06-17T07:05:02"/>
    <x v="5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s v="plays"/>
    <d v="2016-02-09T19:24:46"/>
    <d v="2016-03-01T18:59:00"/>
    <x v="2"/>
    <x v="2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s v="plays"/>
    <d v="2014-06-01T06:49:36"/>
    <d v="2014-07-16T06:49:36"/>
    <x v="0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s v="plays"/>
    <d v="2014-06-06T05:08:09"/>
    <d v="2014-07-06T05:08:09"/>
    <x v="0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s v="plays"/>
    <d v="2014-06-18T18:48:24"/>
    <d v="2014-07-18T18:48:24"/>
    <x v="0"/>
    <x v="3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s v="plays"/>
    <d v="2016-06-23T14:32:38"/>
    <d v="2016-07-31T15:58:00"/>
    <x v="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s v="plays"/>
    <d v="2016-05-09T19:59:50"/>
    <d v="2016-06-06T02:00:00"/>
    <x v="5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s v="plays"/>
    <d v="2015-09-17T19:32:52"/>
    <d v="2015-10-07T19:32:52"/>
    <x v="8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s v="plays"/>
    <d v="2014-08-28T18:01:02"/>
    <d v="2014-09-27T18:01:02"/>
    <x v="10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s v="plays"/>
    <d v="2015-02-18T12:35:38"/>
    <d v="2015-02-27T23:59:00"/>
    <x v="2"/>
    <x v="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s v="plays"/>
    <d v="2016-11-01T14:58:45"/>
    <d v="2016-12-01T02:59:00"/>
    <x v="4"/>
    <x v="2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s v="plays"/>
    <d v="2016-04-06T22:27:36"/>
    <d v="2016-04-17T18:30:00"/>
    <x v="6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s v="plays"/>
    <d v="2015-03-26T04:54:05"/>
    <d v="2015-04-23T13:30:00"/>
    <x v="7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s v="plays"/>
    <d v="2014-09-12T16:55:48"/>
    <d v="2014-10-25T19:43:00"/>
    <x v="8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s v="plays"/>
    <d v="2014-04-23T15:01:47"/>
    <d v="2014-05-23T15:01:47"/>
    <x v="6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s v="plays"/>
    <d v="2016-03-19T14:43:05"/>
    <d v="2016-04-06T16:30:00"/>
    <x v="7"/>
    <x v="2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s v="plays"/>
    <d v="2016-02-04T21:10:02"/>
    <d v="2016-02-13T19:00:00"/>
    <x v="2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s v="plays"/>
    <d v="2015-02-02T13:59:23"/>
    <d v="2015-03-04T13:59:23"/>
    <x v="2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s v="plays"/>
    <d v="2015-11-15T08:29:36"/>
    <d v="2015-12-13T19:00:00"/>
    <x v="4"/>
    <x v="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s v="plays"/>
    <d v="2015-03-25T16:52:21"/>
    <d v="2015-04-24T16:52:21"/>
    <x v="7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s v="plays"/>
    <d v="2015-01-14T11:14:44"/>
    <d v="2015-02-05T01:59:00"/>
    <x v="1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s v="plays"/>
    <d v="2014-09-02T09:48:56"/>
    <d v="2014-10-04T09:48:56"/>
    <x v="8"/>
    <x v="3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s v="plays"/>
    <d v="2014-09-01T20:21:43"/>
    <d v="2014-09-20T21:00:00"/>
    <x v="8"/>
    <x v="3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s v="plays"/>
    <d v="2014-06-02T10:29:12"/>
    <d v="2014-07-02T10:29:12"/>
    <x v="0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s v="plays"/>
    <d v="2015-02-03T12:17:27"/>
    <d v="2015-02-28T12:00:00"/>
    <x v="2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s v="plays"/>
    <d v="2016-10-18T19:31:01"/>
    <d v="2016-11-01T19:31:01"/>
    <x v="9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s v="plays"/>
    <d v="2014-06-30T17:41:41"/>
    <d v="2014-07-30T17:41:41"/>
    <x v="0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s v="plays"/>
    <d v="2014-07-19T12:32:33"/>
    <d v="2014-08-18T12:32:33"/>
    <x v="3"/>
    <x v="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s v="plays"/>
    <d v="2016-01-11T08:56:54"/>
    <d v="2016-02-05T17:00:00"/>
    <x v="1"/>
    <x v="2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s v="plays"/>
    <d v="2014-05-16T20:30:55"/>
    <d v="2014-06-16T22:00:00"/>
    <x v="5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s v="plays"/>
    <d v="2014-06-10T04:07:49"/>
    <d v="2014-07-10T04:07:49"/>
    <x v="0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s v="plays"/>
    <d v="2016-07-21T09:48:13"/>
    <d v="2016-08-06T22:00:00"/>
    <x v="3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s v="plays"/>
    <d v="2014-07-31T07:59:53"/>
    <d v="2014-08-21T11:28:00"/>
    <x v="3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s v="plays"/>
    <d v="2015-07-20T12:03:40"/>
    <d v="2015-08-19T12:03:40"/>
    <x v="3"/>
    <x v="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s v="plays"/>
    <d v="2015-04-06T17:16:07"/>
    <d v="2015-05-02T16:00:00"/>
    <x v="6"/>
    <x v="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s v="plays"/>
    <d v="2016-01-05T16:52:10"/>
    <d v="2016-01-18T23:59:00"/>
    <x v="1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s v="plays"/>
    <d v="2014-06-18T21:57:08"/>
    <d v="2014-07-11T11:15:00"/>
    <x v="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s v="plays"/>
    <d v="2015-10-17T05:18:41"/>
    <d v="2015-11-13T15:17:00"/>
    <x v="9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s v="plays"/>
    <d v="2015-04-30T15:11:12"/>
    <d v="2015-05-30T15:11:12"/>
    <x v="6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s v="plays"/>
    <d v="2014-08-10T07:35:46"/>
    <d v="2014-09-09T07:35:46"/>
    <x v="10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s v="plays"/>
    <d v="2016-05-31T01:59:46"/>
    <d v="2016-06-08T08:59:00"/>
    <x v="5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s v="plays"/>
    <d v="2015-09-25T07:43:56"/>
    <d v="2015-10-23T07:43:56"/>
    <x v="8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s v="plays"/>
    <d v="2015-01-12T14:58:45"/>
    <d v="2015-02-05T07:20:00"/>
    <x v="1"/>
    <x v="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s v="plays"/>
    <d v="2016-02-02T16:20:12"/>
    <d v="2016-03-18T15:20:12"/>
    <x v="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s v="plays"/>
    <d v="2014-11-16T21:51:29"/>
    <d v="2014-12-16T21:51:29"/>
    <x v="4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s v="plays"/>
    <d v="2016-06-10T20:15:38"/>
    <d v="2016-07-08T23:00:00"/>
    <x v="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s v="plays"/>
    <d v="2015-02-01T11:54:31"/>
    <d v="2015-04-02T10:54:31"/>
    <x v="2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s v="plays"/>
    <d v="2015-03-25T12:22:07"/>
    <d v="2015-04-21T12:22:07"/>
    <x v="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s v="plays"/>
    <d v="2014-06-30T10:20:26"/>
    <d v="2014-07-22T22:59:00"/>
    <x v="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s v="plays"/>
    <d v="2016-06-14T18:29:16"/>
    <d v="2016-08-13T18:29:16"/>
    <x v="0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s v="plays"/>
    <d v="2014-07-01T11:45:59"/>
    <d v="2014-07-31T11:45:59"/>
    <x v="3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s v="plays"/>
    <d v="2016-09-13T13:00:27"/>
    <d v="2016-10-13T13:00:27"/>
    <x v="8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s v="plays"/>
    <d v="2014-06-30T23:56:07"/>
    <d v="2014-08-01T01:59:00"/>
    <x v="0"/>
    <x v="3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s v="plays"/>
    <d v="2015-01-12T11:57:37"/>
    <d v="2015-02-12T00:59:00"/>
    <x v="1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s v="plays"/>
    <d v="2015-01-06T23:51:43"/>
    <d v="2015-02-02T23:27:00"/>
    <x v="1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s v="plays"/>
    <d v="2016-04-20T06:31:00"/>
    <d v="2016-05-20T06:31:00"/>
    <x v="6"/>
    <x v="2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s v="plays"/>
    <d v="2014-08-01T07:39:12"/>
    <d v="2014-08-15T07:39:12"/>
    <x v="10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s v="plays"/>
    <d v="2016-09-30T10:11:19"/>
    <d v="2016-10-28T22:00:00"/>
    <x v="8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s v="plays"/>
    <d v="2015-06-24T16:33:48"/>
    <d v="2015-07-10T13:00:00"/>
    <x v="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s v="plays"/>
    <d v="2016-08-30T17:03:05"/>
    <d v="2016-10-10T22:59:00"/>
    <x v="1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s v="plays"/>
    <d v="2016-07-23T22:07:17"/>
    <d v="2016-08-22T22:07:17"/>
    <x v="3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s v="plays"/>
    <d v="2015-07-15T10:01:12"/>
    <d v="2015-08-09T11:00:00"/>
    <x v="3"/>
    <x v="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s v="plays"/>
    <d v="2016-02-19T19:27:30"/>
    <d v="2016-04-19T18:27:30"/>
    <x v="2"/>
    <x v="2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s v="plays"/>
    <d v="2015-02-18T11:07:12"/>
    <d v="2015-03-20T10:07:12"/>
    <x v="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s v="plays"/>
    <d v="2016-08-23T13:22:09"/>
    <d v="2016-09-20T22:00:00"/>
    <x v="1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s v="plays"/>
    <d v="2016-03-29T10:24:05"/>
    <d v="2016-04-28T10:24:05"/>
    <x v="7"/>
    <x v="2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s v="plays"/>
    <d v="2016-06-07T19:31:42"/>
    <d v="2016-07-15T16:38:00"/>
    <x v="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s v="plays"/>
    <d v="2014-07-21T14:41:30"/>
    <d v="2014-08-31T15:00:00"/>
    <x v="3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s v="plays"/>
    <d v="2014-10-15T23:05:31"/>
    <d v="2014-11-06T00:59:00"/>
    <x v="9"/>
    <x v="3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s v="plays"/>
    <d v="2015-02-27T15:01:36"/>
    <d v="2015-03-20T15:27:00"/>
    <x v="2"/>
    <x v="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s v="plays"/>
    <d v="2016-06-20T07:02:11"/>
    <d v="2016-07-20T07:02:11"/>
    <x v="0"/>
    <x v="2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s v="plays"/>
    <d v="2014-10-06T16:08:24"/>
    <d v="2014-11-02T19:00:00"/>
    <x v="9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s v="plays"/>
    <d v="2014-10-09T01:43:10"/>
    <d v="2014-10-26T22:00:00"/>
    <x v="9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s v="plays"/>
    <d v="2015-05-04T12:40:43"/>
    <d v="2015-05-16T22:00:00"/>
    <x v="5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s v="plays"/>
    <d v="2015-02-18T17:00:22"/>
    <d v="2015-03-16T16:00:00"/>
    <x v="2"/>
    <x v="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s v="plays"/>
    <d v="2014-05-22T15:31:20"/>
    <d v="2014-06-21T15:31:20"/>
    <x v="5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s v="plays"/>
    <d v="2015-06-16T02:37:07"/>
    <d v="2015-07-10T16:00:00"/>
    <x v="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s v="plays"/>
    <d v="2014-12-16T00:56:28"/>
    <d v="2015-01-02T00:56:28"/>
    <x v="11"/>
    <x v="3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s v="plays"/>
    <d v="2014-06-06T13:31:06"/>
    <d v="2014-07-06T13:31:06"/>
    <x v="0"/>
    <x v="3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s v="plays"/>
    <d v="2014-06-03T11:03:01"/>
    <d v="2014-07-03T11:03:01"/>
    <x v="0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s v="plays"/>
    <d v="2016-05-16T13:14:59"/>
    <d v="2016-06-15T13:14:59"/>
    <x v="5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s v="plays"/>
    <d v="2016-01-03T11:38:00"/>
    <d v="2016-02-02T11:38:00"/>
    <x v="1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s v="plays"/>
    <d v="2015-05-02T16:00:01"/>
    <d v="2015-06-03T01:59:00"/>
    <x v="5"/>
    <x v="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s v="plays"/>
    <d v="2015-05-25T17:34:12"/>
    <d v="2015-06-24T17:34:12"/>
    <x v="5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s v="plays"/>
    <d v="2015-03-24T13:26:00"/>
    <d v="2015-04-17T11:00:00"/>
    <x v="7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s v="plays"/>
    <d v="2014-04-24T10:15:31"/>
    <d v="2014-05-24T16:00:00"/>
    <x v="6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s v="plays"/>
    <d v="2016-03-14T14:15:24"/>
    <d v="2016-04-13T14:15:24"/>
    <x v="7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s v="plays"/>
    <d v="2015-04-27T00:59:44"/>
    <d v="2015-05-18T00:59:44"/>
    <x v="6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s v="plays"/>
    <d v="2015-09-20T19:13:17"/>
    <d v="2015-10-25T19:13:17"/>
    <x v="8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s v="plays"/>
    <d v="2014-07-28T15:47:16"/>
    <d v="2014-08-17T00:11:00"/>
    <x v="3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s v="plays"/>
    <d v="2016-11-15T00:09:35"/>
    <d v="2016-11-26T01:00:00"/>
    <x v="4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s v="plays"/>
    <d v="2014-10-03T13:18:29"/>
    <d v="2014-11-01T12:18:00"/>
    <x v="9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s v="plays"/>
    <d v="2016-08-02T15:19:26"/>
    <d v="2016-09-11T15:19:26"/>
    <x v="10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s v="plays"/>
    <d v="2016-05-21T12:48:24"/>
    <d v="2016-06-02T17:00:00"/>
    <x v="5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s v="plays"/>
    <d v="2016-03-29T22:48:24"/>
    <d v="2016-05-28T16:44:00"/>
    <x v="7"/>
    <x v="2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s v="plays"/>
    <d v="2015-05-07T19:52:05"/>
    <d v="2015-07-01T01:59:00"/>
    <x v="5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s v="plays"/>
    <d v="2016-02-19T17:03:58"/>
    <d v="2016-03-06T23:59:00"/>
    <x v="2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s v="plays"/>
    <d v="2015-08-17T13:19:55"/>
    <d v="2015-09-11T13:19:55"/>
    <x v="10"/>
    <x v="0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s v="plays"/>
    <d v="2016-03-01T15:08:44"/>
    <d v="2016-03-15T22:59:00"/>
    <x v="7"/>
    <x v="2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s v="plays"/>
    <d v="2016-06-24T06:28:48"/>
    <d v="2016-07-24T06:28:48"/>
    <x v="0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s v="plays"/>
    <d v="2015-10-20T12:58:11"/>
    <d v="2015-11-19T13:58:11"/>
    <x v="9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s v="plays"/>
    <d v="2014-05-01T17:27:25"/>
    <d v="2014-05-12T23:00:00"/>
    <x v="5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s v="plays"/>
    <d v="2014-07-09T12:37:20"/>
    <d v="2014-08-23T12:37:20"/>
    <x v="3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s v="plays"/>
    <d v="2016-05-01T17:08:57"/>
    <d v="2016-05-31T17:08:57"/>
    <x v="5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s v="plays"/>
    <d v="2016-04-17T12:30:53"/>
    <d v="2016-05-10T16:00:00"/>
    <x v="6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s v="plays"/>
    <d v="2014-11-07T15:37:46"/>
    <d v="2014-11-20T23:55:00"/>
    <x v="4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s v="plays"/>
    <d v="2014-06-12T09:54:06"/>
    <d v="2014-07-02T09:54:06"/>
    <x v="0"/>
    <x v="3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s v="plays"/>
    <d v="2014-10-15T15:58:15"/>
    <d v="2014-11-07T13:30:00"/>
    <x v="9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s v="plays"/>
    <d v="2015-02-22T07:53:12"/>
    <d v="2015-04-23T06:53:12"/>
    <x v="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s v="plays"/>
    <d v="2014-05-21T21:18:32"/>
    <d v="2014-06-03T23:59:00"/>
    <x v="5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s v="plays"/>
    <d v="2015-01-16T15:19:12"/>
    <d v="2015-02-01T23:59:00"/>
    <x v="1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s v="plays"/>
    <d v="2015-05-01T13:32:51"/>
    <d v="2015-05-31T13:32:51"/>
    <x v="5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s v="plays"/>
    <d v="2014-08-04T19:14:30"/>
    <d v="2014-09-07T22:00:00"/>
    <x v="1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s v="plays"/>
    <d v="2014-06-04T14:37:14"/>
    <d v="2014-07-04T06:00:00"/>
    <x v="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s v="plays"/>
    <d v="2014-09-11T13:48:19"/>
    <d v="2014-10-02T09:21:00"/>
    <x v="8"/>
    <x v="3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s v="plays"/>
    <d v="2015-02-02T09:22:30"/>
    <d v="2015-03-04T09:22:30"/>
    <x v="2"/>
    <x v="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s v="plays"/>
    <d v="2015-08-11T14:46:52"/>
    <d v="2015-09-06T08:47:00"/>
    <x v="1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s v="plays"/>
    <d v="2014-08-30T03:40:20"/>
    <d v="2014-09-29T03:40:20"/>
    <x v="1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s v="plays"/>
    <d v="2015-08-18T13:57:26"/>
    <d v="2015-09-15T05:06:00"/>
    <x v="10"/>
    <x v="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s v="plays"/>
    <d v="2016-07-30T04:32:28"/>
    <d v="2016-09-25T18:00:00"/>
    <x v="3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s v="plays"/>
    <d v="2014-08-29T13:19:33"/>
    <d v="2014-09-12T23:00:00"/>
    <x v="1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s v="plays"/>
    <d v="2015-07-29T11:41:46"/>
    <d v="2015-08-09T11:00:00"/>
    <x v="3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s v="plays"/>
    <d v="2016-03-31T03:02:51"/>
    <d v="2016-04-28T00:59:00"/>
    <x v="7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s v="plays"/>
    <d v="2015-06-11T19:33:25"/>
    <d v="2015-07-10T22:59:00"/>
    <x v="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s v="plays"/>
    <d v="2016-12-29T07:01:58"/>
    <d v="2017-01-18T07:01:58"/>
    <x v="11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s v="plays"/>
    <d v="2015-06-22T13:16:58"/>
    <d v="2015-07-12T20:00:00"/>
    <x v="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s v="plays"/>
    <d v="2016-03-13T09:57:37"/>
    <d v="2016-04-10T15:00:00"/>
    <x v="7"/>
    <x v="2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s v="plays"/>
    <d v="2016-05-31T10:42:14"/>
    <d v="2016-06-30T10:42:14"/>
    <x v="5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s v="plays"/>
    <d v="2014-09-02T09:23:47"/>
    <d v="2014-09-17T22:59:00"/>
    <x v="8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s v="plays"/>
    <d v="2015-10-12T13:16:07"/>
    <d v="2015-11-11T14:16:07"/>
    <x v="9"/>
    <x v="0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s v="plays"/>
    <d v="2015-08-27T10:00:23"/>
    <d v="2015-10-01T10:00:23"/>
    <x v="10"/>
    <x v="0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s v="plays"/>
    <d v="2015-09-01T10:21:50"/>
    <d v="2015-10-02T13:00:00"/>
    <x v="8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s v="plays"/>
    <d v="2015-11-20T12:27:05"/>
    <d v="2015-12-20T06:59:00"/>
    <x v="4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s v="plays"/>
    <d v="2014-10-11T03:30:16"/>
    <d v="2014-11-17T02:59:00"/>
    <x v="9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s v="plays"/>
    <d v="2016-07-20T05:05:40"/>
    <d v="2016-08-17T05:05:40"/>
    <x v="3"/>
    <x v="2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s v="plays"/>
    <d v="2016-08-18T13:08:42"/>
    <d v="2016-09-08T13:08:42"/>
    <x v="10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s v="plays"/>
    <d v="2016-05-26T19:04:51"/>
    <d v="2016-06-25T19:04:51"/>
    <x v="5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s v="plays"/>
    <d v="2015-08-06T12:31:15"/>
    <d v="2015-08-31T12:31:15"/>
    <x v="10"/>
    <x v="0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s v="plays"/>
    <d v="2014-07-09T09:23:42"/>
    <d v="2014-09-07T09:23:42"/>
    <x v="3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s v="plays"/>
    <d v="2015-05-26T13:07:39"/>
    <d v="2015-06-25T13:07:39"/>
    <x v="5"/>
    <x v="0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s v="plays"/>
    <d v="2015-02-05T14:57:37"/>
    <d v="2015-03-07T14:57:37"/>
    <x v="2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s v="plays"/>
    <d v="2015-03-12T14:22:39"/>
    <d v="2015-04-11T14:22:39"/>
    <x v="7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s v="plays"/>
    <d v="2015-03-10T10:51:24"/>
    <d v="2015-03-31T22:59:00"/>
    <x v="7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s v="plays"/>
    <d v="2016-04-19T20:53:21"/>
    <d v="2016-05-13T22:59:00"/>
    <x v="6"/>
    <x v="2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s v="plays"/>
    <d v="2016-02-11T17:36:54"/>
    <d v="2016-03-04T20:00:00"/>
    <x v="2"/>
    <x v="2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s v="plays"/>
    <d v="2015-08-07T04:27:53"/>
    <d v="2015-09-04T04:27:53"/>
    <x v="10"/>
    <x v="0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s v="plays"/>
    <d v="2016-04-02T16:26:38"/>
    <d v="2016-05-02T16:26:38"/>
    <x v="6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s v="plays"/>
    <d v="2014-04-24T07:22:50"/>
    <d v="2014-05-22T17:07:00"/>
    <x v="6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s v="plays"/>
    <d v="2014-05-29T09:05:24"/>
    <d v="2014-06-28T09:05:24"/>
    <x v="5"/>
    <x v="3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s v="plays"/>
    <d v="2015-07-10T19:41:20"/>
    <d v="2015-08-11T19:00:00"/>
    <x v="3"/>
    <x v="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s v="plays"/>
    <d v="2015-01-11T20:12:39"/>
    <d v="2015-02-11T12:00:00"/>
    <x v="1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s v="plays"/>
    <d v="2016-10-18T05:36:34"/>
    <d v="2016-11-17T06:36:34"/>
    <x v="9"/>
    <x v="2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s v="plays"/>
    <d v="2014-06-18T10:35:24"/>
    <d v="2014-08-17T10:35:24"/>
    <x v="0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s v="plays"/>
    <d v="2014-04-01T01:38:31"/>
    <d v="2014-05-05T01:38:31"/>
    <x v="6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s v="plays"/>
    <d v="2015-05-15T14:36:15"/>
    <d v="2015-06-26T16:00:00"/>
    <x v="5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s v="plays"/>
    <d v="2015-07-08T21:18:28"/>
    <d v="2015-07-31T03:58:00"/>
    <x v="3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s v="plays"/>
    <d v="2015-04-21T16:21:06"/>
    <d v="2015-05-26T21:45:00"/>
    <x v="6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s v="plays"/>
    <d v="2015-07-18T11:19:38"/>
    <d v="2015-08-05T13:36:00"/>
    <x v="3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s v="plays"/>
    <d v="2016-03-04T13:17:07"/>
    <d v="2016-03-13T17:00:00"/>
    <x v="7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s v="plays"/>
    <d v="2016-07-04T11:07:36"/>
    <d v="2016-08-01T14:00:00"/>
    <x v="3"/>
    <x v="2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s v="plays"/>
    <d v="2015-08-20T09:57:29"/>
    <d v="2015-10-05T11:00:00"/>
    <x v="1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s v="plays"/>
    <d v="2014-12-01T12:50:08"/>
    <d v="2014-12-31T12:50:08"/>
    <x v="11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s v="plays"/>
    <d v="2014-12-24T07:11:23"/>
    <d v="2015-01-23T07:11:23"/>
    <x v="11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s v="plays"/>
    <d v="2015-05-11T14:27:24"/>
    <d v="2015-06-10T14:27:24"/>
    <x v="5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s v="plays"/>
    <d v="2014-08-18T12:46:34"/>
    <d v="2014-09-17T12:46:34"/>
    <x v="10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s v="plays"/>
    <d v="2014-12-09T11:31:36"/>
    <d v="2015-01-08T11:31:36"/>
    <x v="11"/>
    <x v="3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s v="plays"/>
    <d v="2014-12-03T02:58:03"/>
    <d v="2014-12-31T02:00:00"/>
    <x v="11"/>
    <x v="3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s v="plays"/>
    <d v="2014-09-30T15:36:53"/>
    <d v="2014-10-30T15:36:53"/>
    <x v="8"/>
    <x v="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s v="plays"/>
    <d v="2015-05-22T08:41:22"/>
    <d v="2015-06-21T08:41:22"/>
    <x v="5"/>
    <x v="0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s v="plays"/>
    <d v="2014-10-09T04:00:46"/>
    <d v="2014-11-08T05:00:46"/>
    <x v="9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s v="plays"/>
    <d v="2014-10-14T17:37:28"/>
    <d v="2014-11-13T18:37:28"/>
    <x v="9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s v="plays"/>
    <d v="2016-07-10T13:48:47"/>
    <d v="2016-08-10T22:59:00"/>
    <x v="3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s v="plays"/>
    <d v="2016-10-06T08:10:54"/>
    <d v="2016-12-05T09:10:54"/>
    <x v="9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s v="plays"/>
    <d v="2015-03-30T13:53:03"/>
    <d v="2015-04-26T01:28:00"/>
    <x v="7"/>
    <x v="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s v="plays"/>
    <d v="2016-03-31T12:36:17"/>
    <d v="2016-04-30T12:36:17"/>
    <x v="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s v="plays"/>
    <d v="2016-03-01T13:17:36"/>
    <d v="2016-03-31T12:17:36"/>
    <x v="7"/>
    <x v="2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s v="plays"/>
    <d v="2015-01-21T23:13:42"/>
    <d v="2015-02-28T23:59:00"/>
    <x v="1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s v="plays"/>
    <d v="2014-07-16T06:18:30"/>
    <d v="2014-07-30T06:18:30"/>
    <x v="3"/>
    <x v="3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s v="plays"/>
    <d v="2016-03-21T21:18:02"/>
    <d v="2016-04-04T21:18:02"/>
    <x v="7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s v="plays"/>
    <d v="2016-02-18T05:13:25"/>
    <d v="2016-04-18T04:13:25"/>
    <x v="2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s v="plays"/>
    <d v="2015-06-13T02:35:44"/>
    <d v="2015-07-13T02:35:44"/>
    <x v="0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s v="plays"/>
    <d v="2014-11-21T12:11:30"/>
    <d v="2014-12-21T12:11:30"/>
    <x v="4"/>
    <x v="3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s v="plays"/>
    <d v="2016-07-25T11:44:30"/>
    <d v="2016-09-23T11:44:30"/>
    <x v="3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s v="plays"/>
    <d v="2016-05-13T07:57:34"/>
    <d v="2016-06-27T14:00:00"/>
    <x v="5"/>
    <x v="2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s v="plays"/>
    <d v="2015-04-07T14:53:30"/>
    <d v="2015-04-29T18:00:00"/>
    <x v="6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s v="plays"/>
    <d v="2015-05-01T10:32:27"/>
    <d v="2015-05-26T10:32:27"/>
    <x v="5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s v="plays"/>
    <d v="2014-09-20T03:00:34"/>
    <d v="2014-10-20T03:00:34"/>
    <x v="8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s v="plays"/>
    <d v="2014-12-30T17:45:44"/>
    <d v="2015-01-23T23:59:00"/>
    <x v="11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s v="plays"/>
    <d v="2014-12-15T14:55:07"/>
    <d v="2015-02-10T23:59:00"/>
    <x v="11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s v="plays"/>
    <d v="2014-12-01T16:33:59"/>
    <d v="2015-01-05T15:26:00"/>
    <x v="11"/>
    <x v="3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s v="plays"/>
    <d v="2016-08-09T20:36:22"/>
    <d v="2016-09-03T20:36:22"/>
    <x v="10"/>
    <x v="2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s v="plays"/>
    <d v="2015-02-14T19:12:03"/>
    <d v="2015-03-13T01:59:00"/>
    <x v="2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s v="plays"/>
    <d v="2014-08-05T12:09:42"/>
    <d v="2014-08-26T12:09:42"/>
    <x v="10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s v="plays"/>
    <d v="2016-02-17T09:03:10"/>
    <d v="2016-03-03T00:59:00"/>
    <x v="2"/>
    <x v="2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s v="plays"/>
    <d v="2014-08-15T14:10:22"/>
    <d v="2014-09-02T23:59:00"/>
    <x v="10"/>
    <x v="3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s v="plays"/>
    <d v="2015-08-04T14:04:37"/>
    <d v="2015-08-29T19:00:00"/>
    <x v="10"/>
    <x v="0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s v="plays"/>
    <d v="2016-09-15T15:22:44"/>
    <d v="2016-10-13T15:22:44"/>
    <x v="8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s v="plays"/>
    <d v="2014-12-17T18:58:02"/>
    <d v="2015-01-16T18:58:02"/>
    <x v="11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s v="plays"/>
    <d v="2016-03-18T16:27:59"/>
    <d v="2016-05-17T16:27:59"/>
    <x v="7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s v="plays"/>
    <d v="2015-10-06T15:44:40"/>
    <d v="2015-11-05T16:44:40"/>
    <x v="9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s v="plays"/>
    <d v="2016-04-22T19:22:36"/>
    <d v="2016-04-29T01:59:00"/>
    <x v="6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s v="plays"/>
    <d v="2016-01-14T14:02:06"/>
    <d v="2016-02-13T14:02:06"/>
    <x v="1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s v="plays"/>
    <d v="2016-07-15T09:30:57"/>
    <d v="2016-08-14T09:30:57"/>
    <x v="3"/>
    <x v="2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s v="plays"/>
    <d v="2015-11-30T18:08:02"/>
    <d v="2015-12-14T19:00:00"/>
    <x v="4"/>
    <x v="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s v="plays"/>
    <d v="2016-05-16T12:01:30"/>
    <d v="2016-06-17T09:00:00"/>
    <x v="5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s v="plays"/>
    <d v="2016-02-29T18:48:05"/>
    <d v="2016-03-30T17:48:05"/>
    <x v="2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s v="plays"/>
    <d v="2015-07-18T05:22:16"/>
    <d v="2015-08-17T05:22:16"/>
    <x v="3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s v="plays"/>
    <d v="2015-03-09T03:53:21"/>
    <d v="2015-04-08T03:53:21"/>
    <x v="7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s v="plays"/>
    <d v="2014-05-30T12:26:51"/>
    <d v="2014-06-09T12:26:51"/>
    <x v="5"/>
    <x v="3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s v="plays"/>
    <d v="2014-05-29T09:09:34"/>
    <d v="2014-06-28T09:09:34"/>
    <x v="5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s v="plays"/>
    <d v="2015-05-19T20:00:16"/>
    <d v="2015-06-18T20:00:16"/>
    <x v="5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s v="plays"/>
    <d v="2015-11-10T09:14:56"/>
    <d v="2015-12-10T09:14:56"/>
    <x v="4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s v="plays"/>
    <d v="2015-02-17T17:47:44"/>
    <d v="2015-03-19T16:47:44"/>
    <x v="2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s v="plays"/>
    <d v="2017-02-13T09:38:49"/>
    <d v="2017-02-27T19:00:00"/>
    <x v="2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s v="plays"/>
    <d v="2015-05-04T10:04:10"/>
    <d v="2015-06-03T10:04:10"/>
    <x v="5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s v="plays"/>
    <d v="2016-10-17T22:10:26"/>
    <d v="2016-11-19T17:00:00"/>
    <x v="9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s v="plays"/>
    <d v="2015-02-02T17:31:01"/>
    <d v="2015-03-04T23:00:00"/>
    <x v="2"/>
    <x v="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s v="plays"/>
    <d v="2016-09-06T17:27:24"/>
    <d v="2016-09-30T16:00:00"/>
    <x v="8"/>
    <x v="2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s v="plays"/>
    <d v="2014-08-26T00:19:31"/>
    <d v="2014-09-27T22:23:00"/>
    <x v="10"/>
    <x v="3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s v="plays"/>
    <d v="2014-07-08T12:41:10"/>
    <d v="2014-07-26T02:00:00"/>
    <x v="3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s v="plays"/>
    <d v="2016-06-24T13:34:50"/>
    <d v="2016-08-23T13:34:50"/>
    <x v="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s v="plays"/>
    <d v="2015-06-02T10:39:37"/>
    <d v="2015-07-02T10:39:37"/>
    <x v="0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s v="plays"/>
    <d v="2014-07-26T11:00:57"/>
    <d v="2014-08-16T11:00:57"/>
    <x v="3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s v="plays"/>
    <d v="2016-03-31T12:48:07"/>
    <d v="2016-05-20T22:59:00"/>
    <x v="7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s v="musical"/>
    <d v="2015-10-14T14:59:56"/>
    <d v="2015-12-13T15:59:56"/>
    <x v="9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s v="musical"/>
    <d v="2016-03-07T21:16:04"/>
    <d v="2016-05-05T12:00:00"/>
    <x v="7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s v="musical"/>
    <d v="2014-10-30T15:19:50"/>
    <d v="2014-11-29T16:19:50"/>
    <x v="9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s v="musical"/>
    <d v="2014-08-29T13:04:57"/>
    <d v="2014-09-22T22:59:00"/>
    <x v="1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s v="musical"/>
    <d v="2014-11-03T17:29:09"/>
    <d v="2014-11-23T17:29:09"/>
    <x v="4"/>
    <x v="3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s v="musical"/>
    <d v="2016-10-06T09:57:47"/>
    <d v="2016-11-18T20:00:00"/>
    <x v="9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s v="musical"/>
    <d v="2016-11-26T22:59:34"/>
    <d v="2017-01-13T22:59:00"/>
    <x v="4"/>
    <x v="2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s v="musical"/>
    <d v="2016-03-21T16:11:16"/>
    <d v="2016-04-20T16:11:16"/>
    <x v="7"/>
    <x v="2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s v="musical"/>
    <d v="2015-08-10T11:40:29"/>
    <d v="2015-09-14T11:40:29"/>
    <x v="10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s v="musical"/>
    <d v="2014-12-02T11:48:55"/>
    <d v="2015-01-01T11:48:55"/>
    <x v="11"/>
    <x v="3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s v="musical"/>
    <d v="2015-02-18T11:08:52"/>
    <d v="2015-04-19T10:08:52"/>
    <x v="2"/>
    <x v="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s v="musical"/>
    <d v="2016-08-08T11:15:06"/>
    <d v="2016-10-07T10:11:00"/>
    <x v="1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s v="musical"/>
    <d v="2015-04-10T13:45:30"/>
    <d v="2015-05-10T13:45:30"/>
    <x v="6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s v="musical"/>
    <d v="2014-09-17T10:02:59"/>
    <d v="2014-10-05T00:00:00"/>
    <x v="8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s v="musical"/>
    <d v="2015-10-20T14:35:27"/>
    <d v="2015-11-30T12:00:00"/>
    <x v="9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s v="musical"/>
    <d v="2015-10-07T22:27:19"/>
    <d v="2015-11-16T23:27:19"/>
    <x v="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s v="musical"/>
    <d v="2016-02-09T00:48:07"/>
    <d v="2016-03-07T23:59:00"/>
    <x v="2"/>
    <x v="2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s v="musical"/>
    <d v="2016-10-22T18:17:18"/>
    <d v="2016-11-21T19:17:18"/>
    <x v="9"/>
    <x v="2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s v="musical"/>
    <d v="2015-05-16T05:06:42"/>
    <d v="2015-06-16T18:30:00"/>
    <x v="5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s v="musical"/>
    <d v="2016-08-16T12:58:47"/>
    <d v="2016-09-30T12:58:47"/>
    <x v="10"/>
    <x v="2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s v="plays"/>
    <d v="2014-09-05T02:00:45"/>
    <d v="2014-10-05T02:00:45"/>
    <x v="8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s v="plays"/>
    <d v="2014-05-21T12:06:34"/>
    <d v="2014-06-16T12:06:34"/>
    <x v="5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s v="plays"/>
    <d v="2016-01-12T06:29:44"/>
    <d v="2016-02-02T06:29:44"/>
    <x v="1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s v="plays"/>
    <d v="2014-07-08T10:30:42"/>
    <d v="2014-08-10T10:59:00"/>
    <x v="3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s v="plays"/>
    <d v="2016-08-14T10:28:22"/>
    <d v="2016-08-24T22:59:00"/>
    <x v="10"/>
    <x v="2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s v="plays"/>
    <d v="2015-07-06T03:43:27"/>
    <d v="2015-08-05T03:43:27"/>
    <x v="3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s v="plays"/>
    <d v="2016-03-11T04:59:46"/>
    <d v="2016-04-03T12:00:00"/>
    <x v="7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s v="plays"/>
    <d v="2015-06-18T14:16:38"/>
    <d v="2015-07-18T01:59:00"/>
    <x v="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s v="plays"/>
    <d v="2017-01-02T16:50:36"/>
    <d v="2017-02-01T17:59:00"/>
    <x v="1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s v="plays"/>
    <d v="2016-05-09T10:06:59"/>
    <d v="2016-06-01T16:42:00"/>
    <x v="5"/>
    <x v="2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s v="plays"/>
    <d v="2014-05-16T15:36:20"/>
    <d v="2014-07-01T22:59:00"/>
    <x v="5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s v="plays"/>
    <d v="2015-02-20T01:39:10"/>
    <d v="2015-03-19T09:39:00"/>
    <x v="2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s v="plays"/>
    <d v="2014-11-28T16:08:45"/>
    <d v="2014-12-23T16:08:45"/>
    <x v="4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s v="plays"/>
    <d v="2016-03-18T16:31:12"/>
    <d v="2016-04-09T23:00:00"/>
    <x v="7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s v="plays"/>
    <d v="2015-03-01T00:16:54"/>
    <d v="2015-03-30T23:16:54"/>
    <x v="7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s v="plays"/>
    <d v="2016-10-22T05:50:30"/>
    <d v="2016-12-21T06:50:30"/>
    <x v="9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s v="plays"/>
    <d v="2016-06-02T00:58:09"/>
    <d v="2016-06-16T00:58:09"/>
    <x v="0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s v="plays"/>
    <d v="2015-10-17T14:23:42"/>
    <d v="2015-10-28T14:54:00"/>
    <x v="9"/>
    <x v="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s v="plays"/>
    <d v="2014-07-02T16:43:02"/>
    <d v="2014-07-24T02:00:00"/>
    <x v="3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s v="plays"/>
    <d v="2015-06-18T18:16:59"/>
    <d v="2015-07-18T18:16:59"/>
    <x v="0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s v="plays"/>
    <d v="2015-06-30T08:20:52"/>
    <d v="2015-07-23T13:33:00"/>
    <x v="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s v="plays"/>
    <d v="2015-05-12T11:12:17"/>
    <d v="2015-06-11T11:12:17"/>
    <x v="5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s v="plays"/>
    <d v="2015-05-18T07:20:11"/>
    <d v="2015-05-31T18:00:00"/>
    <x v="5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s v="plays"/>
    <d v="2014-06-30T10:04:27"/>
    <d v="2014-07-20T22:59:00"/>
    <x v="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s v="plays"/>
    <d v="2014-08-27T17:43:04"/>
    <d v="2014-09-26T17:43:04"/>
    <x v="10"/>
    <x v="3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s v="plays"/>
    <d v="2014-10-02T02:04:57"/>
    <d v="2014-11-05T07:52:00"/>
    <x v="9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s v="plays"/>
    <d v="2016-07-05T15:57:09"/>
    <d v="2016-09-03T15:57:09"/>
    <x v="3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s v="plays"/>
    <d v="2016-05-03T09:19:42"/>
    <d v="2016-05-15T18:00:00"/>
    <x v="5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s v="plays"/>
    <d v="2014-08-25T14:34:44"/>
    <d v="2014-09-12T14:34:44"/>
    <x v="10"/>
    <x v="3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s v="plays"/>
    <d v="2014-06-12T08:46:58"/>
    <d v="2014-07-02T22:59:00"/>
    <x v="0"/>
    <x v="3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s v="plays"/>
    <d v="2015-04-26T07:44:58"/>
    <d v="2015-05-31T07:44:58"/>
    <x v="6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s v="plays"/>
    <d v="2014-05-27T13:16:21"/>
    <d v="2014-06-30T23:59:00"/>
    <x v="5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s v="plays"/>
    <d v="2016-09-14T05:53:54"/>
    <d v="2016-10-05T05:53:54"/>
    <x v="8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s v="plays"/>
    <d v="2016-01-05T10:38:10"/>
    <d v="2016-01-15T10:38:10"/>
    <x v="1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s v="plays"/>
    <d v="2014-05-13T11:26:58"/>
    <d v="2014-06-16T01:59:00"/>
    <x v="5"/>
    <x v="3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s v="plays"/>
    <d v="2016-09-19T21:48:16"/>
    <d v="2016-10-19T21:48:16"/>
    <x v="8"/>
    <x v="2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s v="plays"/>
    <d v="2015-08-02T23:19:46"/>
    <d v="2015-09-01T23:19:46"/>
    <x v="10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s v="plays"/>
    <d v="2014-04-24T09:14:19"/>
    <d v="2014-05-19T16:00:00"/>
    <x v="6"/>
    <x v="3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s v="plays"/>
    <d v="2015-08-14T10:54:20"/>
    <d v="2015-08-28T22:59:00"/>
    <x v="1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s v="plays"/>
    <d v="2014-05-28T00:14:15"/>
    <d v="2014-06-27T00:14:15"/>
    <x v="5"/>
    <x v="3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s v="plays"/>
    <d v="2014-07-09T13:53:24"/>
    <d v="2014-08-08T13:53:24"/>
    <x v="3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s v="plays"/>
    <d v="2015-05-23T14:50:39"/>
    <d v="2015-06-21T17:25:00"/>
    <x v="5"/>
    <x v="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s v="plays"/>
    <d v="2014-10-28T09:21:23"/>
    <d v="2014-11-27T10:21:23"/>
    <x v="9"/>
    <x v="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s v="plays"/>
    <d v="2015-01-16T11:48:49"/>
    <d v="2015-03-01T23:59:00"/>
    <x v="1"/>
    <x v="0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s v="plays"/>
    <d v="2014-09-09T18:09:39"/>
    <d v="2014-09-18T19:00:00"/>
    <x v="8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s v="plays"/>
    <d v="2015-10-31T23:35:29"/>
    <d v="2015-11-30T17:30:00"/>
    <x v="9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s v="plays"/>
    <d v="2016-04-29T22:12:47"/>
    <d v="2016-06-05T21:00:00"/>
    <x v="6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s v="plays"/>
    <d v="2014-12-22T15:53:30"/>
    <d v="2015-01-11T15:53:30"/>
    <x v="11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s v="plays"/>
    <d v="2014-12-15T09:48:36"/>
    <d v="2015-02-13T09:48:36"/>
    <x v="11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s v="plays"/>
    <d v="2016-04-19T06:10:48"/>
    <d v="2016-05-10T06:10:48"/>
    <x v="6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s v="plays"/>
    <d v="2016-02-01T14:21:27"/>
    <d v="2016-03-02T14:21:27"/>
    <x v="2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s v="plays"/>
    <d v="2014-09-15T09:26:56"/>
    <d v="2014-10-15T09:26:56"/>
    <x v="8"/>
    <x v="3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s v="plays"/>
    <d v="2014-08-31T09:03:20"/>
    <d v="2014-09-30T11:00:00"/>
    <x v="10"/>
    <x v="3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s v="plays"/>
    <d v="2015-05-05T07:59:53"/>
    <d v="2015-06-04T07:59:53"/>
    <x v="5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s v="plays"/>
    <d v="2016-06-03T07:54:44"/>
    <d v="2016-07-10T17:59:00"/>
    <x v="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s v="plays"/>
    <d v="2016-07-05T07:06:28"/>
    <d v="2016-08-13T01:59:00"/>
    <x v="3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s v="plays"/>
    <d v="2016-04-01T11:33:14"/>
    <d v="2016-05-31T11:33:14"/>
    <x v="6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s v="plays"/>
    <d v="2014-06-02T08:01:54"/>
    <d v="2014-06-23T13:00:00"/>
    <x v="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s v="plays"/>
    <d v="2014-08-28T16:55:49"/>
    <d v="2014-09-12T16:55:49"/>
    <x v="10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s v="plays"/>
    <d v="2016-06-30T20:09:38"/>
    <d v="2016-07-22T00:26:00"/>
    <x v="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s v="plays"/>
    <d v="2014-06-19T22:24:46"/>
    <d v="2014-07-03T22:24:46"/>
    <x v="0"/>
    <x v="3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s v="plays"/>
    <d v="2014-05-26T11:59:06"/>
    <d v="2014-06-25T11:59:06"/>
    <x v="5"/>
    <x v="3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s v="plays"/>
    <d v="2015-03-09T08:49:48"/>
    <d v="2015-04-03T08:49:48"/>
    <x v="7"/>
    <x v="0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s v="plays"/>
    <d v="2014-05-20T12:22:53"/>
    <d v="2014-06-15T11:00:00"/>
    <x v="5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s v="plays"/>
    <d v="2015-05-09T23:07:47"/>
    <d v="2015-05-31T01:59:00"/>
    <x v="5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s v="plays"/>
    <d v="2016-05-15T12:42:46"/>
    <d v="2016-06-04T12:42:46"/>
    <x v="5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s v="plays"/>
    <d v="2015-04-24T08:21:07"/>
    <d v="2015-05-25T22:59:00"/>
    <x v="6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s v="plays"/>
    <d v="2015-02-01T18:53:39"/>
    <d v="2015-03-31T07:52:00"/>
    <x v="2"/>
    <x v="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s v="plays"/>
    <d v="2015-12-22T16:18:29"/>
    <d v="2016-01-21T16:18:29"/>
    <x v="11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s v="plays"/>
    <d v="2015-04-08T15:47:29"/>
    <d v="2015-05-09T15:47:29"/>
    <x v="6"/>
    <x v="0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s v="plays"/>
    <d v="2015-01-28T12:11:15"/>
    <d v="2015-02-27T12:11:15"/>
    <x v="1"/>
    <x v="0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s v="plays"/>
    <d v="2015-05-23T12:31:06"/>
    <d v="2015-06-22T12:31:06"/>
    <x v="5"/>
    <x v="0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s v="plays"/>
    <d v="2015-06-10T18:50:06"/>
    <d v="2015-07-02T18:50:06"/>
    <x v="0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s v="plays"/>
    <d v="2014-10-15T17:28:04"/>
    <d v="2014-11-05T18:28:04"/>
    <x v="9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s v="plays"/>
    <d v="2016-01-12T11:07:27"/>
    <d v="2016-02-11T17:59:00"/>
    <x v="1"/>
    <x v="2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s v="plays"/>
    <d v="2014-10-31T13:04:22"/>
    <d v="2014-11-30T14:04:22"/>
    <x v="9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s v="plays"/>
    <d v="2016-04-05T06:47:40"/>
    <d v="2016-05-04T18:00:00"/>
    <x v="6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s v="plays"/>
    <d v="2016-02-01T17:41:07"/>
    <d v="2016-02-18T16:30:00"/>
    <x v="2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s v="plays"/>
    <d v="2016-04-01T22:22:51"/>
    <d v="2016-04-29T16:00:00"/>
    <x v="6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s v="plays"/>
    <d v="2016-09-19T03:21:34"/>
    <d v="2016-10-19T23:55:00"/>
    <x v="8"/>
    <x v="2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s v="plays"/>
    <d v="2015-07-19T23:06:16"/>
    <d v="2015-08-18T23:06:16"/>
    <x v="3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s v="plays"/>
    <d v="2015-02-05T23:55:12"/>
    <d v="2015-03-22T22:55:12"/>
    <x v="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s v="plays"/>
    <d v="2015-07-18T11:15:59"/>
    <d v="2015-08-17T11:15:59"/>
    <x v="3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s v="plays"/>
    <d v="2014-12-10T13:04:06"/>
    <d v="2015-01-09T22:23:00"/>
    <x v="11"/>
    <x v="3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s v="plays"/>
    <d v="2014-11-25T11:15:33"/>
    <d v="2015-01-24T07:00:00"/>
    <x v="4"/>
    <x v="3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s v="plays"/>
    <d v="2015-04-08T19:35:08"/>
    <d v="2015-04-18T17:30:00"/>
    <x v="6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s v="plays"/>
    <d v="2015-03-26T16:38:16"/>
    <d v="2015-05-25T16:38:16"/>
    <x v="7"/>
    <x v="0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s v="plays"/>
    <d v="2015-04-28T11:38:09"/>
    <d v="2015-05-28T11:38:09"/>
    <x v="6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s v="plays"/>
    <d v="2015-02-13T12:04:53"/>
    <d v="2015-03-23T13:00:00"/>
    <x v="2"/>
    <x v="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s v="plays"/>
    <d v="2015-10-20T11:35:03"/>
    <d v="2015-11-12T01:59:00"/>
    <x v="9"/>
    <x v="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s v="plays"/>
    <d v="2014-06-23T17:31:45"/>
    <d v="2014-07-15T17:00:00"/>
    <x v="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s v="plays"/>
    <d v="2016-06-27T05:47:48"/>
    <d v="2016-07-17T05:47:48"/>
    <x v="0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s v="plays"/>
    <d v="2014-07-12T21:09:15"/>
    <d v="2014-08-11T20:53:58"/>
    <x v="3"/>
    <x v="3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s v="plays"/>
    <d v="2015-11-17T17:05:50"/>
    <d v="2015-12-17T17:05:50"/>
    <x v="4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s v="plays"/>
    <d v="2014-08-07T00:09:04"/>
    <d v="2014-09-06T00:09:04"/>
    <x v="10"/>
    <x v="3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s v="plays"/>
    <d v="2014-06-03T12:02:44"/>
    <d v="2014-07-03T12:02:44"/>
    <x v="0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s v="plays"/>
    <d v="2014-06-03T14:32:32"/>
    <d v="2014-07-04T22:59:00"/>
    <x v="0"/>
    <x v="3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s v="plays"/>
    <d v="2014-07-11T11:45:02"/>
    <d v="2014-08-10T11:45:02"/>
    <x v="3"/>
    <x v="3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s v="plays"/>
    <d v="2016-09-08T04:20:39"/>
    <d v="2016-10-08T04:20:39"/>
    <x v="8"/>
    <x v="2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s v="plays"/>
    <d v="2015-06-09T02:11:36"/>
    <d v="2015-07-05T17:59:00"/>
    <x v="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s v="musical"/>
    <d v="2016-01-26T11:57:16"/>
    <d v="2016-02-16T00:59:00"/>
    <x v="1"/>
    <x v="2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s v="musical"/>
    <d v="2016-03-28T22:03:08"/>
    <d v="2016-04-28T22:59:00"/>
    <x v="7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s v="musical"/>
    <d v="2015-01-12T18:33:28"/>
    <d v="2015-02-10T02:59:00"/>
    <x v="1"/>
    <x v="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s v="musical"/>
    <d v="2016-02-02T19:51:13"/>
    <d v="2016-04-02T18:51:13"/>
    <x v="2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s v="musical"/>
    <d v="2016-09-06T14:15:35"/>
    <d v="2016-10-16T16:00:00"/>
    <x v="8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s v="musical"/>
    <d v="2015-05-04T14:46:40"/>
    <d v="2015-06-02T19:00:00"/>
    <x v="5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s v="musical"/>
    <d v="2014-06-18T16:08:57"/>
    <d v="2014-07-25T23:59:00"/>
    <x v="0"/>
    <x v="3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s v="musical"/>
    <d v="2016-03-16T15:48:27"/>
    <d v="2016-04-15T15:48:27"/>
    <x v="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s v="musical"/>
    <d v="2014-05-12T14:33:18"/>
    <d v="2014-06-11T14:33:18"/>
    <x v="5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s v="musical"/>
    <d v="2014-11-11T15:25:15"/>
    <d v="2014-12-01T15:25:15"/>
    <x v="4"/>
    <x v="3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s v="musical"/>
    <d v="2014-04-18T06:18:58"/>
    <d v="2014-05-19T00:00:00"/>
    <x v="6"/>
    <x v="3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s v="musical"/>
    <d v="2015-06-26T21:35:53"/>
    <d v="2015-08-25T21:35:53"/>
    <x v="0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s v="musical"/>
    <d v="2014-04-10T07:36:26"/>
    <d v="2014-05-05T07:36:26"/>
    <x v="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s v="musical"/>
    <d v="2015-06-18T06:12:17"/>
    <d v="2015-08-10T18:00:00"/>
    <x v="0"/>
    <x v="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s v="musical"/>
    <d v="2015-07-08T14:31:29"/>
    <d v="2015-08-02T14:31:29"/>
    <x v="3"/>
    <x v="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s v="musical"/>
    <d v="2015-03-02T13:00:26"/>
    <d v="2015-04-01T12:00:26"/>
    <x v="7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s v="musical"/>
    <d v="2016-05-09T15:13:52"/>
    <d v="2016-05-28T19:36:00"/>
    <x v="5"/>
    <x v="2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s v="musical"/>
    <d v="2014-06-30T13:38:02"/>
    <d v="2014-07-30T13:38:02"/>
    <x v="0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s v="musical"/>
    <d v="2014-05-28T23:00:45"/>
    <d v="2014-07-02T23:00:45"/>
    <x v="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s v="musical"/>
    <d v="2015-02-14T19:28:17"/>
    <d v="2015-02-28T23:59:00"/>
    <x v="2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s v="musical"/>
    <d v="2014-05-13T12:28:10"/>
    <d v="2014-06-12T12:28:10"/>
    <x v="5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s v="musical"/>
    <d v="2016-03-16T09:21:19"/>
    <d v="2016-04-15T09:21:19"/>
    <x v="7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s v="musical"/>
    <d v="2015-05-14T17:20:10"/>
    <d v="2015-06-13T17:20:10"/>
    <x v="5"/>
    <x v="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s v="musical"/>
    <d v="2016-05-03T15:34:12"/>
    <d v="2016-05-17T19:00:00"/>
    <x v="5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s v="musical"/>
    <d v="2016-11-08T09:48:26"/>
    <d v="2016-11-29T01:00:00"/>
    <x v="4"/>
    <x v="2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s v="musical"/>
    <d v="2016-10-12T19:07:27"/>
    <d v="2016-11-14T21:08:00"/>
    <x v="9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s v="musical"/>
    <d v="2015-03-24T14:00:55"/>
    <d v="2015-04-09T14:00:55"/>
    <x v="7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s v="musical"/>
    <d v="2015-03-12T17:37:23"/>
    <d v="2015-04-08T23:00:00"/>
    <x v="7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s v="musical"/>
    <d v="2014-06-24T03:49:38"/>
    <d v="2014-07-31T20:00:00"/>
    <x v="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s v="musical"/>
    <d v="2014-09-04T21:40:21"/>
    <d v="2014-09-26T23:00:00"/>
    <x v="8"/>
    <x v="3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s v="musical"/>
    <d v="2014-12-16T14:39:40"/>
    <d v="2015-02-14T14:39:40"/>
    <x v="11"/>
    <x v="3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s v="musical"/>
    <d v="2016-02-25T12:39:00"/>
    <d v="2016-03-26T11:39:00"/>
    <x v="2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s v="musical"/>
    <d v="2015-06-11T00:16:25"/>
    <d v="2015-07-13T15:06:00"/>
    <x v="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s v="musical"/>
    <d v="2014-08-14T16:11:25"/>
    <d v="2014-09-08T16:11:25"/>
    <x v="10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s v="musical"/>
    <d v="2016-06-25T15:41:37"/>
    <d v="2016-07-24T18:00:00"/>
    <x v="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s v="musical"/>
    <d v="2016-02-19T22:22:00"/>
    <d v="2016-03-15T11:00:00"/>
    <x v="2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s v="musical"/>
    <d v="2016-06-10T18:32:12"/>
    <d v="2016-07-10T18:32:12"/>
    <x v="0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s v="musical"/>
    <d v="2016-06-27T10:19:29"/>
    <d v="2016-08-02T05:03:00"/>
    <x v="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s v="musical"/>
    <d v="2016-04-26T19:54:35"/>
    <d v="2016-05-26T19:54:35"/>
    <x v="6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s v="musical"/>
    <d v="2015-06-12T07:50:06"/>
    <d v="2015-07-10T22:59:00"/>
    <x v="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s v="musical"/>
    <d v="2015-11-25T11:41:59"/>
    <d v="2015-12-23T11:18:00"/>
    <x v="4"/>
    <x v="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s v="musical"/>
    <d v="2015-05-14T14:10:18"/>
    <d v="2015-06-15T14:10:18"/>
    <x v="5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s v="musical"/>
    <d v="2016-10-23T11:00:23"/>
    <d v="2016-11-22T12:00:23"/>
    <x v="9"/>
    <x v="2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s v="musical"/>
    <d v="2014-05-07T11:36:32"/>
    <d v="2014-07-06T11:36:32"/>
    <x v="5"/>
    <x v="3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s v="musical"/>
    <d v="2015-06-15T05:43:42"/>
    <d v="2015-07-15T05:43:42"/>
    <x v="0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s v="musical"/>
    <d v="2014-11-25T17:32:09"/>
    <d v="2014-12-16T17:32:09"/>
    <x v="4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s v="musical"/>
    <d v="2015-05-08T08:55:54"/>
    <d v="2015-06-07T08:55:54"/>
    <x v="5"/>
    <x v="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s v="musical"/>
    <d v="2015-07-16T05:28:10"/>
    <d v="2015-08-28T17:30:00"/>
    <x v="3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s v="musical"/>
    <d v="2016-11-14T19:42:36"/>
    <d v="2017-01-13T19:42:36"/>
    <x v="4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s v="musical"/>
    <d v="2015-03-21T16:09:25"/>
    <d v="2015-04-20T16:09:25"/>
    <x v="7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s v="musical"/>
    <d v="2014-07-11T12:20:48"/>
    <d v="2014-08-10T12:20:48"/>
    <x v="3"/>
    <x v="3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s v="musical"/>
    <d v="2016-02-10T17:20:43"/>
    <d v="2016-03-11T17:20:43"/>
    <x v="2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s v="musical"/>
    <d v="2014-12-09T12:41:23"/>
    <d v="2015-01-10T23:59:00"/>
    <x v="11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s v="musical"/>
    <d v="2014-12-02T11:13:36"/>
    <d v="2015-01-02T11:13:36"/>
    <x v="11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s v="musical"/>
    <d v="2015-09-21T22:01:46"/>
    <d v="2015-10-21T22:01:46"/>
    <x v="8"/>
    <x v="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s v="musical"/>
    <d v="2016-02-03T18:19:28"/>
    <d v="2016-03-04T18:19:28"/>
    <x v="2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s v="musical"/>
    <d v="2016-06-05T19:13:44"/>
    <d v="2016-07-31T02:00:00"/>
    <x v="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s v="musical"/>
    <d v="2014-07-29T16:17:20"/>
    <d v="2014-09-27T16:17:20"/>
    <x v="3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s v="musical"/>
    <d v="2014-06-09T01:13:01"/>
    <d v="2014-06-29T01:13:01"/>
    <x v="0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s v="musical"/>
    <d v="2015-03-27T16:48:59"/>
    <d v="2015-04-03T16:48:59"/>
    <x v="7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s v="plays"/>
    <d v="2015-02-24T05:53:39"/>
    <d v="2015-04-25T04:53:39"/>
    <x v="2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s v="plays"/>
    <d v="2014-06-10T07:38:27"/>
    <d v="2014-07-30T18:00:00"/>
    <x v="0"/>
    <x v="3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s v="plays"/>
    <d v="2015-02-19T15:22:38"/>
    <d v="2015-03-21T14:22:38"/>
    <x v="2"/>
    <x v="0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s v="plays"/>
    <d v="2016-04-27T10:02:53"/>
    <d v="2016-05-31T06:00:00"/>
    <x v="6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s v="plays"/>
    <d v="2015-04-15T13:01:48"/>
    <d v="2015-05-31T22:59:00"/>
    <x v="6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s v="plays"/>
    <d v="2016-05-07T01:37:01"/>
    <d v="2016-06-14T16:43:00"/>
    <x v="5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s v="plays"/>
    <d v="2015-02-23T16:41:52"/>
    <d v="2015-03-31T22:59:00"/>
    <x v="2"/>
    <x v="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s v="plays"/>
    <d v="2015-07-22T01:14:17"/>
    <d v="2015-08-20T18:00:00"/>
    <x v="3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s v="plays"/>
    <d v="2014-06-17T11:33:43"/>
    <d v="2014-07-17T11:33:43"/>
    <x v="0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s v="plays"/>
    <d v="2015-10-07T11:43:36"/>
    <d v="2015-10-23T22:59:00"/>
    <x v="9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s v="plays"/>
    <d v="2015-02-10T15:13:02"/>
    <d v="2015-03-12T14:13:02"/>
    <x v="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s v="plays"/>
    <d v="2015-06-29T00:01:44"/>
    <d v="2015-07-17T16:02:00"/>
    <x v="0"/>
    <x v="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s v="plays"/>
    <d v="2015-06-05T10:38:37"/>
    <d v="2015-07-05T10:38:37"/>
    <x v="0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s v="plays"/>
    <d v="2015-12-02T23:20:07"/>
    <d v="2016-01-03T23:20:07"/>
    <x v="11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s v="plays"/>
    <d v="2015-11-21T15:06:57"/>
    <d v="2016-01-19T17:59:00"/>
    <x v="4"/>
    <x v="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s v="plays"/>
    <d v="2015-06-15T16:50:44"/>
    <d v="2015-07-19T22:59:00"/>
    <x v="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s v="plays"/>
    <d v="2016-07-20T10:01:43"/>
    <d v="2016-08-01T08:41:00"/>
    <x v="3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s v="plays"/>
    <d v="2015-05-26T20:40:14"/>
    <d v="2015-06-16T20:40:14"/>
    <x v="5"/>
    <x v="0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s v="plays"/>
    <d v="2015-04-07T05:09:54"/>
    <d v="2015-05-07T05:09:54"/>
    <x v="6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s v="plays"/>
    <d v="2015-01-30T17:16:41"/>
    <d v="2015-03-26T19:00:00"/>
    <x v="1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s v="plays"/>
    <d v="2014-11-01T07:39:47"/>
    <d v="2014-12-31T08:39:47"/>
    <x v="4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s v="plays"/>
    <d v="2016-08-11T15:46:11"/>
    <d v="2016-08-31T15:46:11"/>
    <x v="10"/>
    <x v="2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s v="plays"/>
    <d v="2016-05-13T12:46:51"/>
    <d v="2016-05-27T12:46:51"/>
    <x v="5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s v="plays"/>
    <d v="2014-10-15T15:22:25"/>
    <d v="2014-11-05T16:22:25"/>
    <x v="9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s v="plays"/>
    <d v="2016-01-05T21:45:35"/>
    <d v="2016-02-19T21:45:35"/>
    <x v="1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s v="plays"/>
    <d v="2014-11-20T15:56:12"/>
    <d v="2014-12-01T14:09:00"/>
    <x v="4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s v="plays"/>
    <d v="2015-05-19T05:41:07"/>
    <d v="2015-06-18T05:41:07"/>
    <x v="5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s v="plays"/>
    <d v="2016-03-31T17:36:48"/>
    <d v="2016-04-21T17:36:48"/>
    <x v="7"/>
    <x v="2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s v="plays"/>
    <d v="2016-07-02T17:14:12"/>
    <d v="2016-08-02T23:09:00"/>
    <x v="3"/>
    <x v="2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s v="plays"/>
    <d v="2015-05-28T13:22:38"/>
    <d v="2015-07-03T13:22:38"/>
    <x v="5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s v="plays"/>
    <d v="2015-04-22T12:03:29"/>
    <d v="2015-05-22T12:03:29"/>
    <x v="6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s v="plays"/>
    <d v="2015-05-30T22:25:24"/>
    <d v="2015-07-29T22:25:24"/>
    <x v="5"/>
    <x v="0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s v="plays"/>
    <d v="2016-03-03T11:50:29"/>
    <d v="2016-03-28T10:50:29"/>
    <x v="7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s v="plays"/>
    <d v="2014-05-21T13:51:27"/>
    <d v="2014-07-20T13:51:27"/>
    <x v="5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s v="plays"/>
    <d v="2014-04-11T06:50:52"/>
    <d v="2014-05-11T06:50:52"/>
    <x v="6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s v="plays"/>
    <d v="2014-05-06T20:44:24"/>
    <d v="2014-05-31T20:44:24"/>
    <x v="5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s v="plays"/>
    <d v="2014-05-07T09:48:54"/>
    <d v="2014-06-03T01:59:00"/>
    <x v="5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s v="plays"/>
    <d v="2015-09-01T10:02:54"/>
    <d v="2015-10-01T10:02:54"/>
    <x v="8"/>
    <x v="0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s v="plays"/>
    <d v="2014-09-03T00:19:02"/>
    <d v="2014-10-04T01:59:00"/>
    <x v="8"/>
    <x v="3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s v="plays"/>
    <d v="2015-06-04T00:23:11"/>
    <d v="2015-07-19T00:23:11"/>
    <x v="0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s v="plays"/>
    <d v="2015-09-18T14:36:29"/>
    <d v="2015-10-18T14:36:29"/>
    <x v="8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s v="plays"/>
    <d v="2015-05-12T13:24:44"/>
    <d v="2015-06-11T13:24:44"/>
    <x v="5"/>
    <x v="0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s v="plays"/>
    <d v="2014-12-01T21:59:03"/>
    <d v="2014-12-31T21:59:03"/>
    <x v="11"/>
    <x v="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s v="plays"/>
    <d v="2015-06-17T05:32:59"/>
    <d v="2015-07-17T05:32:59"/>
    <x v="0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s v="plays"/>
    <d v="2015-03-01T23:34:36"/>
    <d v="2015-03-26T22:34:36"/>
    <x v="7"/>
    <x v="0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s v="plays"/>
    <d v="2014-07-28T15:09:38"/>
    <d v="2014-09-01T15:09:38"/>
    <x v="3"/>
    <x v="3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s v="plays"/>
    <d v="2015-04-09T16:14:18"/>
    <d v="2015-05-09T16:14:18"/>
    <x v="6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s v="plays"/>
    <d v="2015-02-24T18:17:51"/>
    <d v="2015-03-26T17:17:51"/>
    <x v="2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s v="plays"/>
    <d v="2015-02-06T12:50:03"/>
    <d v="2015-03-08T11:50:03"/>
    <x v="2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s v="plays"/>
    <d v="2014-07-09T12:41:30"/>
    <d v="2014-08-01T12:12:00"/>
    <x v="3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s v="plays"/>
    <d v="2015-05-04T05:20:44"/>
    <d v="2015-05-22T16:00:00"/>
    <x v="5"/>
    <x v="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s v="plays"/>
    <d v="2014-05-30T16:26:47"/>
    <d v="2014-06-25T16:00:00"/>
    <x v="5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s v="plays"/>
    <d v="2014-07-13T10:51:50"/>
    <d v="2014-08-12T10:51:50"/>
    <x v="3"/>
    <x v="3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s v="plays"/>
    <d v="2014-10-02T09:09:37"/>
    <d v="2014-11-12T16:47:00"/>
    <x v="9"/>
    <x v="3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s v="plays"/>
    <d v="2016-08-29T01:15:56"/>
    <d v="2016-09-12T11:59:00"/>
    <x v="10"/>
    <x v="2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s v="plays"/>
    <d v="2015-09-06T10:11:45"/>
    <d v="2015-11-05T11:11:45"/>
    <x v="8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s v="plays"/>
    <d v="2015-10-18T16:24:14"/>
    <d v="2015-11-17T17:24:14"/>
    <x v="9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s v="plays"/>
    <d v="2014-07-21T10:38:18"/>
    <d v="2014-08-30T00:30:00"/>
    <x v="3"/>
    <x v="3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s v="plays"/>
    <d v="2016-02-02T17:43:41"/>
    <d v="2016-03-22T22:29:00"/>
    <x v="2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s v="plays"/>
    <d v="2016-05-19T14:32:19"/>
    <d v="2016-06-18T14:32:19"/>
    <x v="5"/>
    <x v="2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s v="musical"/>
    <d v="2014-08-14T10:50:05"/>
    <d v="2014-09-08T10:50:05"/>
    <x v="10"/>
    <x v="3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s v="musical"/>
    <d v="2015-02-12T12:23:12"/>
    <d v="2015-03-13T22:11:00"/>
    <x v="2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s v="musical"/>
    <d v="2014-06-02T23:07:58"/>
    <d v="2014-07-02T23:07:58"/>
    <x v="0"/>
    <x v="3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s v="musical"/>
    <d v="2017-01-28T13:44:10"/>
    <d v="2017-03-29T12:44:10"/>
    <x v="1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s v="musical"/>
    <d v="2015-06-24T22:29:56"/>
    <d v="2015-08-13T22:29:56"/>
    <x v="0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s v="musical"/>
    <d v="2015-09-08T11:42:15"/>
    <d v="2015-10-08T11:42:15"/>
    <x v="8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s v="musical"/>
    <d v="2015-01-02T19:23:42"/>
    <d v="2015-01-23T20:00:00"/>
    <x v="1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s v="musical"/>
    <d v="2016-09-02T03:19:25"/>
    <d v="2016-09-03T05:00:00"/>
    <x v="8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s v="musical"/>
    <d v="2016-01-03T09:58:48"/>
    <d v="2016-02-02T09:58:48"/>
    <x v="1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s v="musical"/>
    <d v="2016-11-08T11:15:52"/>
    <d v="2016-12-08T11:15:52"/>
    <x v="4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s v="musical"/>
    <d v="2015-05-30T14:39:06"/>
    <d v="2015-06-29T22:59:00"/>
    <x v="5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s v="musical"/>
    <d v="2014-12-26T15:39:56"/>
    <d v="2015-01-25T15:39:56"/>
    <x v="11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s v="musical"/>
    <d v="2014-06-25T14:33:40"/>
    <d v="2014-07-30T18:00:00"/>
    <x v="0"/>
    <x v="3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s v="musical"/>
    <d v="2017-01-20T19:26:39"/>
    <d v="2017-02-19T19:26:39"/>
    <x v="1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s v="musical"/>
    <d v="2016-01-04T18:36:10"/>
    <d v="2016-01-31T18:03:00"/>
    <x v="1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s v="musical"/>
    <d v="2014-08-03T09:27:49"/>
    <d v="2014-09-02T09:27:49"/>
    <x v="10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s v="musical"/>
    <d v="2015-03-02T13:59:52"/>
    <d v="2015-03-27T12:59:52"/>
    <x v="7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s v="musical"/>
    <d v="2016-04-09T17:49:51"/>
    <d v="2016-05-09T17:49:51"/>
    <x v="6"/>
    <x v="2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s v="musical"/>
    <d v="2014-11-11T00:28:22"/>
    <d v="2014-12-11T00:28:22"/>
    <x v="4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s v="musical"/>
    <d v="2015-03-16T15:35:29"/>
    <d v="2015-05-01T17:00:00"/>
    <x v="7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s v="plays"/>
    <d v="2017-01-27T08:05:58"/>
    <d v="2017-02-26T08:05:58"/>
    <x v="1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s v="plays"/>
    <d v="2014-12-03T19:07:10"/>
    <d v="2015-01-04T18:26:00"/>
    <x v="11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s v="plays"/>
    <d v="2015-06-16T13:12:24"/>
    <d v="2015-08-15T13:12:24"/>
    <x v="0"/>
    <x v="0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s v="plays"/>
    <d v="2015-02-20T22:10:44"/>
    <d v="2015-03-22T23:59:00"/>
    <x v="2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s v="plays"/>
    <d v="2014-08-16T10:39:17"/>
    <d v="2014-08-24T02:00:00"/>
    <x v="1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s v="plays"/>
    <d v="2014-05-20T10:47:20"/>
    <d v="2014-07-01T01:00:00"/>
    <x v="5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s v="plays"/>
    <d v="2016-11-05T18:00:12"/>
    <d v="2016-12-05T23:59:00"/>
    <x v="4"/>
    <x v="2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s v="plays"/>
    <d v="2015-01-28T01:00:18"/>
    <d v="2015-02-28T01:00:18"/>
    <x v="1"/>
    <x v="0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s v="plays"/>
    <d v="2014-06-02T23:36:18"/>
    <d v="2014-06-16T23:36:18"/>
    <x v="0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s v="plays"/>
    <d v="2014-12-09T15:58:03"/>
    <d v="2015-01-08T15:58:03"/>
    <x v="11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s v="plays"/>
    <d v="2015-07-08T06:34:30"/>
    <d v="2015-08-17T11:00:00"/>
    <x v="3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s v="plays"/>
    <d v="2014-07-23T13:36:01"/>
    <d v="2014-08-12T13:36:01"/>
    <x v="3"/>
    <x v="3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s v="plays"/>
    <d v="2015-05-11T21:13:11"/>
    <d v="2015-06-10T21:13:11"/>
    <x v="5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s v="plays"/>
    <d v="2015-11-09T14:49:59"/>
    <d v="2015-12-19T14:49:59"/>
    <x v="4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s v="plays"/>
    <d v="2016-10-20T06:14:02"/>
    <d v="2016-11-14T07:14:02"/>
    <x v="9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s v="plays"/>
    <d v="2015-06-30T19:16:05"/>
    <d v="2015-08-14T14:38:00"/>
    <x v="0"/>
    <x v="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s v="plays"/>
    <d v="2015-04-01T00:30:00"/>
    <d v="2015-04-15T00:04:00"/>
    <x v="6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s v="plays"/>
    <d v="2015-04-30T09:58:23"/>
    <d v="2015-06-11T18:00:00"/>
    <x v="6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s v="plays"/>
    <d v="2015-05-19T17:01:33"/>
    <d v="2015-06-26T08:25:00"/>
    <x v="5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s v="plays"/>
    <d v="2014-09-24T14:40:06"/>
    <d v="2014-10-26T15:08:00"/>
    <x v="8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s v="plays"/>
    <d v="2014-07-13T22:14:56"/>
    <d v="2014-07-28T22:14:56"/>
    <x v="3"/>
    <x v="3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s v="plays"/>
    <d v="2014-08-12T03:37:22"/>
    <d v="2014-09-11T03:37:22"/>
    <x v="10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s v="plays"/>
    <d v="2015-08-08T13:09:57"/>
    <d v="2015-09-07T13:09:57"/>
    <x v="10"/>
    <x v="0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s v="plays"/>
    <d v="2014-10-27T14:29:37"/>
    <d v="2014-11-26T15:29:37"/>
    <x v="9"/>
    <x v="3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s v="plays"/>
    <d v="2015-02-24T01:28:50"/>
    <d v="2015-04-24T23:35:00"/>
    <x v="2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s v="plays"/>
    <d v="2015-10-31T00:04:09"/>
    <d v="2015-11-30T01:04:09"/>
    <x v="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s v="plays"/>
    <d v="2015-04-20T14:39:16"/>
    <d v="2015-05-10T17:59:00"/>
    <x v="6"/>
    <x v="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s v="plays"/>
    <d v="2016-05-02T18:38:29"/>
    <d v="2016-06-01T18:38:29"/>
    <x v="5"/>
    <x v="2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s v="plays"/>
    <d v="2016-05-04T06:19:12"/>
    <d v="2016-06-03T06:19:12"/>
    <x v="5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s v="plays"/>
    <d v="2014-08-12T07:39:21"/>
    <d v="2014-09-11T07:39:21"/>
    <x v="10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s v="plays"/>
    <d v="2014-07-23T10:57:03"/>
    <d v="2014-08-04T11:00:00"/>
    <x v="3"/>
    <x v="3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s v="plays"/>
    <d v="2015-12-20T11:26:13"/>
    <d v="2016-01-17T19:00:00"/>
    <x v="11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s v="plays"/>
    <d v="2016-10-14T04:17:40"/>
    <d v="2016-11-13T05:17:40"/>
    <x v="9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s v="plays"/>
    <d v="2014-10-14T08:00:55"/>
    <d v="2014-10-26T13:00:00"/>
    <x v="9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s v="plays"/>
    <d v="2015-01-16T13:26:50"/>
    <d v="2015-03-02T18:00:00"/>
    <x v="1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s v="plays"/>
    <d v="2015-03-12T18:31:11"/>
    <d v="2015-04-09T18:31:11"/>
    <x v="7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s v="plays"/>
    <d v="2014-05-27T18:02:02"/>
    <d v="2014-06-26T18:02:02"/>
    <x v="5"/>
    <x v="3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s v="plays"/>
    <d v="2014-06-30T15:53:59"/>
    <d v="2014-07-30T15:53:59"/>
    <x v="0"/>
    <x v="3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s v="plays"/>
    <d v="2014-11-26T21:02:28"/>
    <d v="2014-12-26T21:02:28"/>
    <x v="4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s v="plays"/>
    <d v="2014-07-10T01:25:04"/>
    <d v="2014-08-09T01:25:04"/>
    <x v="3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s v="plays"/>
    <d v="2015-09-18T11:23:47"/>
    <d v="2015-10-15T23:59:00"/>
    <x v="8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s v="plays"/>
    <d v="2016-08-19T14:51:05"/>
    <d v="2016-09-18T14:51:05"/>
    <x v="10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s v="plays"/>
    <d v="2016-03-04T03:07:48"/>
    <d v="2016-04-01T01:00:00"/>
    <x v="7"/>
    <x v="2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s v="plays"/>
    <d v="2015-08-11T22:38:27"/>
    <d v="2015-09-05T22:38:27"/>
    <x v="10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s v="plays"/>
    <d v="2016-02-14T23:02:44"/>
    <d v="2016-03-15T22:02:44"/>
    <x v="2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s v="plays"/>
    <d v="2016-06-17T18:14:22"/>
    <d v="2016-07-16T19:43:00"/>
    <x v="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s v="plays"/>
    <d v="2015-08-17T11:07:19"/>
    <d v="2015-10-01T08:00:00"/>
    <x v="1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s v="plays"/>
    <d v="2015-08-05T10:45:46"/>
    <d v="2015-10-04T10:45:46"/>
    <x v="10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s v="plays"/>
    <d v="2016-11-01T01:18:40"/>
    <d v="2016-12-01T02:18:40"/>
    <x v="4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s v="plays"/>
    <d v="2016-06-13T10:09:20"/>
    <d v="2016-07-11T10:09:20"/>
    <x v="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s v="plays"/>
    <d v="2015-05-27T16:44:14"/>
    <d v="2015-06-27T16:44:14"/>
    <x v="5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s v="plays"/>
    <d v="2014-10-03T04:36:19"/>
    <d v="2014-10-06T23:30:00"/>
    <x v="9"/>
    <x v="3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s v="plays"/>
    <d v="2014-11-18T06:49:11"/>
    <d v="2015-01-02T06:49:11"/>
    <x v="4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s v="plays"/>
    <d v="2014-10-28T09:05:37"/>
    <d v="2014-11-24T20:00:00"/>
    <x v="9"/>
    <x v="3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s v="plays"/>
    <d v="2015-04-17T16:41:54"/>
    <d v="2015-06-16T16:41:54"/>
    <x v="6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s v="plays"/>
    <d v="2015-10-02T13:41:08"/>
    <d v="2015-11-02T11:50:00"/>
    <x v="9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s v="plays"/>
    <d v="2015-07-28T10:54:35"/>
    <d v="2015-08-27T10:54:35"/>
    <x v="3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s v="plays"/>
    <d v="2015-04-15T14:14:28"/>
    <d v="2015-05-15T14:14:28"/>
    <x v="6"/>
    <x v="0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s v="plays"/>
    <d v="2015-01-27T15:00:22"/>
    <d v="2015-02-28T03:00:00"/>
    <x v="1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s v="plays"/>
    <d v="2016-09-01T22:25:44"/>
    <d v="2016-10-01T22:25:44"/>
    <x v="8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s v="plays"/>
    <d v="2014-07-09T02:48:43"/>
    <d v="2014-09-07T02:48:43"/>
    <x v="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s v="plays"/>
    <d v="2015-01-11T21:53:41"/>
    <d v="2015-02-10T21:53:41"/>
    <x v="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s v="plays"/>
    <d v="2016-03-10T11:51:20"/>
    <d v="2016-04-08T13:35:00"/>
    <x v="7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s v="plays"/>
    <d v="2016-03-04T14:49:02"/>
    <d v="2016-05-03T13:49:02"/>
    <x v="7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s v="plays"/>
    <d v="2015-08-27T13:58:10"/>
    <d v="2015-10-26T13:58:10"/>
    <x v="10"/>
    <x v="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s v="plays"/>
    <d v="2016-06-28T20:09:46"/>
    <d v="2016-07-29T18:29:00"/>
    <x v="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s v="plays"/>
    <d v="2014-05-15T10:37:44"/>
    <d v="2014-07-14T10:37:44"/>
    <x v="5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s v="plays"/>
    <d v="2015-10-29T15:22:21"/>
    <d v="2015-11-28T16:22:21"/>
    <x v="9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s v="plays"/>
    <d v="2016-03-28T17:22:07"/>
    <d v="2016-04-24T19:20:00"/>
    <x v="7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s v="plays"/>
    <d v="2016-05-23T18:25:54"/>
    <d v="2016-07-08T18:25:54"/>
    <x v="5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s v="plays"/>
    <d v="2014-06-26T17:48:32"/>
    <d v="2014-08-02T09:00:00"/>
    <x v="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s v="plays"/>
    <d v="2014-08-29T13:55:56"/>
    <d v="2014-09-28T13:55:56"/>
    <x v="10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s v="plays"/>
    <d v="2015-12-04T15:17:36"/>
    <d v="2016-01-03T15:17:36"/>
    <x v="11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s v="plays"/>
    <d v="2014-04-16T16:23:30"/>
    <d v="2014-05-08T16:23:30"/>
    <x v="6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s v="plays"/>
    <d v="2015-11-03T09:54:54"/>
    <d v="2015-11-28T09:54:54"/>
    <x v="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s v="plays"/>
    <d v="2015-10-18T22:41:57"/>
    <d v="2015-11-17T23:41:57"/>
    <x v="9"/>
    <x v="0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s v="plays"/>
    <d v="2015-02-18T12:19:46"/>
    <d v="2015-04-19T11:19:46"/>
    <x v="2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s v="plays"/>
    <d v="2016-02-14T00:39:40"/>
    <d v="2016-04-13T23:39:40"/>
    <x v="2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s v="plays"/>
    <d v="2014-06-11T12:04:38"/>
    <d v="2014-07-23T21:59:00"/>
    <x v="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s v="plays"/>
    <d v="2017-02-04T01:58:27"/>
    <d v="2017-03-06T01:58:27"/>
    <x v="2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s v="plays"/>
    <d v="2016-03-23T14:34:33"/>
    <d v="2016-05-22T14:34:33"/>
    <x v="7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s v="plays"/>
    <d v="2016-08-19T15:30:46"/>
    <d v="2016-08-28T22:55:00"/>
    <x v="1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s v="plays"/>
    <d v="2016-03-18T15:43:31"/>
    <d v="2016-04-17T15:43:31"/>
    <x v="7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s v="plays"/>
    <d v="2014-06-21T07:52:06"/>
    <d v="2014-07-21T07:52:06"/>
    <x v="0"/>
    <x v="3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s v="plays"/>
    <d v="2014-12-07T20:37:14"/>
    <d v="2015-02-05T20:37:14"/>
    <x v="11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s v="plays"/>
    <d v="2016-04-09T11:25:10"/>
    <d v="2016-05-08T23:00:00"/>
    <x v="6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s v="plays"/>
    <d v="2016-05-03T08:07:28"/>
    <d v="2016-06-02T08:07:28"/>
    <x v="5"/>
    <x v="2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s v="plays"/>
    <d v="2016-06-13T15:48:18"/>
    <d v="2016-07-13T15:48:18"/>
    <x v="0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s v="plays"/>
    <d v="2014-07-10T15:36:01"/>
    <d v="2014-08-01T02:00:00"/>
    <x v="3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s v="plays"/>
    <d v="2016-06-22T13:55:32"/>
    <d v="2016-07-22T13:55:32"/>
    <x v="0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s v="plays"/>
    <d v="2014-12-02T10:25:53"/>
    <d v="2015-01-31T10:25:53"/>
    <x v="11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s v="plays"/>
    <d v="2015-03-06T16:40:57"/>
    <d v="2015-03-29T15:00:00"/>
    <x v="7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s v="plays"/>
    <d v="2014-06-05T09:22:27"/>
    <d v="2014-07-05T09:22:27"/>
    <x v="0"/>
    <x v="3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s v="plays"/>
    <d v="2016-05-17T23:19:09"/>
    <d v="2016-07-16T23:19:09"/>
    <x v="5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s v="plays"/>
    <d v="2015-05-08T14:26:20"/>
    <d v="2015-07-07T14:26:20"/>
    <x v="5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s v="plays"/>
    <d v="2014-04-18T15:52:36"/>
    <d v="2014-05-20T01:59:00"/>
    <x v="6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s v="plays"/>
    <d v="2014-10-08T18:07:24"/>
    <d v="2014-11-07T19:00:00"/>
    <x v="9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s v="plays"/>
    <d v="2016-01-30T11:58:40"/>
    <d v="2016-02-20T16:05:00"/>
    <x v="1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s v="plays"/>
    <d v="2016-04-07T08:09:54"/>
    <d v="2016-05-06T08:04:00"/>
    <x v="6"/>
    <x v="2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s v="plays"/>
    <d v="2014-05-06T17:11:30"/>
    <d v="2014-05-16T17:11:30"/>
    <x v="5"/>
    <x v="3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s v="plays"/>
    <d v="2015-08-13T20:56:53"/>
    <d v="2015-08-28T20:56:53"/>
    <x v="10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s v="plays"/>
    <d v="2015-10-09T12:59:41"/>
    <d v="2015-11-08T13:59:41"/>
    <x v="9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s v="plays"/>
    <d v="2016-02-01T11:08:13"/>
    <d v="2016-03-02T11:08:13"/>
    <x v="2"/>
    <x v="2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s v="plays"/>
    <d v="2015-05-01T10:28:02"/>
    <d v="2015-05-31T10:28:02"/>
    <x v="5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s v="plays"/>
    <d v="2015-10-12T17:34:19"/>
    <d v="2015-12-11T18:34:19"/>
    <x v="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s v="plays"/>
    <d v="2015-04-13T15:45:12"/>
    <d v="2015-05-13T15:45:12"/>
    <x v="6"/>
    <x v="0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s v="plays"/>
    <d v="2014-06-19T04:21:30"/>
    <d v="2014-07-19T04:21:30"/>
    <x v="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s v="plays"/>
    <d v="2015-01-15T11:24:37"/>
    <d v="2015-02-14T06:27:00"/>
    <x v="1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s v="plays"/>
    <d v="2014-11-07T01:24:24"/>
    <d v="2014-11-20T11:04:00"/>
    <x v="4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s v="plays"/>
    <d v="2015-03-06T04:23:41"/>
    <d v="2015-04-05T03:23:41"/>
    <x v="7"/>
    <x v="0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s v="plays"/>
    <d v="2015-02-26T18:07:06"/>
    <d v="2015-03-28T17:07:06"/>
    <x v="2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s v="plays"/>
    <d v="2014-07-22T14:53:18"/>
    <d v="2014-08-31T14:51:49"/>
    <x v="3"/>
    <x v="3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s v="plays"/>
    <d v="2016-03-08T10:29:18"/>
    <d v="2016-05-07T09:29:18"/>
    <x v="7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s v="plays"/>
    <d v="2017-02-09T18:08:28"/>
    <d v="2017-03-01T14:00:00"/>
    <x v="2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s v="plays"/>
    <d v="2014-08-27T20:02:41"/>
    <d v="2014-09-26T20:02:41"/>
    <x v="10"/>
    <x v="3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s v="plays"/>
    <d v="2015-01-16T09:05:47"/>
    <d v="2015-02-15T09:05:47"/>
    <x v="1"/>
    <x v="0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s v="plays"/>
    <d v="2014-09-07T22:54:17"/>
    <d v="2014-10-07T22:54:17"/>
    <x v="8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s v="plays"/>
    <d v="2014-08-21T14:23:05"/>
    <d v="2014-10-20T14:23:05"/>
    <x v="10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s v="plays"/>
    <d v="2016-01-22T13:33:07"/>
    <d v="2016-02-16T13:33:07"/>
    <x v="1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s v="plays"/>
    <d v="2014-07-28T13:33:01"/>
    <d v="2014-08-26T11:28:00"/>
    <x v="3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s v="plays"/>
    <d v="2015-06-22T18:08:27"/>
    <d v="2015-07-22T18:08:27"/>
    <x v="0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s v="plays"/>
    <d v="2014-07-31T11:49:20"/>
    <d v="2014-09-09T11:49:20"/>
    <x v="3"/>
    <x v="3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s v="plays"/>
    <d v="2014-10-09T13:29:26"/>
    <d v="2014-10-26T13:29:26"/>
    <x v="9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s v="plays"/>
    <d v="2014-12-29T08:04:38"/>
    <d v="2015-01-28T08:04:38"/>
    <x v="11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s v="plays"/>
    <d v="2015-04-02T08:04:09"/>
    <d v="2015-05-02T08:04:09"/>
    <x v="6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s v="plays"/>
    <d v="2015-01-17T02:13:43"/>
    <d v="2015-02-16T02:13:43"/>
    <x v="1"/>
    <x v="0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s v="plays"/>
    <d v="2016-02-19T00:54:29"/>
    <d v="2016-03-05T00:54:29"/>
    <x v="2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s v="plays"/>
    <d v="2015-06-19T13:44:23"/>
    <d v="2015-07-19T13:44:23"/>
    <x v="0"/>
    <x v="0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s v="plays"/>
    <d v="2014-08-18T15:56:40"/>
    <d v="2014-09-17T15:56:40"/>
    <x v="1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s v="plays"/>
    <d v="2014-08-05T11:07:54"/>
    <d v="2014-09-04T11:07:54"/>
    <x v="10"/>
    <x v="3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s v="plays"/>
    <d v="2016-09-07T16:51:48"/>
    <d v="2016-10-07T16:51:48"/>
    <x v="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s v="plays"/>
    <d v="2016-02-17T11:13:16"/>
    <d v="2016-04-15T11:28:00"/>
    <x v="2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s v="plays"/>
    <d v="2015-02-21T23:34:59"/>
    <d v="2015-03-23T22:34:59"/>
    <x v="2"/>
    <x v="0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s v="plays"/>
    <d v="2014-08-27T16:52:38"/>
    <d v="2014-10-26T16:52:38"/>
    <x v="10"/>
    <x v="3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s v="plays"/>
    <d v="2014-12-17T09:01:07"/>
    <d v="2015-01-31T21:54:00"/>
    <x v="11"/>
    <x v="3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s v="plays"/>
    <d v="2016-02-08T18:59:23"/>
    <d v="2016-03-24T17:59:23"/>
    <x v="2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s v="plays"/>
    <d v="2015-08-01T11:04:57"/>
    <d v="2015-08-31T11:04:57"/>
    <x v="10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s v="plays"/>
    <d v="2015-05-27T00:42:16"/>
    <d v="2015-07-26T00:42:16"/>
    <x v="5"/>
    <x v="0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s v="plays"/>
    <d v="2015-10-05T10:43:59"/>
    <d v="2015-12-04T11:43:59"/>
    <x v="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s v="plays"/>
    <d v="2017-02-02T18:18:01"/>
    <d v="2017-02-22T20:00:00"/>
    <x v="2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s v="plays"/>
    <d v="2014-05-06T17:31:40"/>
    <d v="2014-06-05T17:31:40"/>
    <x v="5"/>
    <x v="3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s v="plays"/>
    <d v="2015-11-13T19:36:10"/>
    <d v="2015-12-13T19:36:10"/>
    <x v="4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s v="plays"/>
    <d v="2016-01-05T10:43:19"/>
    <d v="2016-02-03T13:49:00"/>
    <x v="1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s v="plays"/>
    <d v="2014-10-29T09:02:44"/>
    <d v="2014-12-18T10:02:44"/>
    <x v="9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s v="plays"/>
    <d v="2015-10-16T14:25:16"/>
    <d v="2015-12-15T15:25:16"/>
    <x v="9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s v="plays"/>
    <d v="2016-09-01T01:27:04"/>
    <d v="2016-10-02T04:00:00"/>
    <x v="8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s v="plays"/>
    <d v="2015-03-04T17:44:10"/>
    <d v="2015-04-03T16:44:10"/>
    <x v="7"/>
    <x v="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s v="plays"/>
    <d v="2014-09-21T16:11:27"/>
    <d v="2014-10-21T16:11:27"/>
    <x v="8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s v="plays"/>
    <d v="2014-06-14T17:29:24"/>
    <d v="2014-07-01T17:30:00"/>
    <x v="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s v="plays"/>
    <d v="2016-05-06T20:41:55"/>
    <d v="2016-05-24T09:25:00"/>
    <x v="5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s v="plays"/>
    <d v="2014-08-18T14:10:10"/>
    <d v="2014-10-17T14:10:10"/>
    <x v="10"/>
    <x v="3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s v="plays"/>
    <d v="2015-10-28T11:06:07"/>
    <d v="2015-12-01T00:59:00"/>
    <x v="9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s v="plays"/>
    <d v="2015-05-20T00:33:24"/>
    <d v="2015-07-17T22:00:00"/>
    <x v="5"/>
    <x v="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s v="plays"/>
    <d v="2016-07-08T06:22:34"/>
    <d v="2016-09-06T06:22:34"/>
    <x v="3"/>
    <x v="2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s v="plays"/>
    <d v="2014-12-21T21:01:04"/>
    <d v="2015-01-20T14:16:00"/>
    <x v="11"/>
    <x v="3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s v="plays"/>
    <d v="2014-11-05T17:58:45"/>
    <d v="2014-11-20T17:58:45"/>
    <x v="4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s v="plays"/>
    <d v="2015-03-11T00:16:22"/>
    <d v="2015-04-10T00:00:00"/>
    <x v="7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s v="plays"/>
    <d v="2014-07-21T23:49:49"/>
    <d v="2014-08-20T23:49:49"/>
    <x v="3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s v="plays"/>
    <d v="2014-09-22T10:36:50"/>
    <d v="2014-10-22T10:36:50"/>
    <x v="8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s v="plays"/>
    <d v="2014-12-17T19:32:23"/>
    <d v="2015-01-10T20:00:00"/>
    <x v="11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s v="plays"/>
    <d v="2016-03-07T07:13:07"/>
    <d v="2016-04-11T06:13:07"/>
    <x v="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s v="plays"/>
    <d v="2015-06-14T18:00:15"/>
    <d v="2015-07-14T18:00:15"/>
    <x v="0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s v="plays"/>
    <d v="2014-09-23T10:16:31"/>
    <d v="2014-10-23T10:16:31"/>
    <x v="8"/>
    <x v="3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s v="plays"/>
    <d v="2014-05-02T14:26:37"/>
    <d v="2014-05-09T01:53:00"/>
    <x v="5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s v="plays"/>
    <d v="2014-08-14T16:05:16"/>
    <d v="2014-10-13T16:05:16"/>
    <x v="10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s v="plays"/>
    <d v="2014-10-16T11:33:48"/>
    <d v="2014-11-15T15:00:00"/>
    <x v="9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s v="plays"/>
    <d v="2016-08-31T15:11:25"/>
    <d v="2016-09-30T23:00:00"/>
    <x v="1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s v="plays"/>
    <d v="2014-05-20T10:33:51"/>
    <d v="2014-06-19T10:33:51"/>
    <x v="5"/>
    <x v="3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s v="plays"/>
    <d v="2016-06-13T17:23:59"/>
    <d v="2016-07-03T14:59:00"/>
    <x v="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s v="plays"/>
    <d v="2015-11-02T18:14:40"/>
    <d v="2015-11-25T18:00:00"/>
    <x v="4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s v="plays"/>
    <d v="2016-03-16T20:27:24"/>
    <d v="2016-03-31T22:59:00"/>
    <x v="7"/>
    <x v="2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s v="plays"/>
    <d v="2014-08-15T10:22:32"/>
    <d v="2014-09-15T22:00:00"/>
    <x v="1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s v="plays"/>
    <d v="2014-05-20T11:40:56"/>
    <d v="2014-06-23T11:00:00"/>
    <x v="5"/>
    <x v="3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s v="plays"/>
    <d v="2016-02-20T22:23:43"/>
    <d v="2016-04-20T21:23:43"/>
    <x v="2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s v="plays"/>
    <d v="2016-06-02T12:44:28"/>
    <d v="2016-07-02T12:44:28"/>
    <x v="0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s v="plays"/>
    <d v="2014-05-28T11:21:24"/>
    <d v="2014-06-27T11:21:24"/>
    <x v="5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s v="plays"/>
    <d v="2015-03-30T09:07:06"/>
    <d v="2015-04-29T09:07:06"/>
    <x v="7"/>
    <x v="0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s v="plays"/>
    <d v="2014-07-13T17:50:11"/>
    <d v="2014-08-12T17:50:11"/>
    <x v="3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s v="plays"/>
    <d v="2016-04-18T19:56:28"/>
    <d v="2016-05-18T19:56:28"/>
    <x v="6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s v="plays"/>
    <d v="2015-08-18T21:49:10"/>
    <d v="2015-09-27T21:49:10"/>
    <x v="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s v="plays"/>
    <d v="2016-12-14T18:07:35"/>
    <d v="2017-01-13T18:05:00"/>
    <x v="11"/>
    <x v="2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s v="plays"/>
    <d v="2015-01-18T10:52:36"/>
    <d v="2015-02-28T07:00:00"/>
    <x v="1"/>
    <x v="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s v="plays"/>
    <d v="2015-01-27T11:00:20"/>
    <d v="2015-02-28T22:00:00"/>
    <x v="1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s v="plays"/>
    <d v="2016-11-26T14:18:51"/>
    <d v="2016-12-26T14:18:51"/>
    <x v="4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s v="plays"/>
    <d v="2014-06-22T13:35:11"/>
    <d v="2014-08-21T13:35:11"/>
    <x v="0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s v="plays"/>
    <d v="2015-03-15T03:17:06"/>
    <d v="2015-05-08T23:00:00"/>
    <x v="7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s v="plays"/>
    <d v="2015-10-06T08:16:15"/>
    <d v="2015-11-05T09:16:15"/>
    <x v="9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s v="plays"/>
    <d v="2014-05-19T20:06:09"/>
    <d v="2014-06-30T12:28:00"/>
    <x v="5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s v="plays"/>
    <d v="2014-09-23T14:05:49"/>
    <d v="2014-10-21T14:51:00"/>
    <x v="8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s v="plays"/>
    <d v="2016-11-21T12:03:14"/>
    <d v="2016-12-21T12:03:14"/>
    <x v="4"/>
    <x v="2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s v="plays"/>
    <d v="2016-12-28T13:54:02"/>
    <d v="2017-01-27T13:54:02"/>
    <x v="11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s v="plays"/>
    <d v="2016-05-20T17:32:01"/>
    <d v="2016-06-19T17:32:01"/>
    <x v="5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s v="plays"/>
    <d v="2016-05-21T11:45:16"/>
    <d v="2016-06-14T13:54:00"/>
    <x v="5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s v="plays"/>
    <d v="2015-02-06T08:57:05"/>
    <d v="2015-03-08T07:57:05"/>
    <x v="2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s v="plays"/>
    <d v="2015-10-29T23:32:33"/>
    <d v="2015-11-14T18:00:00"/>
    <x v="9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s v="plays"/>
    <d v="2015-12-15T13:16:56"/>
    <d v="2016-01-14T13:16:56"/>
    <x v="11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s v="plays"/>
    <d v="2016-09-09T05:28:26"/>
    <d v="2016-10-09T05:28:26"/>
    <x v="8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s v="plays"/>
    <d v="2015-02-23T09:29:35"/>
    <d v="2015-03-23T22:59:00"/>
    <x v="2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s v="plays"/>
    <d v="2015-10-27T17:34:59"/>
    <d v="2015-11-20T23:00:00"/>
    <x v="9"/>
    <x v="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s v="plays"/>
    <d v="2016-06-17T12:49:46"/>
    <d v="2016-07-17T12:49:46"/>
    <x v="0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s v="plays"/>
    <d v="2014-12-17T09:42:04"/>
    <d v="2015-01-16T05:26:00"/>
    <x v="11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s v="plays"/>
    <d v="2015-04-28T12:34:48"/>
    <d v="2015-05-31T12:35:00"/>
    <x v="6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s v="plays"/>
    <d v="2015-07-24T11:08:57"/>
    <d v="2015-08-07T10:00:00"/>
    <x v="3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s v="plays"/>
    <d v="2014-12-17T07:09:11"/>
    <d v="2015-01-16T07:09:11"/>
    <x v="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s v="plays"/>
    <d v="2015-02-03T23:40:47"/>
    <d v="2015-04-04T22:40:47"/>
    <x v="2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s v="plays"/>
    <d v="2015-06-23T14:34:53"/>
    <d v="2015-08-22T14:34:53"/>
    <x v="0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s v="plays"/>
    <d v="2014-09-07T21:05:00"/>
    <d v="2014-10-21T23:59:00"/>
    <x v="8"/>
    <x v="3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s v="plays"/>
    <d v="2016-11-18T19:45:50"/>
    <d v="2016-12-18T19:45:50"/>
    <x v="4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s v="plays"/>
    <d v="2017-01-15T07:43:39"/>
    <d v="2017-02-28T03:51:00"/>
    <x v="1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s v="plays"/>
    <d v="2015-12-06T14:47:17"/>
    <d v="2016-01-31T18:55:00"/>
    <x v="11"/>
    <x v="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s v="plays"/>
    <d v="2016-05-05T12:19:57"/>
    <d v="2016-06-04T12:19:57"/>
    <x v="5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s v="plays"/>
    <d v="2016-07-19T15:24:33"/>
    <d v="2016-09-02T15:24:33"/>
    <x v="3"/>
    <x v="2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s v="plays"/>
    <d v="2014-10-14T21:59:50"/>
    <d v="2014-10-24T21:59:50"/>
    <x v="9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s v="plays"/>
    <d v="2016-12-26T16:41:22"/>
    <d v="2017-01-25T16:41:22"/>
    <x v="11"/>
    <x v="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s v="plays"/>
    <d v="2016-04-15T15:21:13"/>
    <d v="2016-05-15T15:21:13"/>
    <x v="6"/>
    <x v="2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s v="plays"/>
    <d v="2015-07-03T14:59:26"/>
    <d v="2015-08-26T13:32:00"/>
    <x v="3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s v="plays"/>
    <d v="2016-09-27T01:40:34"/>
    <d v="2016-10-27T01:40:34"/>
    <x v="8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s v="plays"/>
    <d v="2016-11-22T19:15:09"/>
    <d v="2016-12-25T19:15:09"/>
    <x v="4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s v="plays"/>
    <d v="2015-02-17T20:11:06"/>
    <d v="2015-04-01T20:00:00"/>
    <x v="2"/>
    <x v="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s v="plays"/>
    <d v="2014-09-01T17:00:01"/>
    <d v="2014-09-24T17:00:01"/>
    <x v="8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s v="plays"/>
    <d v="2017-01-31T19:45:37"/>
    <d v="2017-03-03T00:00:00"/>
    <x v="1"/>
    <x v="1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s v="plays"/>
    <d v="2015-10-30T07:56:44"/>
    <d v="2015-11-29T08:56:44"/>
    <x v="9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s v="plays"/>
    <d v="2016-05-22T10:02:31"/>
    <d v="2016-07-21T10:02:31"/>
    <x v="5"/>
    <x v="2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s v="plays"/>
    <d v="2015-01-24T22:15:40"/>
    <d v="2015-02-23T22:15:40"/>
    <x v="1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s v="plays"/>
    <d v="2016-01-31T17:43:06"/>
    <d v="2016-02-27T19:00:00"/>
    <x v="1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s v="plays"/>
    <d v="2015-12-20T08:45:23"/>
    <d v="2016-01-08T01:34:00"/>
    <x v="11"/>
    <x v="0"/>
  </r>
  <r>
    <m/>
    <m/>
    <m/>
    <m/>
    <m/>
    <x v="4"/>
    <x v="21"/>
    <m/>
    <m/>
    <m/>
    <m/>
    <m/>
    <m/>
    <m/>
    <m/>
    <m/>
    <x v="9"/>
    <m/>
    <m/>
    <m/>
    <x v="12"/>
    <x v="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839C938-48C7-D649-8D6B-3B8ABAE818D7}" name="PivotTable8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5" firstHeaderRow="1" firstDataRow="2" firstDataCol="1" rowPageCount="1" colPageCount="1"/>
  <pivotFields count="22">
    <pivotField showAll="0"/>
    <pivotField showAll="0"/>
    <pivotField dataField="1" showAll="0"/>
    <pivotField showAll="0"/>
    <pivotField showAll="0"/>
    <pivotField axis="axisCol" showAll="0" sortType="descending">
      <items count="6">
        <item h="1" x="4"/>
        <item x="0"/>
        <item x="3"/>
        <item x="2"/>
        <item x="1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ame="category" axis="axisRow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showAll="0"/>
    <pivotField showAll="0"/>
    <pivotField showAll="0"/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 v="1"/>
    </i>
    <i>
      <x v="2"/>
    </i>
    <i>
      <x v="3"/>
    </i>
    <i>
      <x v="4"/>
    </i>
    <i t="grand">
      <x/>
    </i>
  </colItems>
  <pageFields count="1">
    <pageField fld="6" hier="-1"/>
  </pageFields>
  <dataFields count="1">
    <dataField name="Count of blurb" fld="2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EBFF2BD-7733-034A-AF40-AA26BA09D5CA}" name="PivotTable4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6">
  <location ref="A4:F47" firstHeaderRow="1" firstDataRow="2" firstDataCol="1" rowPageCount="2" colPageCount="1"/>
  <pivotFields count="18">
    <pivotField showAll="0"/>
    <pivotField showAll="0"/>
    <pivotField dataField="1" showAll="0"/>
    <pivotField showAll="0"/>
    <pivotField showAll="0"/>
    <pivotField axis="axisCol" showAll="0" sortType="descending">
      <items count="6">
        <item h="1" x="4"/>
        <item x="0"/>
        <item x="3"/>
        <item x="2"/>
        <item x="1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ame="Parent-category"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 v="1"/>
    </i>
    <i>
      <x v="2"/>
    </i>
    <i>
      <x v="3"/>
    </i>
    <i>
      <x v="4"/>
    </i>
    <i t="grand">
      <x/>
    </i>
  </colItems>
  <pageFields count="2">
    <pageField fld="6" hier="-1"/>
    <pageField fld="16" hier="-1"/>
  </pageFields>
  <dataFields count="1">
    <dataField name="Count of blurb" fld="2" subtotal="count" baseField="0" baseItem="0"/>
  </dataFields>
  <chartFormats count="4">
    <chartFormat chart="5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5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5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5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2EA88C1-B5AC-C145-8560-D6AB2B36C81B}" name="PivotTable7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dataField="1" showAll="0"/>
    <pivotField showAll="0"/>
    <pivotField showAll="0"/>
    <pivotField axis="axisCol" showAll="0" sortType="descending">
      <items count="6">
        <item h="1" x="4"/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ame="parent category"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showAll="0"/>
    <pivotField showAll="0"/>
    <pivotField axis="axisRow" showAll="0">
      <items count="14">
        <item x="1"/>
        <item x="2"/>
        <item x="7"/>
        <item x="6"/>
        <item x="5"/>
        <item x="0"/>
        <item x="3"/>
        <item x="10"/>
        <item x="8"/>
        <item x="9"/>
        <item x="4"/>
        <item x="11"/>
        <item x="12"/>
        <item t="default"/>
      </items>
    </pivotField>
    <pivotField axis="axisPage" showAll="0">
      <items count="11">
        <item x="8"/>
        <item x="7"/>
        <item x="6"/>
        <item x="5"/>
        <item x="4"/>
        <item x="3"/>
        <item x="0"/>
        <item x="2"/>
        <item x="1"/>
        <item x="9"/>
        <item t="default"/>
      </items>
    </pivotField>
  </pivotFields>
  <rowFields count="1">
    <field x="20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5"/>
  </colFields>
  <colItems count="4">
    <i>
      <x v="1"/>
    </i>
    <i>
      <x v="3"/>
    </i>
    <i>
      <x v="4"/>
    </i>
    <i t="grand">
      <x/>
    </i>
  </colItems>
  <pageFields count="2">
    <pageField fld="16" hier="-1"/>
    <pageField fld="21" hier="-1"/>
  </pageFields>
  <dataFields count="1">
    <dataField name="Count of blurb" fld="2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Blue Green">
      <a:dk1>
        <a:sysClr val="windowText" lastClr="000000"/>
      </a:dk1>
      <a:lt1>
        <a:sysClr val="window" lastClr="FFFFFF"/>
      </a:lt1>
      <a:dk2>
        <a:srgbClr val="373545"/>
      </a:dk2>
      <a:lt2>
        <a:srgbClr val="CEDBE6"/>
      </a:lt2>
      <a:accent1>
        <a:srgbClr val="3494BA"/>
      </a:accent1>
      <a:accent2>
        <a:srgbClr val="58B6C0"/>
      </a:accent2>
      <a:accent3>
        <a:srgbClr val="75BDA7"/>
      </a:accent3>
      <a:accent4>
        <a:srgbClr val="7A8C8E"/>
      </a:accent4>
      <a:accent5>
        <a:srgbClr val="84ACB6"/>
      </a:accent5>
      <a:accent6>
        <a:srgbClr val="2683C6"/>
      </a:accent6>
      <a:hlink>
        <a:srgbClr val="6B9F25"/>
      </a:hlink>
      <a:folHlink>
        <a:srgbClr val="9F6715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4115"/>
  <sheetViews>
    <sheetView topLeftCell="A2" zoomScaleNormal="100" workbookViewId="0"/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style="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2.6640625" style="8" bestFit="1" customWidth="1"/>
    <col min="16" max="16" width="14.5" bestFit="1" customWidth="1"/>
    <col min="17" max="17" width="22" bestFit="1" customWidth="1"/>
    <col min="18" max="18" width="11" bestFit="1" customWidth="1"/>
    <col min="19" max="19" width="20.5" bestFit="1" customWidth="1"/>
    <col min="20" max="20" width="19.1640625" bestFit="1" customWidth="1"/>
  </cols>
  <sheetData>
    <row r="1" spans="1:22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7" t="s">
        <v>8306</v>
      </c>
      <c r="P1" s="6" t="s">
        <v>8307</v>
      </c>
      <c r="Q1" s="6" t="s">
        <v>8308</v>
      </c>
      <c r="R1" s="6" t="s">
        <v>8309</v>
      </c>
      <c r="S1" s="6" t="s">
        <v>8366</v>
      </c>
      <c r="T1" s="6" t="s">
        <v>8367</v>
      </c>
      <c r="U1" s="6" t="s">
        <v>8369</v>
      </c>
      <c r="V1" s="6" t="s">
        <v>8368</v>
      </c>
    </row>
    <row r="2" spans="1:22" ht="48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s="5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8">
        <f>E2/D2</f>
        <v>1.3685882352941177</v>
      </c>
      <c r="P2">
        <f>AVERAGE(E2/L2)</f>
        <v>63.917582417582416</v>
      </c>
      <c r="Q2" t="s">
        <v>8310</v>
      </c>
      <c r="R2" t="s">
        <v>8311</v>
      </c>
      <c r="S2" s="12">
        <f>(((J2/60)/60)/24)+DATE(1970,1,1)+(-5/24)</f>
        <v>42176.798738425925</v>
      </c>
      <c r="T2" s="12">
        <f>(((I2/60)/60)/24)+DATE(1970,1,1)+(-5/24)</f>
        <v>42207.916666666664</v>
      </c>
      <c r="U2" t="str">
        <f>TEXT(S2, "mmm")</f>
        <v>Jun</v>
      </c>
      <c r="V2" t="str">
        <f>TEXT(S2, "yyy")</f>
        <v>2015</v>
      </c>
    </row>
    <row r="3" spans="1:22" ht="32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s="5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8">
        <f t="shared" ref="O3:O66" si="0">E3/D3</f>
        <v>1.4260827250608272</v>
      </c>
      <c r="P3">
        <f t="shared" ref="P3:P66" si="1">AVERAGE(E3/L3)</f>
        <v>185.48101265822785</v>
      </c>
      <c r="Q3" t="s">
        <v>8310</v>
      </c>
      <c r="R3" t="s">
        <v>8311</v>
      </c>
      <c r="S3" s="12">
        <f t="shared" ref="S3:S66" si="2">(((J3/60)/60)/24)+DATE(1970,1,1)+(-5/24)</f>
        <v>42766.392164351848</v>
      </c>
      <c r="T3" s="12">
        <f t="shared" ref="T3:T66" si="3">(((I3/60)/60)/24)+DATE(1970,1,1)+(-5/24)</f>
        <v>42796.392164351848</v>
      </c>
      <c r="U3" t="str">
        <f t="shared" ref="U3:U66" si="4">TEXT(S3, "mmm")</f>
        <v>Jan</v>
      </c>
      <c r="V3" t="str">
        <f t="shared" ref="V3:V66" si="5">TEXT(S3, "yyy")</f>
        <v>2017</v>
      </c>
    </row>
    <row r="4" spans="1:22" ht="48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s="5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8">
        <f t="shared" si="0"/>
        <v>1.05</v>
      </c>
      <c r="P4">
        <f t="shared" si="1"/>
        <v>15</v>
      </c>
      <c r="Q4" t="s">
        <v>8310</v>
      </c>
      <c r="R4" t="s">
        <v>8311</v>
      </c>
      <c r="S4" s="12">
        <f t="shared" si="2"/>
        <v>42405.494016203702</v>
      </c>
      <c r="T4" s="12">
        <f t="shared" si="3"/>
        <v>42415.494016203702</v>
      </c>
      <c r="U4" t="str">
        <f t="shared" si="4"/>
        <v>Feb</v>
      </c>
      <c r="V4" t="str">
        <f t="shared" si="5"/>
        <v>2016</v>
      </c>
    </row>
    <row r="5" spans="1:22" ht="32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s="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8">
        <f t="shared" si="0"/>
        <v>1.0389999999999999</v>
      </c>
      <c r="P5">
        <f t="shared" si="1"/>
        <v>69.266666666666666</v>
      </c>
      <c r="Q5" t="s">
        <v>8310</v>
      </c>
      <c r="R5" t="s">
        <v>8311</v>
      </c>
      <c r="S5" s="12">
        <f t="shared" si="2"/>
        <v>41828.306793981479</v>
      </c>
      <c r="T5" s="12">
        <f t="shared" si="3"/>
        <v>41858.306793981479</v>
      </c>
      <c r="U5" t="str">
        <f t="shared" si="4"/>
        <v>Jul</v>
      </c>
      <c r="V5" t="str">
        <f t="shared" si="5"/>
        <v>2014</v>
      </c>
    </row>
    <row r="6" spans="1:22" ht="64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s="5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8">
        <f t="shared" si="0"/>
        <v>1.2299154545454545</v>
      </c>
      <c r="P6">
        <f t="shared" si="1"/>
        <v>190.55028169014085</v>
      </c>
      <c r="Q6" t="s">
        <v>8310</v>
      </c>
      <c r="R6" t="s">
        <v>8311</v>
      </c>
      <c r="S6" s="12">
        <f t="shared" si="2"/>
        <v>42327.625914351847</v>
      </c>
      <c r="T6" s="12">
        <f t="shared" si="3"/>
        <v>42357.625914351847</v>
      </c>
      <c r="U6" t="str">
        <f t="shared" si="4"/>
        <v>Nov</v>
      </c>
      <c r="V6" t="str">
        <f t="shared" si="5"/>
        <v>2015</v>
      </c>
    </row>
    <row r="7" spans="1:22" ht="48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s="5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8">
        <f t="shared" si="0"/>
        <v>1.0977744436109027</v>
      </c>
      <c r="P7">
        <f t="shared" si="1"/>
        <v>93.40425531914893</v>
      </c>
      <c r="Q7" t="s">
        <v>8310</v>
      </c>
      <c r="R7" t="s">
        <v>8311</v>
      </c>
      <c r="S7" s="12">
        <f t="shared" si="2"/>
        <v>42563.724618055552</v>
      </c>
      <c r="T7" s="12">
        <f t="shared" si="3"/>
        <v>42580.024305555555</v>
      </c>
      <c r="U7" t="str">
        <f t="shared" si="4"/>
        <v>Jul</v>
      </c>
      <c r="V7" t="str">
        <f t="shared" si="5"/>
        <v>2016</v>
      </c>
    </row>
    <row r="8" spans="1:22" ht="48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s="5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8">
        <f t="shared" si="0"/>
        <v>1.064875</v>
      </c>
      <c r="P8">
        <f t="shared" si="1"/>
        <v>146.87931034482759</v>
      </c>
      <c r="Q8" t="s">
        <v>8310</v>
      </c>
      <c r="R8" t="s">
        <v>8311</v>
      </c>
      <c r="S8" s="12">
        <f t="shared" si="2"/>
        <v>41793.864004629628</v>
      </c>
      <c r="T8" s="12">
        <f t="shared" si="3"/>
        <v>41803.864004629628</v>
      </c>
      <c r="U8" t="str">
        <f t="shared" si="4"/>
        <v>Jun</v>
      </c>
      <c r="V8" t="str">
        <f t="shared" si="5"/>
        <v>2014</v>
      </c>
    </row>
    <row r="9" spans="1:22" ht="48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s="5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8">
        <f t="shared" si="0"/>
        <v>1.0122222222222221</v>
      </c>
      <c r="P9">
        <f t="shared" si="1"/>
        <v>159.82456140350877</v>
      </c>
      <c r="Q9" t="s">
        <v>8310</v>
      </c>
      <c r="R9" t="s">
        <v>8311</v>
      </c>
      <c r="S9" s="12">
        <f t="shared" si="2"/>
        <v>42515.838738425926</v>
      </c>
      <c r="T9" s="12">
        <f t="shared" si="3"/>
        <v>42555.838738425926</v>
      </c>
      <c r="U9" t="str">
        <f t="shared" si="4"/>
        <v>May</v>
      </c>
      <c r="V9" t="str">
        <f t="shared" si="5"/>
        <v>2016</v>
      </c>
    </row>
    <row r="10" spans="1:22" ht="16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s="5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8">
        <f t="shared" si="0"/>
        <v>1.0004342857142856</v>
      </c>
      <c r="P10">
        <f t="shared" si="1"/>
        <v>291.79333333333335</v>
      </c>
      <c r="Q10" t="s">
        <v>8310</v>
      </c>
      <c r="R10" t="s">
        <v>8311</v>
      </c>
      <c r="S10" s="12">
        <f t="shared" si="2"/>
        <v>42468.736249999994</v>
      </c>
      <c r="T10" s="12">
        <f t="shared" si="3"/>
        <v>42475.666666666664</v>
      </c>
      <c r="U10" t="str">
        <f t="shared" si="4"/>
        <v>Apr</v>
      </c>
      <c r="V10" t="str">
        <f t="shared" si="5"/>
        <v>2016</v>
      </c>
    </row>
    <row r="11" spans="1:22" ht="48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s="5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8">
        <f t="shared" si="0"/>
        <v>1.2599800000000001</v>
      </c>
      <c r="P11">
        <f t="shared" si="1"/>
        <v>31.499500000000001</v>
      </c>
      <c r="Q11" t="s">
        <v>8310</v>
      </c>
      <c r="R11" t="s">
        <v>8311</v>
      </c>
      <c r="S11" s="12">
        <f t="shared" si="2"/>
        <v>42446.895185185182</v>
      </c>
      <c r="T11" s="12">
        <f t="shared" si="3"/>
        <v>42476.895185185182</v>
      </c>
      <c r="U11" t="str">
        <f t="shared" si="4"/>
        <v>Mar</v>
      </c>
      <c r="V11" t="str">
        <f t="shared" si="5"/>
        <v>2016</v>
      </c>
    </row>
    <row r="12" spans="1:22" ht="48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s="5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8">
        <f t="shared" si="0"/>
        <v>1.0049999999999999</v>
      </c>
      <c r="P12">
        <f t="shared" si="1"/>
        <v>158.68421052631578</v>
      </c>
      <c r="Q12" t="s">
        <v>8310</v>
      </c>
      <c r="R12" t="s">
        <v>8311</v>
      </c>
      <c r="S12" s="12">
        <f t="shared" si="2"/>
        <v>41779.859710648147</v>
      </c>
      <c r="T12" s="12">
        <f t="shared" si="3"/>
        <v>41814.859710648147</v>
      </c>
      <c r="U12" t="str">
        <f t="shared" si="4"/>
        <v>May</v>
      </c>
      <c r="V12" t="str">
        <f t="shared" si="5"/>
        <v>2014</v>
      </c>
    </row>
    <row r="13" spans="1:22" ht="48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s="5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8">
        <f t="shared" si="0"/>
        <v>1.2050000000000001</v>
      </c>
      <c r="P13">
        <f t="shared" si="1"/>
        <v>80.333333333333329</v>
      </c>
      <c r="Q13" t="s">
        <v>8310</v>
      </c>
      <c r="R13" t="s">
        <v>8311</v>
      </c>
      <c r="S13" s="12">
        <f t="shared" si="2"/>
        <v>42572.570162037031</v>
      </c>
      <c r="T13" s="12">
        <f t="shared" si="3"/>
        <v>42603.916666666664</v>
      </c>
      <c r="U13" t="str">
        <f t="shared" si="4"/>
        <v>Jul</v>
      </c>
      <c r="V13" t="str">
        <f t="shared" si="5"/>
        <v>2016</v>
      </c>
    </row>
    <row r="14" spans="1:22" ht="48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s="5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8">
        <f t="shared" si="0"/>
        <v>1.6529333333333334</v>
      </c>
      <c r="P14">
        <f t="shared" si="1"/>
        <v>59.961305925030231</v>
      </c>
      <c r="Q14" t="s">
        <v>8310</v>
      </c>
      <c r="R14" t="s">
        <v>8311</v>
      </c>
      <c r="S14" s="12">
        <f t="shared" si="2"/>
        <v>41791.504918981482</v>
      </c>
      <c r="T14" s="12">
        <f t="shared" si="3"/>
        <v>41835.916666666664</v>
      </c>
      <c r="U14" t="str">
        <f t="shared" si="4"/>
        <v>Jun</v>
      </c>
      <c r="V14" t="str">
        <f t="shared" si="5"/>
        <v>2014</v>
      </c>
    </row>
    <row r="15" spans="1:22" ht="32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s="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8">
        <f t="shared" si="0"/>
        <v>1.5997142857142856</v>
      </c>
      <c r="P15">
        <f t="shared" si="1"/>
        <v>109.78431372549019</v>
      </c>
      <c r="Q15" t="s">
        <v>8310</v>
      </c>
      <c r="R15" t="s">
        <v>8311</v>
      </c>
      <c r="S15" s="12">
        <f t="shared" si="2"/>
        <v>42508.468854166662</v>
      </c>
      <c r="T15" s="12">
        <f t="shared" si="3"/>
        <v>42544.643749999996</v>
      </c>
      <c r="U15" t="str">
        <f t="shared" si="4"/>
        <v>May</v>
      </c>
      <c r="V15" t="str">
        <f t="shared" si="5"/>
        <v>2016</v>
      </c>
    </row>
    <row r="16" spans="1:22" ht="32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s="5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8">
        <f t="shared" si="0"/>
        <v>1.0093333333333334</v>
      </c>
      <c r="P16">
        <f t="shared" si="1"/>
        <v>147.70731707317074</v>
      </c>
      <c r="Q16" t="s">
        <v>8310</v>
      </c>
      <c r="R16" t="s">
        <v>8311</v>
      </c>
      <c r="S16" s="12">
        <f t="shared" si="2"/>
        <v>41807.818148148144</v>
      </c>
      <c r="T16" s="12">
        <f t="shared" si="3"/>
        <v>41833.374305555553</v>
      </c>
      <c r="U16" t="str">
        <f t="shared" si="4"/>
        <v>Jun</v>
      </c>
      <c r="V16" t="str">
        <f t="shared" si="5"/>
        <v>2014</v>
      </c>
    </row>
    <row r="17" spans="1:22" ht="48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s="5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8">
        <f t="shared" si="0"/>
        <v>1.0660000000000001</v>
      </c>
      <c r="P17">
        <f t="shared" si="1"/>
        <v>21.755102040816325</v>
      </c>
      <c r="Q17" t="s">
        <v>8310</v>
      </c>
      <c r="R17" t="s">
        <v>8311</v>
      </c>
      <c r="S17" s="12">
        <f t="shared" si="2"/>
        <v>42256.183541666665</v>
      </c>
      <c r="T17" s="12">
        <f t="shared" si="3"/>
        <v>42274.634722222218</v>
      </c>
      <c r="U17" t="str">
        <f t="shared" si="4"/>
        <v>Sep</v>
      </c>
      <c r="V17" t="str">
        <f t="shared" si="5"/>
        <v>2015</v>
      </c>
    </row>
    <row r="18" spans="1:22" ht="48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s="5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8">
        <f t="shared" si="0"/>
        <v>1.0024166666666667</v>
      </c>
      <c r="P18">
        <f t="shared" si="1"/>
        <v>171.84285714285716</v>
      </c>
      <c r="Q18" t="s">
        <v>8310</v>
      </c>
      <c r="R18" t="s">
        <v>8311</v>
      </c>
      <c r="S18" s="12">
        <f t="shared" si="2"/>
        <v>41760.588090277779</v>
      </c>
      <c r="T18" s="12">
        <f t="shared" si="3"/>
        <v>41806.020833333328</v>
      </c>
      <c r="U18" t="str">
        <f t="shared" si="4"/>
        <v>May</v>
      </c>
      <c r="V18" t="str">
        <f t="shared" si="5"/>
        <v>2014</v>
      </c>
    </row>
    <row r="19" spans="1:22" ht="48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s="5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8">
        <f t="shared" si="0"/>
        <v>1.0066666666666666</v>
      </c>
      <c r="P19">
        <f t="shared" si="1"/>
        <v>41.944444444444443</v>
      </c>
      <c r="Q19" t="s">
        <v>8310</v>
      </c>
      <c r="R19" t="s">
        <v>8311</v>
      </c>
      <c r="S19" s="12">
        <f t="shared" si="2"/>
        <v>41917.523402777777</v>
      </c>
      <c r="T19" s="12">
        <f t="shared" si="3"/>
        <v>41947.565069444441</v>
      </c>
      <c r="U19" t="str">
        <f t="shared" si="4"/>
        <v>Oct</v>
      </c>
      <c r="V19" t="str">
        <f t="shared" si="5"/>
        <v>2014</v>
      </c>
    </row>
    <row r="20" spans="1:22" ht="48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s="5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8">
        <f t="shared" si="0"/>
        <v>1.0632110000000001</v>
      </c>
      <c r="P20">
        <f t="shared" si="1"/>
        <v>93.264122807017543</v>
      </c>
      <c r="Q20" t="s">
        <v>8310</v>
      </c>
      <c r="R20" t="s">
        <v>8311</v>
      </c>
      <c r="S20" s="12">
        <f t="shared" si="2"/>
        <v>41869.333981481483</v>
      </c>
      <c r="T20" s="12">
        <f t="shared" si="3"/>
        <v>41899.333981481483</v>
      </c>
      <c r="U20" t="str">
        <f t="shared" si="4"/>
        <v>Aug</v>
      </c>
      <c r="V20" t="str">
        <f t="shared" si="5"/>
        <v>2014</v>
      </c>
    </row>
    <row r="21" spans="1:22" ht="48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s="5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8">
        <f t="shared" si="0"/>
        <v>1.4529411764705882</v>
      </c>
      <c r="P21">
        <f t="shared" si="1"/>
        <v>56.136363636363633</v>
      </c>
      <c r="Q21" t="s">
        <v>8310</v>
      </c>
      <c r="R21" t="s">
        <v>8311</v>
      </c>
      <c r="S21" s="12">
        <f t="shared" si="2"/>
        <v>42175.608032407406</v>
      </c>
      <c r="T21" s="12">
        <f t="shared" si="3"/>
        <v>42205.608032407406</v>
      </c>
      <c r="U21" t="str">
        <f t="shared" si="4"/>
        <v>Jun</v>
      </c>
      <c r="V21" t="str">
        <f t="shared" si="5"/>
        <v>2015</v>
      </c>
    </row>
    <row r="22" spans="1:22" ht="48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s="5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8">
        <f t="shared" si="0"/>
        <v>1.002</v>
      </c>
      <c r="P22">
        <f t="shared" si="1"/>
        <v>80.16</v>
      </c>
      <c r="Q22" t="s">
        <v>8310</v>
      </c>
      <c r="R22" t="s">
        <v>8311</v>
      </c>
      <c r="S22" s="12">
        <f t="shared" si="2"/>
        <v>42200.549907407411</v>
      </c>
      <c r="T22" s="12">
        <f t="shared" si="3"/>
        <v>42260.549907407411</v>
      </c>
      <c r="U22" t="str">
        <f t="shared" si="4"/>
        <v>Jul</v>
      </c>
      <c r="V22" t="str">
        <f t="shared" si="5"/>
        <v>2015</v>
      </c>
    </row>
    <row r="23" spans="1:22" ht="48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s="5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8">
        <f t="shared" si="0"/>
        <v>1.0913513513513513</v>
      </c>
      <c r="P23">
        <f t="shared" si="1"/>
        <v>199.9009900990099</v>
      </c>
      <c r="Q23" t="s">
        <v>8310</v>
      </c>
      <c r="R23" t="s">
        <v>8311</v>
      </c>
      <c r="S23" s="12">
        <f t="shared" si="2"/>
        <v>41878.418854166666</v>
      </c>
      <c r="T23" s="12">
        <f t="shared" si="3"/>
        <v>41908.418854166666</v>
      </c>
      <c r="U23" t="str">
        <f t="shared" si="4"/>
        <v>Aug</v>
      </c>
      <c r="V23" t="str">
        <f t="shared" si="5"/>
        <v>2014</v>
      </c>
    </row>
    <row r="24" spans="1:22" ht="32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s="5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8">
        <f t="shared" si="0"/>
        <v>1.1714285714285715</v>
      </c>
      <c r="P24">
        <f t="shared" si="1"/>
        <v>51.25</v>
      </c>
      <c r="Q24" t="s">
        <v>8310</v>
      </c>
      <c r="R24" t="s">
        <v>8311</v>
      </c>
      <c r="S24" s="12">
        <f t="shared" si="2"/>
        <v>41989.703009259254</v>
      </c>
      <c r="T24" s="12">
        <f t="shared" si="3"/>
        <v>42005.124305555553</v>
      </c>
      <c r="U24" t="str">
        <f t="shared" si="4"/>
        <v>Dec</v>
      </c>
      <c r="V24" t="str">
        <f t="shared" si="5"/>
        <v>2014</v>
      </c>
    </row>
    <row r="25" spans="1:22" ht="48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s="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8">
        <f t="shared" si="0"/>
        <v>1.1850000000000001</v>
      </c>
      <c r="P25">
        <f t="shared" si="1"/>
        <v>103.04347826086956</v>
      </c>
      <c r="Q25" t="s">
        <v>8310</v>
      </c>
      <c r="R25" t="s">
        <v>8311</v>
      </c>
      <c r="S25" s="12">
        <f t="shared" si="2"/>
        <v>42097.570613425924</v>
      </c>
      <c r="T25" s="12">
        <f t="shared" si="3"/>
        <v>42124.430555555555</v>
      </c>
      <c r="U25" t="str">
        <f t="shared" si="4"/>
        <v>Apr</v>
      </c>
      <c r="V25" t="str">
        <f t="shared" si="5"/>
        <v>2015</v>
      </c>
    </row>
    <row r="26" spans="1:22" ht="32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s="5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8">
        <f t="shared" si="0"/>
        <v>1.0880768571428572</v>
      </c>
      <c r="P26">
        <f t="shared" si="1"/>
        <v>66.346149825783982</v>
      </c>
      <c r="Q26" t="s">
        <v>8310</v>
      </c>
      <c r="R26" t="s">
        <v>8311</v>
      </c>
      <c r="S26" s="12">
        <f t="shared" si="2"/>
        <v>42229.611840277772</v>
      </c>
      <c r="T26" s="12">
        <f t="shared" si="3"/>
        <v>42262.61041666667</v>
      </c>
      <c r="U26" t="str">
        <f t="shared" si="4"/>
        <v>Aug</v>
      </c>
      <c r="V26" t="str">
        <f t="shared" si="5"/>
        <v>2015</v>
      </c>
    </row>
    <row r="27" spans="1:22" ht="48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s="5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8">
        <f t="shared" si="0"/>
        <v>1.3333333333333333</v>
      </c>
      <c r="P27">
        <f t="shared" si="1"/>
        <v>57.142857142857146</v>
      </c>
      <c r="Q27" t="s">
        <v>8310</v>
      </c>
      <c r="R27" t="s">
        <v>8311</v>
      </c>
      <c r="S27" s="12">
        <f t="shared" si="2"/>
        <v>42317.816678240742</v>
      </c>
      <c r="T27" s="12">
        <f t="shared" si="3"/>
        <v>42377.816678240742</v>
      </c>
      <c r="U27" t="str">
        <f t="shared" si="4"/>
        <v>Nov</v>
      </c>
      <c r="V27" t="str">
        <f t="shared" si="5"/>
        <v>2015</v>
      </c>
    </row>
    <row r="28" spans="1:22" ht="48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s="5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8">
        <f t="shared" si="0"/>
        <v>1.552</v>
      </c>
      <c r="P28">
        <f t="shared" si="1"/>
        <v>102.10526315789474</v>
      </c>
      <c r="Q28" t="s">
        <v>8310</v>
      </c>
      <c r="R28" t="s">
        <v>8311</v>
      </c>
      <c r="S28" s="12">
        <f t="shared" si="2"/>
        <v>41828.307222222218</v>
      </c>
      <c r="T28" s="12">
        <f t="shared" si="3"/>
        <v>41868.307222222218</v>
      </c>
      <c r="U28" t="str">
        <f t="shared" si="4"/>
        <v>Jul</v>
      </c>
      <c r="V28" t="str">
        <f t="shared" si="5"/>
        <v>2014</v>
      </c>
    </row>
    <row r="29" spans="1:22" ht="48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s="5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8">
        <f t="shared" si="0"/>
        <v>1.1172500000000001</v>
      </c>
      <c r="P29">
        <f t="shared" si="1"/>
        <v>148.96666666666667</v>
      </c>
      <c r="Q29" t="s">
        <v>8310</v>
      </c>
      <c r="R29" t="s">
        <v>8311</v>
      </c>
      <c r="S29" s="12">
        <f t="shared" si="2"/>
        <v>41928.956400462957</v>
      </c>
      <c r="T29" s="12">
        <f t="shared" si="3"/>
        <v>41958.998067129629</v>
      </c>
      <c r="U29" t="str">
        <f t="shared" si="4"/>
        <v>Oct</v>
      </c>
      <c r="V29" t="str">
        <f t="shared" si="5"/>
        <v>2014</v>
      </c>
    </row>
    <row r="30" spans="1:22" ht="32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s="5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8">
        <f t="shared" si="0"/>
        <v>1.0035000000000001</v>
      </c>
      <c r="P30">
        <f t="shared" si="1"/>
        <v>169.6056338028169</v>
      </c>
      <c r="Q30" t="s">
        <v>8310</v>
      </c>
      <c r="R30" t="s">
        <v>8311</v>
      </c>
      <c r="S30" s="12">
        <f t="shared" si="2"/>
        <v>42324.755601851844</v>
      </c>
      <c r="T30" s="12">
        <f t="shared" si="3"/>
        <v>42354.755601851844</v>
      </c>
      <c r="U30" t="str">
        <f t="shared" si="4"/>
        <v>Nov</v>
      </c>
      <c r="V30" t="str">
        <f t="shared" si="5"/>
        <v>2015</v>
      </c>
    </row>
    <row r="31" spans="1:22" ht="48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s="5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8">
        <f t="shared" si="0"/>
        <v>1.2333333333333334</v>
      </c>
      <c r="P31">
        <f t="shared" si="1"/>
        <v>31.623931623931625</v>
      </c>
      <c r="Q31" t="s">
        <v>8310</v>
      </c>
      <c r="R31" t="s">
        <v>8311</v>
      </c>
      <c r="S31" s="12">
        <f t="shared" si="2"/>
        <v>41812.464907407404</v>
      </c>
      <c r="T31" s="12">
        <f t="shared" si="3"/>
        <v>41842.464907407404</v>
      </c>
      <c r="U31" t="str">
        <f t="shared" si="4"/>
        <v>Jun</v>
      </c>
      <c r="V31" t="str">
        <f t="shared" si="5"/>
        <v>2014</v>
      </c>
    </row>
    <row r="32" spans="1:22" ht="48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s="5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8">
        <f t="shared" si="0"/>
        <v>1.0129975</v>
      </c>
      <c r="P32">
        <f t="shared" si="1"/>
        <v>76.45264150943396</v>
      </c>
      <c r="Q32" t="s">
        <v>8310</v>
      </c>
      <c r="R32" t="s">
        <v>8311</v>
      </c>
      <c r="S32" s="12">
        <f t="shared" si="2"/>
        <v>41842.084664351853</v>
      </c>
      <c r="T32" s="12">
        <f t="shared" si="3"/>
        <v>41872.084664351853</v>
      </c>
      <c r="U32" t="str">
        <f t="shared" si="4"/>
        <v>Jul</v>
      </c>
      <c r="V32" t="str">
        <f t="shared" si="5"/>
        <v>2014</v>
      </c>
    </row>
    <row r="33" spans="1:22" ht="48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s="5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8">
        <f t="shared" si="0"/>
        <v>1</v>
      </c>
      <c r="P33">
        <f t="shared" si="1"/>
        <v>13</v>
      </c>
      <c r="Q33" t="s">
        <v>8310</v>
      </c>
      <c r="R33" t="s">
        <v>8311</v>
      </c>
      <c r="S33" s="12">
        <f t="shared" si="2"/>
        <v>42376.583726851844</v>
      </c>
      <c r="T33" s="12">
        <f t="shared" si="3"/>
        <v>42394.583726851844</v>
      </c>
      <c r="U33" t="str">
        <f t="shared" si="4"/>
        <v>Jan</v>
      </c>
      <c r="V33" t="str">
        <f t="shared" si="5"/>
        <v>2016</v>
      </c>
    </row>
    <row r="34" spans="1:22" ht="48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s="5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8">
        <f t="shared" si="0"/>
        <v>1.0024604569420035</v>
      </c>
      <c r="P34">
        <f t="shared" si="1"/>
        <v>320.44943820224717</v>
      </c>
      <c r="Q34" t="s">
        <v>8310</v>
      </c>
      <c r="R34" t="s">
        <v>8311</v>
      </c>
      <c r="S34" s="12">
        <f t="shared" si="2"/>
        <v>42461.419178240736</v>
      </c>
      <c r="T34" s="12">
        <f t="shared" si="3"/>
        <v>42502.957638888889</v>
      </c>
      <c r="U34" t="str">
        <f t="shared" si="4"/>
        <v>Apr</v>
      </c>
      <c r="V34" t="str">
        <f t="shared" si="5"/>
        <v>2016</v>
      </c>
    </row>
    <row r="35" spans="1:22" ht="48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s="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8">
        <f t="shared" si="0"/>
        <v>1.0209523809523811</v>
      </c>
      <c r="P35">
        <f t="shared" si="1"/>
        <v>83.75</v>
      </c>
      <c r="Q35" t="s">
        <v>8310</v>
      </c>
      <c r="R35" t="s">
        <v>8311</v>
      </c>
      <c r="S35" s="12">
        <f t="shared" si="2"/>
        <v>42286.452557870369</v>
      </c>
      <c r="T35" s="12">
        <f t="shared" si="3"/>
        <v>42316.49422453704</v>
      </c>
      <c r="U35" t="str">
        <f t="shared" si="4"/>
        <v>Oct</v>
      </c>
      <c r="V35" t="str">
        <f t="shared" si="5"/>
        <v>2015</v>
      </c>
    </row>
    <row r="36" spans="1:22" ht="48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s="5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8">
        <f t="shared" si="0"/>
        <v>1.3046153846153845</v>
      </c>
      <c r="P36">
        <f t="shared" si="1"/>
        <v>49.882352941176471</v>
      </c>
      <c r="Q36" t="s">
        <v>8310</v>
      </c>
      <c r="R36" t="s">
        <v>8311</v>
      </c>
      <c r="S36" s="12">
        <f t="shared" si="2"/>
        <v>41841.113437499997</v>
      </c>
      <c r="T36" s="12">
        <f t="shared" si="3"/>
        <v>41856.113437499997</v>
      </c>
      <c r="U36" t="str">
        <f t="shared" si="4"/>
        <v>Jul</v>
      </c>
      <c r="V36" t="str">
        <f t="shared" si="5"/>
        <v>2014</v>
      </c>
    </row>
    <row r="37" spans="1:22" ht="32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s="5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8">
        <f t="shared" si="0"/>
        <v>1.665</v>
      </c>
      <c r="P37">
        <f t="shared" si="1"/>
        <v>59.464285714285715</v>
      </c>
      <c r="Q37" t="s">
        <v>8310</v>
      </c>
      <c r="R37" t="s">
        <v>8311</v>
      </c>
      <c r="S37" s="12">
        <f t="shared" si="2"/>
        <v>42098.083495370367</v>
      </c>
      <c r="T37" s="12">
        <f t="shared" si="3"/>
        <v>42121.791666666664</v>
      </c>
      <c r="U37" t="str">
        <f t="shared" si="4"/>
        <v>Apr</v>
      </c>
      <c r="V37" t="str">
        <f t="shared" si="5"/>
        <v>2015</v>
      </c>
    </row>
    <row r="38" spans="1:22" ht="32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s="5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8">
        <f t="shared" si="0"/>
        <v>1.4215</v>
      </c>
      <c r="P38">
        <f t="shared" si="1"/>
        <v>193.84090909090909</v>
      </c>
      <c r="Q38" t="s">
        <v>8310</v>
      </c>
      <c r="R38" t="s">
        <v>8311</v>
      </c>
      <c r="S38" s="12">
        <f t="shared" si="2"/>
        <v>42068.098668981482</v>
      </c>
      <c r="T38" s="12">
        <f t="shared" si="3"/>
        <v>42098.05700231481</v>
      </c>
      <c r="U38" t="str">
        <f t="shared" si="4"/>
        <v>Mar</v>
      </c>
      <c r="V38" t="str">
        <f t="shared" si="5"/>
        <v>2015</v>
      </c>
    </row>
    <row r="39" spans="1:22" ht="48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s="5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8">
        <f t="shared" si="0"/>
        <v>1.8344090909090909</v>
      </c>
      <c r="P39">
        <f t="shared" si="1"/>
        <v>159.51383399209487</v>
      </c>
      <c r="Q39" t="s">
        <v>8310</v>
      </c>
      <c r="R39" t="s">
        <v>8311</v>
      </c>
      <c r="S39" s="12">
        <f t="shared" si="2"/>
        <v>42032.484710648147</v>
      </c>
      <c r="T39" s="12">
        <f t="shared" si="3"/>
        <v>42062.484710648147</v>
      </c>
      <c r="U39" t="str">
        <f t="shared" si="4"/>
        <v>Jan</v>
      </c>
      <c r="V39" t="str">
        <f t="shared" si="5"/>
        <v>2015</v>
      </c>
    </row>
    <row r="40" spans="1:22" ht="48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s="5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8">
        <f t="shared" si="0"/>
        <v>1.1004</v>
      </c>
      <c r="P40">
        <f t="shared" si="1"/>
        <v>41.68181818181818</v>
      </c>
      <c r="Q40" t="s">
        <v>8310</v>
      </c>
      <c r="R40" t="s">
        <v>8311</v>
      </c>
      <c r="S40" s="12">
        <f t="shared" si="2"/>
        <v>41374.848888888882</v>
      </c>
      <c r="T40" s="12">
        <f t="shared" si="3"/>
        <v>41404.848888888882</v>
      </c>
      <c r="U40" t="str">
        <f t="shared" si="4"/>
        <v>Apr</v>
      </c>
      <c r="V40" t="str">
        <f t="shared" si="5"/>
        <v>2013</v>
      </c>
    </row>
    <row r="41" spans="1:22" ht="48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s="5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8">
        <f t="shared" si="0"/>
        <v>1.3098000000000001</v>
      </c>
      <c r="P41">
        <f t="shared" si="1"/>
        <v>150.89861751152074</v>
      </c>
      <c r="Q41" t="s">
        <v>8310</v>
      </c>
      <c r="R41" t="s">
        <v>8311</v>
      </c>
      <c r="S41" s="12">
        <f t="shared" si="2"/>
        <v>41753.838749999995</v>
      </c>
      <c r="T41" s="12">
        <f t="shared" si="3"/>
        <v>41784.749305555553</v>
      </c>
      <c r="U41" t="str">
        <f t="shared" si="4"/>
        <v>Apr</v>
      </c>
      <c r="V41" t="str">
        <f t="shared" si="5"/>
        <v>2014</v>
      </c>
    </row>
    <row r="42" spans="1:22" ht="48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s="5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8">
        <f t="shared" si="0"/>
        <v>1.0135000000000001</v>
      </c>
      <c r="P42">
        <f t="shared" si="1"/>
        <v>126.6875</v>
      </c>
      <c r="Q42" t="s">
        <v>8310</v>
      </c>
      <c r="R42" t="s">
        <v>8311</v>
      </c>
      <c r="S42" s="12">
        <f t="shared" si="2"/>
        <v>41789.005648148144</v>
      </c>
      <c r="T42" s="12">
        <f t="shared" si="3"/>
        <v>41808.958333333328</v>
      </c>
      <c r="U42" t="str">
        <f t="shared" si="4"/>
        <v>May</v>
      </c>
      <c r="V42" t="str">
        <f t="shared" si="5"/>
        <v>2014</v>
      </c>
    </row>
    <row r="43" spans="1:22" ht="48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s="5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8">
        <f t="shared" si="0"/>
        <v>1</v>
      </c>
      <c r="P43">
        <f t="shared" si="1"/>
        <v>105.26315789473684</v>
      </c>
      <c r="Q43" t="s">
        <v>8310</v>
      </c>
      <c r="R43" t="s">
        <v>8311</v>
      </c>
      <c r="S43" s="12">
        <f t="shared" si="2"/>
        <v>41887.360578703701</v>
      </c>
      <c r="T43" s="12">
        <f t="shared" si="3"/>
        <v>41917.360578703701</v>
      </c>
      <c r="U43" t="str">
        <f t="shared" si="4"/>
        <v>Sep</v>
      </c>
      <c r="V43" t="str">
        <f t="shared" si="5"/>
        <v>2014</v>
      </c>
    </row>
    <row r="44" spans="1:22" ht="48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s="5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8">
        <f t="shared" si="0"/>
        <v>1.4185714285714286</v>
      </c>
      <c r="P44">
        <f t="shared" si="1"/>
        <v>117.51479289940828</v>
      </c>
      <c r="Q44" t="s">
        <v>8310</v>
      </c>
      <c r="R44" t="s">
        <v>8311</v>
      </c>
      <c r="S44" s="12">
        <f t="shared" si="2"/>
        <v>41971.430856481478</v>
      </c>
      <c r="T44" s="12">
        <f t="shared" si="3"/>
        <v>42001.430856481478</v>
      </c>
      <c r="U44" t="str">
        <f t="shared" si="4"/>
        <v>Nov</v>
      </c>
      <c r="V44" t="str">
        <f t="shared" si="5"/>
        <v>2014</v>
      </c>
    </row>
    <row r="45" spans="1:22" ht="48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s="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8">
        <f t="shared" si="0"/>
        <v>3.0865999999999998</v>
      </c>
      <c r="P45">
        <f t="shared" si="1"/>
        <v>117.36121673003802</v>
      </c>
      <c r="Q45" t="s">
        <v>8310</v>
      </c>
      <c r="R45" t="s">
        <v>8311</v>
      </c>
      <c r="S45" s="12">
        <f t="shared" si="2"/>
        <v>41802.582013888888</v>
      </c>
      <c r="T45" s="12">
        <f t="shared" si="3"/>
        <v>41832.791666666664</v>
      </c>
      <c r="U45" t="str">
        <f t="shared" si="4"/>
        <v>Jun</v>
      </c>
      <c r="V45" t="str">
        <f t="shared" si="5"/>
        <v>2014</v>
      </c>
    </row>
    <row r="46" spans="1:22" ht="48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s="5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8">
        <f t="shared" si="0"/>
        <v>1</v>
      </c>
      <c r="P46">
        <f t="shared" si="1"/>
        <v>133.33333333333334</v>
      </c>
      <c r="Q46" t="s">
        <v>8310</v>
      </c>
      <c r="R46" t="s">
        <v>8311</v>
      </c>
      <c r="S46" s="12">
        <f t="shared" si="2"/>
        <v>41873.890474537038</v>
      </c>
      <c r="T46" s="12">
        <f t="shared" si="3"/>
        <v>41918.890474537038</v>
      </c>
      <c r="U46" t="str">
        <f t="shared" si="4"/>
        <v>Aug</v>
      </c>
      <c r="V46" t="str">
        <f t="shared" si="5"/>
        <v>2014</v>
      </c>
    </row>
    <row r="47" spans="1:22" ht="48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s="5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8">
        <f t="shared" si="0"/>
        <v>1.2</v>
      </c>
      <c r="P47">
        <f t="shared" si="1"/>
        <v>98.360655737704917</v>
      </c>
      <c r="Q47" t="s">
        <v>8310</v>
      </c>
      <c r="R47" t="s">
        <v>8311</v>
      </c>
      <c r="S47" s="12">
        <f t="shared" si="2"/>
        <v>42457.415590277778</v>
      </c>
      <c r="T47" s="12">
        <f t="shared" si="3"/>
        <v>42487.415590277778</v>
      </c>
      <c r="U47" t="str">
        <f t="shared" si="4"/>
        <v>Mar</v>
      </c>
      <c r="V47" t="str">
        <f t="shared" si="5"/>
        <v>2016</v>
      </c>
    </row>
    <row r="48" spans="1:22" ht="48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s="5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8">
        <f t="shared" si="0"/>
        <v>1.0416666666666667</v>
      </c>
      <c r="P48">
        <f t="shared" si="1"/>
        <v>194.44444444444446</v>
      </c>
      <c r="Q48" t="s">
        <v>8310</v>
      </c>
      <c r="R48" t="s">
        <v>8311</v>
      </c>
      <c r="S48" s="12">
        <f t="shared" si="2"/>
        <v>42323.756643518522</v>
      </c>
      <c r="T48" s="12">
        <f t="shared" si="3"/>
        <v>42353.756643518522</v>
      </c>
      <c r="U48" t="str">
        <f t="shared" si="4"/>
        <v>Nov</v>
      </c>
      <c r="V48" t="str">
        <f t="shared" si="5"/>
        <v>2015</v>
      </c>
    </row>
    <row r="49" spans="1:22" ht="48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s="5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8">
        <f t="shared" si="0"/>
        <v>1.0761100000000001</v>
      </c>
      <c r="P49">
        <f t="shared" si="1"/>
        <v>76.865000000000009</v>
      </c>
      <c r="Q49" t="s">
        <v>8310</v>
      </c>
      <c r="R49" t="s">
        <v>8311</v>
      </c>
      <c r="S49" s="12">
        <f t="shared" si="2"/>
        <v>41932.611192129625</v>
      </c>
      <c r="T49" s="12">
        <f t="shared" si="3"/>
        <v>41992.652858796289</v>
      </c>
      <c r="U49" t="str">
        <f t="shared" si="4"/>
        <v>Oct</v>
      </c>
      <c r="V49" t="str">
        <f t="shared" si="5"/>
        <v>2014</v>
      </c>
    </row>
    <row r="50" spans="1:22" ht="48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s="5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8">
        <f t="shared" si="0"/>
        <v>1.0794999999999999</v>
      </c>
      <c r="P50">
        <f t="shared" si="1"/>
        <v>56.815789473684212</v>
      </c>
      <c r="Q50" t="s">
        <v>8310</v>
      </c>
      <c r="R50" t="s">
        <v>8311</v>
      </c>
      <c r="S50" s="12">
        <f t="shared" si="2"/>
        <v>42033.308564814812</v>
      </c>
      <c r="T50" s="12">
        <f t="shared" si="3"/>
        <v>42064.291666666664</v>
      </c>
      <c r="U50" t="str">
        <f t="shared" si="4"/>
        <v>Jan</v>
      </c>
      <c r="V50" t="str">
        <f t="shared" si="5"/>
        <v>2015</v>
      </c>
    </row>
    <row r="51" spans="1:22" ht="16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s="5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8">
        <f t="shared" si="0"/>
        <v>1</v>
      </c>
      <c r="P51">
        <f t="shared" si="1"/>
        <v>137.93103448275863</v>
      </c>
      <c r="Q51" t="s">
        <v>8310</v>
      </c>
      <c r="R51" t="s">
        <v>8311</v>
      </c>
      <c r="S51" s="12">
        <f t="shared" si="2"/>
        <v>42270.968113425923</v>
      </c>
      <c r="T51" s="12">
        <f t="shared" si="3"/>
        <v>42300.968113425923</v>
      </c>
      <c r="U51" t="str">
        <f t="shared" si="4"/>
        <v>Sep</v>
      </c>
      <c r="V51" t="str">
        <f t="shared" si="5"/>
        <v>2015</v>
      </c>
    </row>
    <row r="52" spans="1:22" ht="48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s="5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8">
        <f t="shared" si="0"/>
        <v>1</v>
      </c>
      <c r="P52">
        <f t="shared" si="1"/>
        <v>27.272727272727273</v>
      </c>
      <c r="Q52" t="s">
        <v>8310</v>
      </c>
      <c r="R52" t="s">
        <v>8311</v>
      </c>
      <c r="S52" s="12">
        <f t="shared" si="2"/>
        <v>41995.544652777775</v>
      </c>
      <c r="T52" s="12">
        <f t="shared" si="3"/>
        <v>42034.499999999993</v>
      </c>
      <c r="U52" t="str">
        <f t="shared" si="4"/>
        <v>Dec</v>
      </c>
      <c r="V52" t="str">
        <f t="shared" si="5"/>
        <v>2014</v>
      </c>
    </row>
    <row r="53" spans="1:22" ht="48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s="5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8">
        <f t="shared" si="0"/>
        <v>1.2801818181818181</v>
      </c>
      <c r="P53">
        <f t="shared" si="1"/>
        <v>118.33613445378151</v>
      </c>
      <c r="Q53" t="s">
        <v>8310</v>
      </c>
      <c r="R53" t="s">
        <v>8311</v>
      </c>
      <c r="S53" s="12">
        <f t="shared" si="2"/>
        <v>42196.720335648148</v>
      </c>
      <c r="T53" s="12">
        <f t="shared" si="3"/>
        <v>42226.720335648148</v>
      </c>
      <c r="U53" t="str">
        <f t="shared" si="4"/>
        <v>Jul</v>
      </c>
      <c r="V53" t="str">
        <f t="shared" si="5"/>
        <v>2015</v>
      </c>
    </row>
    <row r="54" spans="1:22" ht="48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s="5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8">
        <f t="shared" si="0"/>
        <v>1.1620999999999999</v>
      </c>
      <c r="P54">
        <f t="shared" si="1"/>
        <v>223.48076923076923</v>
      </c>
      <c r="Q54" t="s">
        <v>8310</v>
      </c>
      <c r="R54" t="s">
        <v>8311</v>
      </c>
      <c r="S54" s="12">
        <f t="shared" si="2"/>
        <v>41807.493587962963</v>
      </c>
      <c r="T54" s="12">
        <f t="shared" si="3"/>
        <v>41837.493587962963</v>
      </c>
      <c r="U54" t="str">
        <f t="shared" si="4"/>
        <v>Jun</v>
      </c>
      <c r="V54" t="str">
        <f t="shared" si="5"/>
        <v>2014</v>
      </c>
    </row>
    <row r="55" spans="1:22" ht="32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s="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8">
        <f t="shared" si="0"/>
        <v>1.0963333333333334</v>
      </c>
      <c r="P55">
        <f t="shared" si="1"/>
        <v>28.111111111111111</v>
      </c>
      <c r="Q55" t="s">
        <v>8310</v>
      </c>
      <c r="R55" t="s">
        <v>8311</v>
      </c>
      <c r="S55" s="12">
        <f t="shared" si="2"/>
        <v>41719.340798611105</v>
      </c>
      <c r="T55" s="12">
        <f t="shared" si="3"/>
        <v>41733.708333333328</v>
      </c>
      <c r="U55" t="str">
        <f t="shared" si="4"/>
        <v>Mar</v>
      </c>
      <c r="V55" t="str">
        <f t="shared" si="5"/>
        <v>2014</v>
      </c>
    </row>
    <row r="56" spans="1:22" ht="48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s="5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8">
        <f t="shared" si="0"/>
        <v>1.01</v>
      </c>
      <c r="P56">
        <f t="shared" si="1"/>
        <v>194.23076923076923</v>
      </c>
      <c r="Q56" t="s">
        <v>8310</v>
      </c>
      <c r="R56" t="s">
        <v>8311</v>
      </c>
      <c r="S56" s="12">
        <f t="shared" si="2"/>
        <v>42333.504872685182</v>
      </c>
      <c r="T56" s="12">
        <f t="shared" si="3"/>
        <v>42363.504872685182</v>
      </c>
      <c r="U56" t="str">
        <f t="shared" si="4"/>
        <v>Nov</v>
      </c>
      <c r="V56" t="str">
        <f t="shared" si="5"/>
        <v>2015</v>
      </c>
    </row>
    <row r="57" spans="1:22" ht="48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s="5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8">
        <f t="shared" si="0"/>
        <v>1.2895348837209302</v>
      </c>
      <c r="P57">
        <f t="shared" si="1"/>
        <v>128.95348837209303</v>
      </c>
      <c r="Q57" t="s">
        <v>8310</v>
      </c>
      <c r="R57" t="s">
        <v>8311</v>
      </c>
      <c r="S57" s="12">
        <f t="shared" si="2"/>
        <v>42496.760601851849</v>
      </c>
      <c r="T57" s="12">
        <f t="shared" si="3"/>
        <v>42517.760601851849</v>
      </c>
      <c r="U57" t="str">
        <f t="shared" si="4"/>
        <v>May</v>
      </c>
      <c r="V57" t="str">
        <f t="shared" si="5"/>
        <v>2016</v>
      </c>
    </row>
    <row r="58" spans="1:22" ht="32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s="5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8">
        <f t="shared" si="0"/>
        <v>1.0726249999999999</v>
      </c>
      <c r="P58">
        <f t="shared" si="1"/>
        <v>49.316091954022987</v>
      </c>
      <c r="Q58" t="s">
        <v>8310</v>
      </c>
      <c r="R58" t="s">
        <v>8311</v>
      </c>
      <c r="S58" s="12">
        <f t="shared" si="2"/>
        <v>42149.340555555551</v>
      </c>
      <c r="T58" s="12">
        <f t="shared" si="3"/>
        <v>42163.458333333336</v>
      </c>
      <c r="U58" t="str">
        <f t="shared" si="4"/>
        <v>May</v>
      </c>
      <c r="V58" t="str">
        <f t="shared" si="5"/>
        <v>2015</v>
      </c>
    </row>
    <row r="59" spans="1:22" ht="48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s="5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8">
        <f t="shared" si="0"/>
        <v>1.0189999999999999</v>
      </c>
      <c r="P59">
        <f t="shared" si="1"/>
        <v>221.52173913043478</v>
      </c>
      <c r="Q59" t="s">
        <v>8310</v>
      </c>
      <c r="R59" t="s">
        <v>8311</v>
      </c>
      <c r="S59" s="12">
        <f t="shared" si="2"/>
        <v>42089.624560185184</v>
      </c>
      <c r="T59" s="12">
        <f t="shared" si="3"/>
        <v>42119.624560185184</v>
      </c>
      <c r="U59" t="str">
        <f t="shared" si="4"/>
        <v>Mar</v>
      </c>
      <c r="V59" t="str">
        <f t="shared" si="5"/>
        <v>2015</v>
      </c>
    </row>
    <row r="60" spans="1:22" ht="32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s="5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8">
        <f t="shared" si="0"/>
        <v>1.0290999999999999</v>
      </c>
      <c r="P60">
        <f t="shared" si="1"/>
        <v>137.21333333333334</v>
      </c>
      <c r="Q60" t="s">
        <v>8310</v>
      </c>
      <c r="R60" t="s">
        <v>8311</v>
      </c>
      <c r="S60" s="12">
        <f t="shared" si="2"/>
        <v>41932.536712962959</v>
      </c>
      <c r="T60" s="12">
        <f t="shared" si="3"/>
        <v>41962.578379629624</v>
      </c>
      <c r="U60" t="str">
        <f t="shared" si="4"/>
        <v>Oct</v>
      </c>
      <c r="V60" t="str">
        <f t="shared" si="5"/>
        <v>2014</v>
      </c>
    </row>
    <row r="61" spans="1:22" ht="48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s="5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8">
        <f t="shared" si="0"/>
        <v>1.0012570000000001</v>
      </c>
      <c r="P61">
        <f t="shared" si="1"/>
        <v>606.82242424242418</v>
      </c>
      <c r="Q61" t="s">
        <v>8310</v>
      </c>
      <c r="R61" t="s">
        <v>8311</v>
      </c>
      <c r="S61" s="12">
        <f t="shared" si="2"/>
        <v>42230.027500000004</v>
      </c>
      <c r="T61" s="12">
        <f t="shared" si="3"/>
        <v>42261.666666666664</v>
      </c>
      <c r="U61" t="str">
        <f t="shared" si="4"/>
        <v>Aug</v>
      </c>
      <c r="V61" t="str">
        <f t="shared" si="5"/>
        <v>2015</v>
      </c>
    </row>
    <row r="62" spans="1:22" ht="48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s="5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8">
        <f t="shared" si="0"/>
        <v>1.0329622222222221</v>
      </c>
      <c r="P62">
        <f t="shared" si="1"/>
        <v>43.040092592592593</v>
      </c>
      <c r="Q62" t="s">
        <v>8310</v>
      </c>
      <c r="R62" t="s">
        <v>8312</v>
      </c>
      <c r="S62" s="12">
        <f t="shared" si="2"/>
        <v>41701.693483796291</v>
      </c>
      <c r="T62" s="12">
        <f t="shared" si="3"/>
        <v>41720.791666666664</v>
      </c>
      <c r="U62" t="str">
        <f t="shared" si="4"/>
        <v>Mar</v>
      </c>
      <c r="V62" t="str">
        <f t="shared" si="5"/>
        <v>2014</v>
      </c>
    </row>
    <row r="63" spans="1:22" ht="48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s="5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8">
        <f t="shared" si="0"/>
        <v>1.4830000000000001</v>
      </c>
      <c r="P63">
        <f t="shared" si="1"/>
        <v>322.39130434782606</v>
      </c>
      <c r="Q63" t="s">
        <v>8310</v>
      </c>
      <c r="R63" t="s">
        <v>8312</v>
      </c>
      <c r="S63" s="12">
        <f t="shared" si="2"/>
        <v>41409.605983796297</v>
      </c>
      <c r="T63" s="12">
        <f t="shared" si="3"/>
        <v>41431.605983796297</v>
      </c>
      <c r="U63" t="str">
        <f t="shared" si="4"/>
        <v>May</v>
      </c>
      <c r="V63" t="str">
        <f t="shared" si="5"/>
        <v>2013</v>
      </c>
    </row>
    <row r="64" spans="1:22" ht="48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s="5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8">
        <f t="shared" si="0"/>
        <v>1.5473333333333332</v>
      </c>
      <c r="P64">
        <f t="shared" si="1"/>
        <v>96.708333333333329</v>
      </c>
      <c r="Q64" t="s">
        <v>8310</v>
      </c>
      <c r="R64" t="s">
        <v>8312</v>
      </c>
      <c r="S64" s="12">
        <f t="shared" si="2"/>
        <v>41311.591180555552</v>
      </c>
      <c r="T64" s="12">
        <f t="shared" si="3"/>
        <v>41336.591180555552</v>
      </c>
      <c r="U64" t="str">
        <f t="shared" si="4"/>
        <v>Feb</v>
      </c>
      <c r="V64" t="str">
        <f t="shared" si="5"/>
        <v>2013</v>
      </c>
    </row>
    <row r="65" spans="1:22" ht="48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s="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8">
        <f t="shared" si="0"/>
        <v>1.1351849999999999</v>
      </c>
      <c r="P65">
        <f t="shared" si="1"/>
        <v>35.474531249999998</v>
      </c>
      <c r="Q65" t="s">
        <v>8310</v>
      </c>
      <c r="R65" t="s">
        <v>8312</v>
      </c>
      <c r="S65" s="12">
        <f t="shared" si="2"/>
        <v>41612.703854166662</v>
      </c>
      <c r="T65" s="12">
        <f t="shared" si="3"/>
        <v>41635.999305555553</v>
      </c>
      <c r="U65" t="str">
        <f t="shared" si="4"/>
        <v>Dec</v>
      </c>
      <c r="V65" t="str">
        <f t="shared" si="5"/>
        <v>2013</v>
      </c>
    </row>
    <row r="66" spans="1:22" ht="48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s="5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8">
        <f t="shared" si="0"/>
        <v>1.7333333333333334</v>
      </c>
      <c r="P66">
        <f t="shared" si="1"/>
        <v>86.666666666666671</v>
      </c>
      <c r="Q66" t="s">
        <v>8310</v>
      </c>
      <c r="R66" t="s">
        <v>8312</v>
      </c>
      <c r="S66" s="12">
        <f t="shared" si="2"/>
        <v>41432.809965277775</v>
      </c>
      <c r="T66" s="12">
        <f t="shared" si="3"/>
        <v>41462.809965277775</v>
      </c>
      <c r="U66" t="str">
        <f t="shared" si="4"/>
        <v>Jun</v>
      </c>
      <c r="V66" t="str">
        <f t="shared" si="5"/>
        <v>2013</v>
      </c>
    </row>
    <row r="67" spans="1:22" ht="32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s="5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8">
        <f t="shared" ref="O67:O130" si="6">E67/D67</f>
        <v>1.0752857142857142</v>
      </c>
      <c r="P67">
        <f t="shared" ref="P67:P130" si="7">AVERAGE(E67/L67)</f>
        <v>132.05263157894737</v>
      </c>
      <c r="Q67" t="s">
        <v>8310</v>
      </c>
      <c r="R67" t="s">
        <v>8312</v>
      </c>
      <c r="S67" s="12">
        <f t="shared" ref="S67:S130" si="8">(((J67/60)/60)/24)+DATE(1970,1,1)+(-5/24)</f>
        <v>41835.612893518519</v>
      </c>
      <c r="T67" s="12">
        <f t="shared" ref="T67:T130" si="9">(((I67/60)/60)/24)+DATE(1970,1,1)+(-5/24)</f>
        <v>41862.040972222218</v>
      </c>
      <c r="U67" t="str">
        <f t="shared" ref="U67:U130" si="10">TEXT(S67, "mmm")</f>
        <v>Jul</v>
      </c>
      <c r="V67" t="str">
        <f t="shared" ref="V67:V130" si="11">TEXT(S67, "yyy")</f>
        <v>2014</v>
      </c>
    </row>
    <row r="68" spans="1:22" ht="32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s="5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8">
        <f t="shared" si="6"/>
        <v>1.1859999999999999</v>
      </c>
      <c r="P68">
        <f t="shared" si="7"/>
        <v>91.230769230769226</v>
      </c>
      <c r="Q68" t="s">
        <v>8310</v>
      </c>
      <c r="R68" t="s">
        <v>8312</v>
      </c>
      <c r="S68" s="12">
        <f t="shared" si="8"/>
        <v>42539.641435185178</v>
      </c>
      <c r="T68" s="12">
        <f t="shared" si="9"/>
        <v>42569.641435185178</v>
      </c>
      <c r="U68" t="str">
        <f t="shared" si="10"/>
        <v>Jun</v>
      </c>
      <c r="V68" t="str">
        <f t="shared" si="11"/>
        <v>2016</v>
      </c>
    </row>
    <row r="69" spans="1:22" ht="48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s="5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8">
        <f t="shared" si="6"/>
        <v>1.1625000000000001</v>
      </c>
      <c r="P69">
        <f t="shared" si="7"/>
        <v>116.25</v>
      </c>
      <c r="Q69" t="s">
        <v>8310</v>
      </c>
      <c r="R69" t="s">
        <v>8312</v>
      </c>
      <c r="S69" s="12">
        <f t="shared" si="8"/>
        <v>41075.375046296293</v>
      </c>
      <c r="T69" s="12">
        <f t="shared" si="9"/>
        <v>41105.375046296293</v>
      </c>
      <c r="U69" t="str">
        <f t="shared" si="10"/>
        <v>Jun</v>
      </c>
      <c r="V69" t="str">
        <f t="shared" si="11"/>
        <v>2012</v>
      </c>
    </row>
    <row r="70" spans="1:22" ht="64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s="5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8">
        <f t="shared" si="6"/>
        <v>1.2716666666666667</v>
      </c>
      <c r="P70">
        <f t="shared" si="7"/>
        <v>21.194444444444443</v>
      </c>
      <c r="Q70" t="s">
        <v>8310</v>
      </c>
      <c r="R70" t="s">
        <v>8312</v>
      </c>
      <c r="S70" s="12">
        <f t="shared" si="8"/>
        <v>41663.36100694444</v>
      </c>
      <c r="T70" s="12">
        <f t="shared" si="9"/>
        <v>41693.36100694444</v>
      </c>
      <c r="U70" t="str">
        <f t="shared" si="10"/>
        <v>Jan</v>
      </c>
      <c r="V70" t="str">
        <f t="shared" si="11"/>
        <v>2014</v>
      </c>
    </row>
    <row r="71" spans="1:22" ht="48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s="5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8">
        <f t="shared" si="6"/>
        <v>1.109423</v>
      </c>
      <c r="P71">
        <f t="shared" si="7"/>
        <v>62.327134831460668</v>
      </c>
      <c r="Q71" t="s">
        <v>8310</v>
      </c>
      <c r="R71" t="s">
        <v>8312</v>
      </c>
      <c r="S71" s="12">
        <f t="shared" si="8"/>
        <v>40785.979456018518</v>
      </c>
      <c r="T71" s="12">
        <f t="shared" si="9"/>
        <v>40818.082638888889</v>
      </c>
      <c r="U71" t="str">
        <f t="shared" si="10"/>
        <v>Aug</v>
      </c>
      <c r="V71" t="str">
        <f t="shared" si="11"/>
        <v>2011</v>
      </c>
    </row>
    <row r="72" spans="1:22" ht="48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s="5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8">
        <f t="shared" si="6"/>
        <v>1.272</v>
      </c>
      <c r="P72">
        <f t="shared" si="7"/>
        <v>37.411764705882355</v>
      </c>
      <c r="Q72" t="s">
        <v>8310</v>
      </c>
      <c r="R72" t="s">
        <v>8312</v>
      </c>
      <c r="S72" s="12">
        <f t="shared" si="8"/>
        <v>40730.688020833331</v>
      </c>
      <c r="T72" s="12">
        <f t="shared" si="9"/>
        <v>40790.688020833331</v>
      </c>
      <c r="U72" t="str">
        <f t="shared" si="10"/>
        <v>Jul</v>
      </c>
      <c r="V72" t="str">
        <f t="shared" si="11"/>
        <v>2011</v>
      </c>
    </row>
    <row r="73" spans="1:22" ht="48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s="5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8">
        <f t="shared" si="6"/>
        <v>1.2394444444444443</v>
      </c>
      <c r="P73">
        <f t="shared" si="7"/>
        <v>69.71875</v>
      </c>
      <c r="Q73" t="s">
        <v>8310</v>
      </c>
      <c r="R73" t="s">
        <v>8312</v>
      </c>
      <c r="S73" s="12">
        <f t="shared" si="8"/>
        <v>40997.063159722216</v>
      </c>
      <c r="T73" s="12">
        <f t="shared" si="9"/>
        <v>41057.063159722216</v>
      </c>
      <c r="U73" t="str">
        <f t="shared" si="10"/>
        <v>Mar</v>
      </c>
      <c r="V73" t="str">
        <f t="shared" si="11"/>
        <v>2012</v>
      </c>
    </row>
    <row r="74" spans="1:22" ht="48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s="5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8">
        <f t="shared" si="6"/>
        <v>1.084090909090909</v>
      </c>
      <c r="P74">
        <f t="shared" si="7"/>
        <v>58.170731707317074</v>
      </c>
      <c r="Q74" t="s">
        <v>8310</v>
      </c>
      <c r="R74" t="s">
        <v>8312</v>
      </c>
      <c r="S74" s="12">
        <f t="shared" si="8"/>
        <v>41207.801863425921</v>
      </c>
      <c r="T74" s="12">
        <f t="shared" si="9"/>
        <v>41227.791666666664</v>
      </c>
      <c r="U74" t="str">
        <f t="shared" si="10"/>
        <v>Oct</v>
      </c>
      <c r="V74" t="str">
        <f t="shared" si="11"/>
        <v>2012</v>
      </c>
    </row>
    <row r="75" spans="1:22" ht="48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s="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8">
        <f t="shared" si="6"/>
        <v>1</v>
      </c>
      <c r="P75">
        <f t="shared" si="7"/>
        <v>50</v>
      </c>
      <c r="Q75" t="s">
        <v>8310</v>
      </c>
      <c r="R75" t="s">
        <v>8312</v>
      </c>
      <c r="S75" s="12">
        <f t="shared" si="8"/>
        <v>40587.548425925925</v>
      </c>
      <c r="T75" s="12">
        <f t="shared" si="9"/>
        <v>40665.957638888889</v>
      </c>
      <c r="U75" t="str">
        <f t="shared" si="10"/>
        <v>Feb</v>
      </c>
      <c r="V75" t="str">
        <f t="shared" si="11"/>
        <v>2011</v>
      </c>
    </row>
    <row r="76" spans="1:22" ht="48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s="5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8">
        <f t="shared" si="6"/>
        <v>1.1293199999999999</v>
      </c>
      <c r="P76">
        <f t="shared" si="7"/>
        <v>19.471034482758618</v>
      </c>
      <c r="Q76" t="s">
        <v>8310</v>
      </c>
      <c r="R76" t="s">
        <v>8312</v>
      </c>
      <c r="S76" s="12">
        <f t="shared" si="8"/>
        <v>42360.278877314813</v>
      </c>
      <c r="T76" s="12">
        <f t="shared" si="9"/>
        <v>42390.278877314813</v>
      </c>
      <c r="U76" t="str">
        <f t="shared" si="10"/>
        <v>Dec</v>
      </c>
      <c r="V76" t="str">
        <f t="shared" si="11"/>
        <v>2015</v>
      </c>
    </row>
    <row r="77" spans="1:22" ht="48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s="5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8">
        <f t="shared" si="6"/>
        <v>1.1542857142857144</v>
      </c>
      <c r="P77">
        <f t="shared" si="7"/>
        <v>85.957446808510639</v>
      </c>
      <c r="Q77" t="s">
        <v>8310</v>
      </c>
      <c r="R77" t="s">
        <v>8312</v>
      </c>
      <c r="S77" s="12">
        <f t="shared" si="8"/>
        <v>41357.000833333332</v>
      </c>
      <c r="T77" s="12">
        <f t="shared" si="9"/>
        <v>41387.000833333332</v>
      </c>
      <c r="U77" t="str">
        <f t="shared" si="10"/>
        <v>Mar</v>
      </c>
      <c r="V77" t="str">
        <f t="shared" si="11"/>
        <v>2013</v>
      </c>
    </row>
    <row r="78" spans="1:22" ht="48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s="5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8">
        <f t="shared" si="6"/>
        <v>1.5333333333333334</v>
      </c>
      <c r="P78">
        <f t="shared" si="7"/>
        <v>30.666666666666668</v>
      </c>
      <c r="Q78" t="s">
        <v>8310</v>
      </c>
      <c r="R78" t="s">
        <v>8312</v>
      </c>
      <c r="S78" s="12">
        <f t="shared" si="8"/>
        <v>40844.483310185184</v>
      </c>
      <c r="T78" s="12">
        <f t="shared" si="9"/>
        <v>40904.524976851848</v>
      </c>
      <c r="U78" t="str">
        <f t="shared" si="10"/>
        <v>Oct</v>
      </c>
      <c r="V78" t="str">
        <f t="shared" si="11"/>
        <v>2011</v>
      </c>
    </row>
    <row r="79" spans="1:22" ht="48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s="5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8">
        <f t="shared" si="6"/>
        <v>3.9249999999999998</v>
      </c>
      <c r="P79">
        <f t="shared" si="7"/>
        <v>60.384615384615387</v>
      </c>
      <c r="Q79" t="s">
        <v>8310</v>
      </c>
      <c r="R79" t="s">
        <v>8312</v>
      </c>
      <c r="S79" s="12">
        <f t="shared" si="8"/>
        <v>40996.936539351853</v>
      </c>
      <c r="T79" s="12">
        <f t="shared" si="9"/>
        <v>41049.915972222218</v>
      </c>
      <c r="U79" t="str">
        <f t="shared" si="10"/>
        <v>Mar</v>
      </c>
      <c r="V79" t="str">
        <f t="shared" si="11"/>
        <v>2012</v>
      </c>
    </row>
    <row r="80" spans="1:22" ht="96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s="5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8">
        <f t="shared" si="6"/>
        <v>27.02</v>
      </c>
      <c r="P80">
        <f t="shared" si="7"/>
        <v>38.6</v>
      </c>
      <c r="Q80" t="s">
        <v>8310</v>
      </c>
      <c r="R80" t="s">
        <v>8312</v>
      </c>
      <c r="S80" s="12">
        <f t="shared" si="8"/>
        <v>42604.522233796299</v>
      </c>
      <c r="T80" s="12">
        <f t="shared" si="9"/>
        <v>42614.522233796299</v>
      </c>
      <c r="U80" t="str">
        <f t="shared" si="10"/>
        <v>Aug</v>
      </c>
      <c r="V80" t="str">
        <f t="shared" si="11"/>
        <v>2016</v>
      </c>
    </row>
    <row r="81" spans="1:22" ht="48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s="5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8">
        <f t="shared" si="6"/>
        <v>1.27</v>
      </c>
      <c r="P81">
        <f t="shared" si="7"/>
        <v>40.268292682926827</v>
      </c>
      <c r="Q81" t="s">
        <v>8310</v>
      </c>
      <c r="R81" t="s">
        <v>8312</v>
      </c>
      <c r="S81" s="12">
        <f t="shared" si="8"/>
        <v>41724.568206018514</v>
      </c>
      <c r="T81" s="12">
        <f t="shared" si="9"/>
        <v>41754.568206018514</v>
      </c>
      <c r="U81" t="str">
        <f t="shared" si="10"/>
        <v>Mar</v>
      </c>
      <c r="V81" t="str">
        <f t="shared" si="11"/>
        <v>2014</v>
      </c>
    </row>
    <row r="82" spans="1:22" ht="48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s="5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8">
        <f t="shared" si="6"/>
        <v>1.0725</v>
      </c>
      <c r="P82">
        <f t="shared" si="7"/>
        <v>273.82978723404256</v>
      </c>
      <c r="Q82" t="s">
        <v>8310</v>
      </c>
      <c r="R82" t="s">
        <v>8312</v>
      </c>
      <c r="S82" s="12">
        <f t="shared" si="8"/>
        <v>41582.875648148147</v>
      </c>
      <c r="T82" s="12">
        <f t="shared" si="9"/>
        <v>41617.875648148147</v>
      </c>
      <c r="U82" t="str">
        <f t="shared" si="10"/>
        <v>Nov</v>
      </c>
      <c r="V82" t="str">
        <f t="shared" si="11"/>
        <v>2013</v>
      </c>
    </row>
    <row r="83" spans="1:22" ht="48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s="5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8">
        <f t="shared" si="6"/>
        <v>1.98</v>
      </c>
      <c r="P83">
        <f t="shared" si="7"/>
        <v>53.035714285714285</v>
      </c>
      <c r="Q83" t="s">
        <v>8310</v>
      </c>
      <c r="R83" t="s">
        <v>8312</v>
      </c>
      <c r="S83" s="12">
        <f t="shared" si="8"/>
        <v>41099.950543981482</v>
      </c>
      <c r="T83" s="12">
        <f t="shared" si="9"/>
        <v>41103.91805555555</v>
      </c>
      <c r="U83" t="str">
        <f t="shared" si="10"/>
        <v>Jul</v>
      </c>
      <c r="V83" t="str">
        <f t="shared" si="11"/>
        <v>2012</v>
      </c>
    </row>
    <row r="84" spans="1:22" ht="48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s="5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8">
        <f t="shared" si="6"/>
        <v>1.0001249999999999</v>
      </c>
      <c r="P84">
        <f t="shared" si="7"/>
        <v>40.005000000000003</v>
      </c>
      <c r="Q84" t="s">
        <v>8310</v>
      </c>
      <c r="R84" t="s">
        <v>8312</v>
      </c>
      <c r="S84" s="12">
        <f t="shared" si="8"/>
        <v>40795.611817129626</v>
      </c>
      <c r="T84" s="12">
        <f t="shared" si="9"/>
        <v>40825.611817129626</v>
      </c>
      <c r="U84" t="str">
        <f t="shared" si="10"/>
        <v>Sep</v>
      </c>
      <c r="V84" t="str">
        <f t="shared" si="11"/>
        <v>2011</v>
      </c>
    </row>
    <row r="85" spans="1:22" ht="48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s="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8">
        <f t="shared" si="6"/>
        <v>1.0249999999999999</v>
      </c>
      <c r="P85">
        <f t="shared" si="7"/>
        <v>15.76923076923077</v>
      </c>
      <c r="Q85" t="s">
        <v>8310</v>
      </c>
      <c r="R85" t="s">
        <v>8312</v>
      </c>
      <c r="S85" s="12">
        <f t="shared" si="8"/>
        <v>42042.407280092586</v>
      </c>
      <c r="T85" s="12">
        <f t="shared" si="9"/>
        <v>42057.270833333336</v>
      </c>
      <c r="U85" t="str">
        <f t="shared" si="10"/>
        <v>Feb</v>
      </c>
      <c r="V85" t="str">
        <f t="shared" si="11"/>
        <v>2015</v>
      </c>
    </row>
    <row r="86" spans="1:22" ht="48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s="5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8">
        <f t="shared" si="6"/>
        <v>1</v>
      </c>
      <c r="P86">
        <f t="shared" si="7"/>
        <v>71.428571428571431</v>
      </c>
      <c r="Q86" t="s">
        <v>8310</v>
      </c>
      <c r="R86" t="s">
        <v>8312</v>
      </c>
      <c r="S86" s="12">
        <f t="shared" si="8"/>
        <v>40648.54960648148</v>
      </c>
      <c r="T86" s="12">
        <f t="shared" si="9"/>
        <v>40678.54960648148</v>
      </c>
      <c r="U86" t="str">
        <f t="shared" si="10"/>
        <v>Apr</v>
      </c>
      <c r="V86" t="str">
        <f t="shared" si="11"/>
        <v>2011</v>
      </c>
    </row>
    <row r="87" spans="1:22" ht="48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s="5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8">
        <f t="shared" si="6"/>
        <v>1.2549999999999999</v>
      </c>
      <c r="P87">
        <f t="shared" si="7"/>
        <v>71.714285714285708</v>
      </c>
      <c r="Q87" t="s">
        <v>8310</v>
      </c>
      <c r="R87" t="s">
        <v>8312</v>
      </c>
      <c r="S87" s="12">
        <f t="shared" si="8"/>
        <v>40778.917094907403</v>
      </c>
      <c r="T87" s="12">
        <f t="shared" si="9"/>
        <v>40808.917094907403</v>
      </c>
      <c r="U87" t="str">
        <f t="shared" si="10"/>
        <v>Aug</v>
      </c>
      <c r="V87" t="str">
        <f t="shared" si="11"/>
        <v>2011</v>
      </c>
    </row>
    <row r="88" spans="1:22" ht="48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s="5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8">
        <f t="shared" si="6"/>
        <v>1.0646666666666667</v>
      </c>
      <c r="P88">
        <f t="shared" si="7"/>
        <v>375.76470588235293</v>
      </c>
      <c r="Q88" t="s">
        <v>8310</v>
      </c>
      <c r="R88" t="s">
        <v>8312</v>
      </c>
      <c r="S88" s="12">
        <f t="shared" si="8"/>
        <v>42291.347743055558</v>
      </c>
      <c r="T88" s="12">
        <f t="shared" si="9"/>
        <v>42365.389409722215</v>
      </c>
      <c r="U88" t="str">
        <f t="shared" si="10"/>
        <v>Oct</v>
      </c>
      <c r="V88" t="str">
        <f t="shared" si="11"/>
        <v>2015</v>
      </c>
    </row>
    <row r="89" spans="1:22" ht="48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s="5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8">
        <f t="shared" si="6"/>
        <v>1.046</v>
      </c>
      <c r="P89">
        <f t="shared" si="7"/>
        <v>104.6</v>
      </c>
      <c r="Q89" t="s">
        <v>8310</v>
      </c>
      <c r="R89" t="s">
        <v>8312</v>
      </c>
      <c r="S89" s="12">
        <f t="shared" si="8"/>
        <v>40322.331053240734</v>
      </c>
      <c r="T89" s="12">
        <f t="shared" si="9"/>
        <v>40331.861805555556</v>
      </c>
      <c r="U89" t="str">
        <f t="shared" si="10"/>
        <v>May</v>
      </c>
      <c r="V89" t="str">
        <f t="shared" si="11"/>
        <v>2010</v>
      </c>
    </row>
    <row r="90" spans="1:22" ht="48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s="5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8">
        <f t="shared" si="6"/>
        <v>1.0285714285714285</v>
      </c>
      <c r="P90">
        <f t="shared" si="7"/>
        <v>60</v>
      </c>
      <c r="Q90" t="s">
        <v>8310</v>
      </c>
      <c r="R90" t="s">
        <v>8312</v>
      </c>
      <c r="S90" s="12">
        <f t="shared" si="8"/>
        <v>41786.450590277775</v>
      </c>
      <c r="T90" s="12">
        <f t="shared" si="9"/>
        <v>41812.450590277775</v>
      </c>
      <c r="U90" t="str">
        <f t="shared" si="10"/>
        <v>May</v>
      </c>
      <c r="V90" t="str">
        <f t="shared" si="11"/>
        <v>2014</v>
      </c>
    </row>
    <row r="91" spans="1:22" ht="48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s="5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8">
        <f t="shared" si="6"/>
        <v>1.1506666666666667</v>
      </c>
      <c r="P91">
        <f t="shared" si="7"/>
        <v>123.28571428571429</v>
      </c>
      <c r="Q91" t="s">
        <v>8310</v>
      </c>
      <c r="R91" t="s">
        <v>8312</v>
      </c>
      <c r="S91" s="12">
        <f t="shared" si="8"/>
        <v>41402.543888888889</v>
      </c>
      <c r="T91" s="12">
        <f t="shared" si="9"/>
        <v>41427.543888888889</v>
      </c>
      <c r="U91" t="str">
        <f t="shared" si="10"/>
        <v>May</v>
      </c>
      <c r="V91" t="str">
        <f t="shared" si="11"/>
        <v>2013</v>
      </c>
    </row>
    <row r="92" spans="1:22" ht="32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s="5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8">
        <f t="shared" si="6"/>
        <v>1.004</v>
      </c>
      <c r="P92">
        <f t="shared" si="7"/>
        <v>31.375</v>
      </c>
      <c r="Q92" t="s">
        <v>8310</v>
      </c>
      <c r="R92" t="s">
        <v>8312</v>
      </c>
      <c r="S92" s="12">
        <f t="shared" si="8"/>
        <v>40706.089108796295</v>
      </c>
      <c r="T92" s="12">
        <f t="shared" si="9"/>
        <v>40736.089108796295</v>
      </c>
      <c r="U92" t="str">
        <f t="shared" si="10"/>
        <v>Jun</v>
      </c>
      <c r="V92" t="str">
        <f t="shared" si="11"/>
        <v>2011</v>
      </c>
    </row>
    <row r="93" spans="1:22" ht="48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s="5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8">
        <f t="shared" si="6"/>
        <v>1.2</v>
      </c>
      <c r="P93">
        <f t="shared" si="7"/>
        <v>78.260869565217391</v>
      </c>
      <c r="Q93" t="s">
        <v>8310</v>
      </c>
      <c r="R93" t="s">
        <v>8312</v>
      </c>
      <c r="S93" s="12">
        <f t="shared" si="8"/>
        <v>40619.194027777776</v>
      </c>
      <c r="T93" s="12">
        <f t="shared" si="9"/>
        <v>40680.194027777776</v>
      </c>
      <c r="U93" t="str">
        <f t="shared" si="10"/>
        <v>Mar</v>
      </c>
      <c r="V93" t="str">
        <f t="shared" si="11"/>
        <v>2011</v>
      </c>
    </row>
    <row r="94" spans="1:22" ht="48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s="5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8">
        <f t="shared" si="6"/>
        <v>1.052</v>
      </c>
      <c r="P94">
        <f t="shared" si="7"/>
        <v>122.32558139534883</v>
      </c>
      <c r="Q94" t="s">
        <v>8310</v>
      </c>
      <c r="R94" t="s">
        <v>8312</v>
      </c>
      <c r="S94" s="12">
        <f t="shared" si="8"/>
        <v>42720.990543981483</v>
      </c>
      <c r="T94" s="12">
        <f t="shared" si="9"/>
        <v>42767.124999999993</v>
      </c>
      <c r="U94" t="str">
        <f t="shared" si="10"/>
        <v>Dec</v>
      </c>
      <c r="V94" t="str">
        <f t="shared" si="11"/>
        <v>2016</v>
      </c>
    </row>
    <row r="95" spans="1:22" ht="48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s="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8">
        <f t="shared" si="6"/>
        <v>1.1060000000000001</v>
      </c>
      <c r="P95">
        <f t="shared" si="7"/>
        <v>73.733333333333334</v>
      </c>
      <c r="Q95" t="s">
        <v>8310</v>
      </c>
      <c r="R95" t="s">
        <v>8312</v>
      </c>
      <c r="S95" s="12">
        <f t="shared" si="8"/>
        <v>41065.649733796294</v>
      </c>
      <c r="T95" s="12">
        <f t="shared" si="9"/>
        <v>41093.666666666664</v>
      </c>
      <c r="U95" t="str">
        <f t="shared" si="10"/>
        <v>Jun</v>
      </c>
      <c r="V95" t="str">
        <f t="shared" si="11"/>
        <v>2012</v>
      </c>
    </row>
    <row r="96" spans="1:22" ht="48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s="5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8">
        <f t="shared" si="6"/>
        <v>1.04</v>
      </c>
      <c r="P96">
        <f t="shared" si="7"/>
        <v>21.666666666666668</v>
      </c>
      <c r="Q96" t="s">
        <v>8310</v>
      </c>
      <c r="R96" t="s">
        <v>8312</v>
      </c>
      <c r="S96" s="12">
        <f t="shared" si="8"/>
        <v>41716.509513888886</v>
      </c>
      <c r="T96" s="12">
        <f t="shared" si="9"/>
        <v>41736.509513888886</v>
      </c>
      <c r="U96" t="str">
        <f t="shared" si="10"/>
        <v>Mar</v>
      </c>
      <c r="V96" t="str">
        <f t="shared" si="11"/>
        <v>2014</v>
      </c>
    </row>
    <row r="97" spans="1:22" ht="48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s="5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8">
        <f t="shared" si="6"/>
        <v>1.3142857142857143</v>
      </c>
      <c r="P97">
        <f t="shared" si="7"/>
        <v>21.904761904761905</v>
      </c>
      <c r="Q97" t="s">
        <v>8310</v>
      </c>
      <c r="R97" t="s">
        <v>8312</v>
      </c>
      <c r="S97" s="12">
        <f t="shared" si="8"/>
        <v>40934.796770833331</v>
      </c>
      <c r="T97" s="12">
        <f t="shared" si="9"/>
        <v>40964.796770833331</v>
      </c>
      <c r="U97" t="str">
        <f t="shared" si="10"/>
        <v>Jan</v>
      </c>
      <c r="V97" t="str">
        <f t="shared" si="11"/>
        <v>2012</v>
      </c>
    </row>
    <row r="98" spans="1:22" ht="48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s="5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8">
        <f t="shared" si="6"/>
        <v>1.1466666666666667</v>
      </c>
      <c r="P98">
        <f t="shared" si="7"/>
        <v>50.588235294117645</v>
      </c>
      <c r="Q98" t="s">
        <v>8310</v>
      </c>
      <c r="R98" t="s">
        <v>8312</v>
      </c>
      <c r="S98" s="12">
        <f t="shared" si="8"/>
        <v>40324.45417824074</v>
      </c>
      <c r="T98" s="12">
        <f t="shared" si="9"/>
        <v>40390.916666666664</v>
      </c>
      <c r="U98" t="str">
        <f t="shared" si="10"/>
        <v>May</v>
      </c>
      <c r="V98" t="str">
        <f t="shared" si="11"/>
        <v>2010</v>
      </c>
    </row>
    <row r="99" spans="1:22" ht="48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s="5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8">
        <f t="shared" si="6"/>
        <v>1.0625</v>
      </c>
      <c r="P99">
        <f t="shared" si="7"/>
        <v>53.125</v>
      </c>
      <c r="Q99" t="s">
        <v>8310</v>
      </c>
      <c r="R99" t="s">
        <v>8312</v>
      </c>
      <c r="S99" s="12">
        <f t="shared" si="8"/>
        <v>40705.926874999997</v>
      </c>
      <c r="T99" s="12">
        <f t="shared" si="9"/>
        <v>40735.926874999997</v>
      </c>
      <c r="U99" t="str">
        <f t="shared" si="10"/>
        <v>Jun</v>
      </c>
      <c r="V99" t="str">
        <f t="shared" si="11"/>
        <v>2011</v>
      </c>
    </row>
    <row r="100" spans="1:22" ht="48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s="5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8">
        <f t="shared" si="6"/>
        <v>1.0625</v>
      </c>
      <c r="P100">
        <f t="shared" si="7"/>
        <v>56.666666666666664</v>
      </c>
      <c r="Q100" t="s">
        <v>8310</v>
      </c>
      <c r="R100" t="s">
        <v>8312</v>
      </c>
      <c r="S100" s="12">
        <f t="shared" si="8"/>
        <v>41214.586504629624</v>
      </c>
      <c r="T100" s="12">
        <f t="shared" si="9"/>
        <v>41250.770833333328</v>
      </c>
      <c r="U100" t="str">
        <f t="shared" si="10"/>
        <v>Nov</v>
      </c>
      <c r="V100" t="str">
        <f t="shared" si="11"/>
        <v>2012</v>
      </c>
    </row>
    <row r="101" spans="1:22" ht="32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s="5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8">
        <f t="shared" si="6"/>
        <v>1.0601933333333333</v>
      </c>
      <c r="P101">
        <f t="shared" si="7"/>
        <v>40.776666666666664</v>
      </c>
      <c r="Q101" t="s">
        <v>8310</v>
      </c>
      <c r="R101" t="s">
        <v>8312</v>
      </c>
      <c r="S101" s="12">
        <f t="shared" si="8"/>
        <v>41631.694432870368</v>
      </c>
      <c r="T101" s="12">
        <f t="shared" si="9"/>
        <v>41661.694432870368</v>
      </c>
      <c r="U101" t="str">
        <f t="shared" si="10"/>
        <v>Dec</v>
      </c>
      <c r="V101" t="str">
        <f t="shared" si="11"/>
        <v>2013</v>
      </c>
    </row>
    <row r="102" spans="1:22" ht="48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s="5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8">
        <f t="shared" si="6"/>
        <v>1</v>
      </c>
      <c r="P102">
        <f t="shared" si="7"/>
        <v>192.30769230769232</v>
      </c>
      <c r="Q102" t="s">
        <v>8310</v>
      </c>
      <c r="R102" t="s">
        <v>8312</v>
      </c>
      <c r="S102" s="12">
        <f t="shared" si="8"/>
        <v>41197.544976851852</v>
      </c>
      <c r="T102" s="12">
        <f t="shared" si="9"/>
        <v>41217.586643518516</v>
      </c>
      <c r="U102" t="str">
        <f t="shared" si="10"/>
        <v>Oct</v>
      </c>
      <c r="V102" t="str">
        <f t="shared" si="11"/>
        <v>2012</v>
      </c>
    </row>
    <row r="103" spans="1:22" ht="48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s="5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8">
        <f t="shared" si="6"/>
        <v>1</v>
      </c>
      <c r="P103">
        <f t="shared" si="7"/>
        <v>100</v>
      </c>
      <c r="Q103" t="s">
        <v>8310</v>
      </c>
      <c r="R103" t="s">
        <v>8312</v>
      </c>
      <c r="S103" s="12">
        <f t="shared" si="8"/>
        <v>41274.568402777775</v>
      </c>
      <c r="T103" s="12">
        <f t="shared" si="9"/>
        <v>41298.568402777775</v>
      </c>
      <c r="U103" t="str">
        <f t="shared" si="10"/>
        <v>Dec</v>
      </c>
      <c r="V103" t="str">
        <f t="shared" si="11"/>
        <v>2012</v>
      </c>
    </row>
    <row r="104" spans="1:22" ht="48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s="5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8">
        <f t="shared" si="6"/>
        <v>1.2775000000000001</v>
      </c>
      <c r="P104">
        <f t="shared" si="7"/>
        <v>117.92307692307692</v>
      </c>
      <c r="Q104" t="s">
        <v>8310</v>
      </c>
      <c r="R104" t="s">
        <v>8312</v>
      </c>
      <c r="S104" s="12">
        <f t="shared" si="8"/>
        <v>40504.922835648147</v>
      </c>
      <c r="T104" s="12">
        <f t="shared" si="9"/>
        <v>40534.922835648147</v>
      </c>
      <c r="U104" t="str">
        <f t="shared" si="10"/>
        <v>Nov</v>
      </c>
      <c r="V104" t="str">
        <f t="shared" si="11"/>
        <v>2010</v>
      </c>
    </row>
    <row r="105" spans="1:22" ht="32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s="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8">
        <f t="shared" si="6"/>
        <v>1.0515384615384615</v>
      </c>
      <c r="P105">
        <f t="shared" si="7"/>
        <v>27.897959183673468</v>
      </c>
      <c r="Q105" t="s">
        <v>8310</v>
      </c>
      <c r="R105" t="s">
        <v>8312</v>
      </c>
      <c r="S105" s="12">
        <f t="shared" si="8"/>
        <v>41682.597569444442</v>
      </c>
      <c r="T105" s="12">
        <f t="shared" si="9"/>
        <v>41705.597569444442</v>
      </c>
      <c r="U105" t="str">
        <f t="shared" si="10"/>
        <v>Feb</v>
      </c>
      <c r="V105" t="str">
        <f t="shared" si="11"/>
        <v>2014</v>
      </c>
    </row>
    <row r="106" spans="1:22" ht="32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s="5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8">
        <f t="shared" si="6"/>
        <v>1.2</v>
      </c>
      <c r="P106">
        <f t="shared" si="7"/>
        <v>60</v>
      </c>
      <c r="Q106" t="s">
        <v>8310</v>
      </c>
      <c r="R106" t="s">
        <v>8312</v>
      </c>
      <c r="S106" s="12">
        <f t="shared" si="8"/>
        <v>40612.486874999995</v>
      </c>
      <c r="T106" s="12">
        <f t="shared" si="9"/>
        <v>40635.833333333328</v>
      </c>
      <c r="U106" t="str">
        <f t="shared" si="10"/>
        <v>Mar</v>
      </c>
      <c r="V106" t="str">
        <f t="shared" si="11"/>
        <v>2011</v>
      </c>
    </row>
    <row r="107" spans="1:22" ht="48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s="5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8">
        <f t="shared" si="6"/>
        <v>1.074090909090909</v>
      </c>
      <c r="P107">
        <f t="shared" si="7"/>
        <v>39.383333333333333</v>
      </c>
      <c r="Q107" t="s">
        <v>8310</v>
      </c>
      <c r="R107" t="s">
        <v>8312</v>
      </c>
      <c r="S107" s="12">
        <f t="shared" si="8"/>
        <v>42485.516435185178</v>
      </c>
      <c r="T107" s="12">
        <f t="shared" si="9"/>
        <v>42503.791666666664</v>
      </c>
      <c r="U107" t="str">
        <f t="shared" si="10"/>
        <v>Apr</v>
      </c>
      <c r="V107" t="str">
        <f t="shared" si="11"/>
        <v>2016</v>
      </c>
    </row>
    <row r="108" spans="1:22" ht="16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s="5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8">
        <f t="shared" si="6"/>
        <v>1.0049999999999999</v>
      </c>
      <c r="P108">
        <f t="shared" si="7"/>
        <v>186.11111111111111</v>
      </c>
      <c r="Q108" t="s">
        <v>8310</v>
      </c>
      <c r="R108" t="s">
        <v>8312</v>
      </c>
      <c r="S108" s="12">
        <f t="shared" si="8"/>
        <v>40987.568298611113</v>
      </c>
      <c r="T108" s="12">
        <f t="shared" si="9"/>
        <v>41001.568298611113</v>
      </c>
      <c r="U108" t="str">
        <f t="shared" si="10"/>
        <v>Mar</v>
      </c>
      <c r="V108" t="str">
        <f t="shared" si="11"/>
        <v>2012</v>
      </c>
    </row>
    <row r="109" spans="1:22" ht="48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s="5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8">
        <f t="shared" si="6"/>
        <v>1.0246666666666666</v>
      </c>
      <c r="P109">
        <f t="shared" si="7"/>
        <v>111.37681159420291</v>
      </c>
      <c r="Q109" t="s">
        <v>8310</v>
      </c>
      <c r="R109" t="s">
        <v>8312</v>
      </c>
      <c r="S109" s="12">
        <f t="shared" si="8"/>
        <v>40635.774155092593</v>
      </c>
      <c r="T109" s="12">
        <f t="shared" si="9"/>
        <v>40657.774155092593</v>
      </c>
      <c r="U109" t="str">
        <f t="shared" si="10"/>
        <v>Apr</v>
      </c>
      <c r="V109" t="str">
        <f t="shared" si="11"/>
        <v>2011</v>
      </c>
    </row>
    <row r="110" spans="1:22" ht="48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s="5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8">
        <f t="shared" si="6"/>
        <v>2.4666666666666668</v>
      </c>
      <c r="P110">
        <f t="shared" si="7"/>
        <v>78.723404255319153</v>
      </c>
      <c r="Q110" t="s">
        <v>8310</v>
      </c>
      <c r="R110" t="s">
        <v>8312</v>
      </c>
      <c r="S110" s="12">
        <f t="shared" si="8"/>
        <v>41365.404745370368</v>
      </c>
      <c r="T110" s="12">
        <f t="shared" si="9"/>
        <v>41425.404745370368</v>
      </c>
      <c r="U110" t="str">
        <f t="shared" si="10"/>
        <v>Apr</v>
      </c>
      <c r="V110" t="str">
        <f t="shared" si="11"/>
        <v>2013</v>
      </c>
    </row>
    <row r="111" spans="1:22" ht="48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s="5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8">
        <f t="shared" si="6"/>
        <v>2.1949999999999998</v>
      </c>
      <c r="P111">
        <f t="shared" si="7"/>
        <v>46.702127659574465</v>
      </c>
      <c r="Q111" t="s">
        <v>8310</v>
      </c>
      <c r="R111" t="s">
        <v>8312</v>
      </c>
      <c r="S111" s="12">
        <f t="shared" si="8"/>
        <v>40569.817476851851</v>
      </c>
      <c r="T111" s="12">
        <f t="shared" si="9"/>
        <v>40599.817476851851</v>
      </c>
      <c r="U111" t="str">
        <f t="shared" si="10"/>
        <v>Jan</v>
      </c>
      <c r="V111" t="str">
        <f t="shared" si="11"/>
        <v>2011</v>
      </c>
    </row>
    <row r="112" spans="1:22" ht="48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s="5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8">
        <f t="shared" si="6"/>
        <v>1.3076923076923077</v>
      </c>
      <c r="P112">
        <f t="shared" si="7"/>
        <v>65.384615384615387</v>
      </c>
      <c r="Q112" t="s">
        <v>8310</v>
      </c>
      <c r="R112" t="s">
        <v>8312</v>
      </c>
      <c r="S112" s="12">
        <f t="shared" si="8"/>
        <v>41557.741354166668</v>
      </c>
      <c r="T112" s="12">
        <f t="shared" si="9"/>
        <v>41592.040972222218</v>
      </c>
      <c r="U112" t="str">
        <f t="shared" si="10"/>
        <v>Oct</v>
      </c>
      <c r="V112" t="str">
        <f t="shared" si="11"/>
        <v>2013</v>
      </c>
    </row>
    <row r="113" spans="1:22" ht="48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s="5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8">
        <f t="shared" si="6"/>
        <v>1.5457142857142858</v>
      </c>
      <c r="P113">
        <f t="shared" si="7"/>
        <v>102.0754716981132</v>
      </c>
      <c r="Q113" t="s">
        <v>8310</v>
      </c>
      <c r="R113" t="s">
        <v>8312</v>
      </c>
      <c r="S113" s="12">
        <f t="shared" si="8"/>
        <v>42125.124849537031</v>
      </c>
      <c r="T113" s="12">
        <f t="shared" si="9"/>
        <v>42155.124849537031</v>
      </c>
      <c r="U113" t="str">
        <f t="shared" si="10"/>
        <v>May</v>
      </c>
      <c r="V113" t="str">
        <f t="shared" si="11"/>
        <v>2015</v>
      </c>
    </row>
    <row r="114" spans="1:22" ht="48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s="5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8">
        <f t="shared" si="6"/>
        <v>1.04</v>
      </c>
      <c r="P114">
        <f t="shared" si="7"/>
        <v>64.197530864197532</v>
      </c>
      <c r="Q114" t="s">
        <v>8310</v>
      </c>
      <c r="R114" t="s">
        <v>8312</v>
      </c>
      <c r="S114" s="12">
        <f t="shared" si="8"/>
        <v>41717.834699074068</v>
      </c>
      <c r="T114" s="12">
        <f t="shared" si="9"/>
        <v>41741.875</v>
      </c>
      <c r="U114" t="str">
        <f t="shared" si="10"/>
        <v>Mar</v>
      </c>
      <c r="V114" t="str">
        <f t="shared" si="11"/>
        <v>2014</v>
      </c>
    </row>
    <row r="115" spans="1:22" ht="32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s="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8">
        <f t="shared" si="6"/>
        <v>1.41</v>
      </c>
      <c r="P115">
        <f t="shared" si="7"/>
        <v>90.384615384615387</v>
      </c>
      <c r="Q115" t="s">
        <v>8310</v>
      </c>
      <c r="R115" t="s">
        <v>8312</v>
      </c>
      <c r="S115" s="12">
        <f t="shared" si="8"/>
        <v>40753.550092592588</v>
      </c>
      <c r="T115" s="12">
        <f t="shared" si="9"/>
        <v>40761.416666666664</v>
      </c>
      <c r="U115" t="str">
        <f t="shared" si="10"/>
        <v>Jul</v>
      </c>
      <c r="V115" t="str">
        <f t="shared" si="11"/>
        <v>2011</v>
      </c>
    </row>
    <row r="116" spans="1:22" ht="48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s="5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8">
        <f t="shared" si="6"/>
        <v>1.0333333333333334</v>
      </c>
      <c r="P116">
        <f t="shared" si="7"/>
        <v>88.571428571428569</v>
      </c>
      <c r="Q116" t="s">
        <v>8310</v>
      </c>
      <c r="R116" t="s">
        <v>8312</v>
      </c>
      <c r="S116" s="12">
        <f t="shared" si="8"/>
        <v>40861.065833333334</v>
      </c>
      <c r="T116" s="12">
        <f t="shared" si="9"/>
        <v>40921.065833333334</v>
      </c>
      <c r="U116" t="str">
        <f t="shared" si="10"/>
        <v>Nov</v>
      </c>
      <c r="V116" t="str">
        <f t="shared" si="11"/>
        <v>2011</v>
      </c>
    </row>
    <row r="117" spans="1:22" ht="16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s="5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8">
        <f t="shared" si="6"/>
        <v>1.4044444444444444</v>
      </c>
      <c r="P117">
        <f t="shared" si="7"/>
        <v>28.727272727272727</v>
      </c>
      <c r="Q117" t="s">
        <v>8310</v>
      </c>
      <c r="R117" t="s">
        <v>8312</v>
      </c>
      <c r="S117" s="12">
        <f t="shared" si="8"/>
        <v>40918.530601851846</v>
      </c>
      <c r="T117" s="12">
        <f t="shared" si="9"/>
        <v>40943.530601851846</v>
      </c>
      <c r="U117" t="str">
        <f t="shared" si="10"/>
        <v>Jan</v>
      </c>
      <c r="V117" t="str">
        <f t="shared" si="11"/>
        <v>2012</v>
      </c>
    </row>
    <row r="118" spans="1:22" ht="48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s="5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8">
        <f t="shared" si="6"/>
        <v>1.1365714285714286</v>
      </c>
      <c r="P118">
        <f t="shared" si="7"/>
        <v>69.78947368421052</v>
      </c>
      <c r="Q118" t="s">
        <v>8310</v>
      </c>
      <c r="R118" t="s">
        <v>8312</v>
      </c>
      <c r="S118" s="12">
        <f t="shared" si="8"/>
        <v>40595.288831018515</v>
      </c>
      <c r="T118" s="12">
        <f t="shared" si="9"/>
        <v>40641.247164351851</v>
      </c>
      <c r="U118" t="str">
        <f t="shared" si="10"/>
        <v>Feb</v>
      </c>
      <c r="V118" t="str">
        <f t="shared" si="11"/>
        <v>2011</v>
      </c>
    </row>
    <row r="119" spans="1:22" ht="48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s="5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8">
        <f t="shared" si="6"/>
        <v>1.0049377777777779</v>
      </c>
      <c r="P119">
        <f t="shared" si="7"/>
        <v>167.48962962962963</v>
      </c>
      <c r="Q119" t="s">
        <v>8310</v>
      </c>
      <c r="R119" t="s">
        <v>8312</v>
      </c>
      <c r="S119" s="12">
        <f t="shared" si="8"/>
        <v>40248.626666666663</v>
      </c>
      <c r="T119" s="12">
        <f t="shared" si="9"/>
        <v>40338.583333333328</v>
      </c>
      <c r="U119" t="str">
        <f t="shared" si="10"/>
        <v>Mar</v>
      </c>
      <c r="V119" t="str">
        <f t="shared" si="11"/>
        <v>2010</v>
      </c>
    </row>
    <row r="120" spans="1:22" ht="32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s="5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8">
        <f t="shared" si="6"/>
        <v>1.1303159999999999</v>
      </c>
      <c r="P120">
        <f t="shared" si="7"/>
        <v>144.91230769230768</v>
      </c>
      <c r="Q120" t="s">
        <v>8310</v>
      </c>
      <c r="R120" t="s">
        <v>8312</v>
      </c>
      <c r="S120" s="12">
        <f t="shared" si="8"/>
        <v>40722.845324074071</v>
      </c>
      <c r="T120" s="12">
        <f t="shared" si="9"/>
        <v>40752.845324074071</v>
      </c>
      <c r="U120" t="str">
        <f t="shared" si="10"/>
        <v>Jun</v>
      </c>
      <c r="V120" t="str">
        <f t="shared" si="11"/>
        <v>2011</v>
      </c>
    </row>
    <row r="121" spans="1:22" ht="48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s="5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8">
        <f t="shared" si="6"/>
        <v>1.0455692307692308</v>
      </c>
      <c r="P121">
        <f t="shared" si="7"/>
        <v>91.840540540540545</v>
      </c>
      <c r="Q121" t="s">
        <v>8310</v>
      </c>
      <c r="R121" t="s">
        <v>8312</v>
      </c>
      <c r="S121" s="12">
        <f t="shared" si="8"/>
        <v>40738.860949074071</v>
      </c>
      <c r="T121" s="12">
        <f t="shared" si="9"/>
        <v>40768.75</v>
      </c>
      <c r="U121" t="str">
        <f t="shared" si="10"/>
        <v>Jul</v>
      </c>
      <c r="V121" t="str">
        <f t="shared" si="11"/>
        <v>2011</v>
      </c>
    </row>
    <row r="122" spans="1:22" ht="48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s="5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8">
        <f t="shared" si="6"/>
        <v>1.4285714285714287E-4</v>
      </c>
      <c r="P122">
        <f t="shared" si="7"/>
        <v>10</v>
      </c>
      <c r="Q122" t="s">
        <v>8310</v>
      </c>
      <c r="R122" t="s">
        <v>8313</v>
      </c>
      <c r="S122" s="12">
        <f t="shared" si="8"/>
        <v>42615.841516203705</v>
      </c>
      <c r="T122" s="12">
        <f t="shared" si="9"/>
        <v>42645.841516203705</v>
      </c>
      <c r="U122" t="str">
        <f t="shared" si="10"/>
        <v>Sep</v>
      </c>
      <c r="V122" t="str">
        <f t="shared" si="11"/>
        <v>2016</v>
      </c>
    </row>
    <row r="123" spans="1:22" ht="48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s="5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8">
        <f t="shared" si="6"/>
        <v>3.3333333333333332E-4</v>
      </c>
      <c r="P123">
        <f t="shared" si="7"/>
        <v>1</v>
      </c>
      <c r="Q123" t="s">
        <v>8310</v>
      </c>
      <c r="R123" t="s">
        <v>8313</v>
      </c>
      <c r="S123" s="12">
        <f t="shared" si="8"/>
        <v>42096.496643518512</v>
      </c>
      <c r="T123" s="12">
        <f t="shared" si="9"/>
        <v>42112.219444444439</v>
      </c>
      <c r="U123" t="str">
        <f t="shared" si="10"/>
        <v>Apr</v>
      </c>
      <c r="V123" t="str">
        <f t="shared" si="11"/>
        <v>2015</v>
      </c>
    </row>
    <row r="124" spans="1:22" ht="32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s="5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8">
        <f t="shared" si="6"/>
        <v>0</v>
      </c>
      <c r="P124" t="e">
        <f t="shared" si="7"/>
        <v>#DIV/0!</v>
      </c>
      <c r="Q124" t="s">
        <v>8310</v>
      </c>
      <c r="R124" t="s">
        <v>8313</v>
      </c>
      <c r="S124" s="12">
        <f t="shared" si="8"/>
        <v>42593.223460648143</v>
      </c>
      <c r="T124" s="12">
        <f t="shared" si="9"/>
        <v>42653.223460648143</v>
      </c>
      <c r="U124" t="str">
        <f t="shared" si="10"/>
        <v>Aug</v>
      </c>
      <c r="V124" t="str">
        <f t="shared" si="11"/>
        <v>2016</v>
      </c>
    </row>
    <row r="125" spans="1:22" ht="48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s="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8">
        <f t="shared" si="6"/>
        <v>2.7454545454545453E-3</v>
      </c>
      <c r="P125">
        <f t="shared" si="7"/>
        <v>25.166666666666668</v>
      </c>
      <c r="Q125" t="s">
        <v>8310</v>
      </c>
      <c r="R125" t="s">
        <v>8313</v>
      </c>
      <c r="S125" s="12">
        <f t="shared" si="8"/>
        <v>41904.573657407404</v>
      </c>
      <c r="T125" s="12">
        <f t="shared" si="9"/>
        <v>41940.708333333328</v>
      </c>
      <c r="U125" t="str">
        <f t="shared" si="10"/>
        <v>Sep</v>
      </c>
      <c r="V125" t="str">
        <f t="shared" si="11"/>
        <v>2014</v>
      </c>
    </row>
    <row r="126" spans="1:22" ht="48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s="5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8">
        <f t="shared" si="6"/>
        <v>0</v>
      </c>
      <c r="P126" t="e">
        <f t="shared" si="7"/>
        <v>#DIV/0!</v>
      </c>
      <c r="Q126" t="s">
        <v>8310</v>
      </c>
      <c r="R126" t="s">
        <v>8313</v>
      </c>
      <c r="S126" s="12">
        <f t="shared" si="8"/>
        <v>42114.720393518517</v>
      </c>
      <c r="T126" s="12">
        <f t="shared" si="9"/>
        <v>42139.720393518517</v>
      </c>
      <c r="U126" t="str">
        <f t="shared" si="10"/>
        <v>Apr</v>
      </c>
      <c r="V126" t="str">
        <f t="shared" si="11"/>
        <v>2015</v>
      </c>
    </row>
    <row r="127" spans="1:22" ht="48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s="5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8">
        <f t="shared" si="6"/>
        <v>0.14000000000000001</v>
      </c>
      <c r="P127">
        <f t="shared" si="7"/>
        <v>11.666666666666666</v>
      </c>
      <c r="Q127" t="s">
        <v>8310</v>
      </c>
      <c r="R127" t="s">
        <v>8313</v>
      </c>
      <c r="S127" s="12">
        <f t="shared" si="8"/>
        <v>42709.78564814815</v>
      </c>
      <c r="T127" s="12">
        <f t="shared" si="9"/>
        <v>42769.78564814815</v>
      </c>
      <c r="U127" t="str">
        <f t="shared" si="10"/>
        <v>Dec</v>
      </c>
      <c r="V127" t="str">
        <f t="shared" si="11"/>
        <v>2016</v>
      </c>
    </row>
    <row r="128" spans="1:22" ht="48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s="5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8">
        <f t="shared" si="6"/>
        <v>5.5480000000000002E-2</v>
      </c>
      <c r="P128">
        <f t="shared" si="7"/>
        <v>106.69230769230769</v>
      </c>
      <c r="Q128" t="s">
        <v>8310</v>
      </c>
      <c r="R128" t="s">
        <v>8313</v>
      </c>
      <c r="S128" s="12">
        <f t="shared" si="8"/>
        <v>42135.381215277775</v>
      </c>
      <c r="T128" s="12">
        <f t="shared" si="9"/>
        <v>42165.874999999993</v>
      </c>
      <c r="U128" t="str">
        <f t="shared" si="10"/>
        <v>May</v>
      </c>
      <c r="V128" t="str">
        <f t="shared" si="11"/>
        <v>2015</v>
      </c>
    </row>
    <row r="129" spans="1:22" ht="48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s="5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8">
        <f t="shared" si="6"/>
        <v>2.375E-2</v>
      </c>
      <c r="P129">
        <f t="shared" si="7"/>
        <v>47.5</v>
      </c>
      <c r="Q129" t="s">
        <v>8310</v>
      </c>
      <c r="R129" t="s">
        <v>8313</v>
      </c>
      <c r="S129" s="12">
        <f t="shared" si="8"/>
        <v>42067.415983796294</v>
      </c>
      <c r="T129" s="12">
        <f t="shared" si="9"/>
        <v>42097.37431712963</v>
      </c>
      <c r="U129" t="str">
        <f t="shared" si="10"/>
        <v>Mar</v>
      </c>
      <c r="V129" t="str">
        <f t="shared" si="11"/>
        <v>2015</v>
      </c>
    </row>
    <row r="130" spans="1:22" ht="32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s="5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8">
        <f t="shared" si="6"/>
        <v>1.8669999999999999E-2</v>
      </c>
      <c r="P130">
        <f t="shared" si="7"/>
        <v>311.16666666666669</v>
      </c>
      <c r="Q130" t="s">
        <v>8310</v>
      </c>
      <c r="R130" t="s">
        <v>8313</v>
      </c>
      <c r="S130" s="12">
        <f t="shared" si="8"/>
        <v>42628.019594907404</v>
      </c>
      <c r="T130" s="12">
        <f t="shared" si="9"/>
        <v>42663.019594907404</v>
      </c>
      <c r="U130" t="str">
        <f t="shared" si="10"/>
        <v>Sep</v>
      </c>
      <c r="V130" t="str">
        <f t="shared" si="11"/>
        <v>2016</v>
      </c>
    </row>
    <row r="131" spans="1:22" ht="48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s="5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8">
        <f t="shared" ref="O131:O194" si="12">E131/D131</f>
        <v>0</v>
      </c>
      <c r="P131" t="e">
        <f t="shared" ref="P131:P194" si="13">AVERAGE(E131/L131)</f>
        <v>#DIV/0!</v>
      </c>
      <c r="Q131" t="s">
        <v>8310</v>
      </c>
      <c r="R131" t="s">
        <v>8313</v>
      </c>
      <c r="S131" s="12">
        <f t="shared" ref="S131:S194" si="14">(((J131/60)/60)/24)+DATE(1970,1,1)+(-5/24)</f>
        <v>41882.728969907403</v>
      </c>
      <c r="T131" s="12">
        <f t="shared" ref="T131:T194" si="15">(((I131/60)/60)/24)+DATE(1970,1,1)+(-5/24)</f>
        <v>41942.728969907403</v>
      </c>
      <c r="U131" t="str">
        <f t="shared" ref="U131:U194" si="16">TEXT(S131, "mmm")</f>
        <v>Aug</v>
      </c>
      <c r="V131" t="str">
        <f t="shared" ref="V131:V194" si="17">TEXT(S131, "yyy")</f>
        <v>2014</v>
      </c>
    </row>
    <row r="132" spans="1:22" ht="48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s="5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8">
        <f t="shared" si="12"/>
        <v>0</v>
      </c>
      <c r="P132" t="e">
        <f t="shared" si="13"/>
        <v>#DIV/0!</v>
      </c>
      <c r="Q132" t="s">
        <v>8310</v>
      </c>
      <c r="R132" t="s">
        <v>8313</v>
      </c>
      <c r="S132" s="12">
        <f t="shared" si="14"/>
        <v>41778.707083333327</v>
      </c>
      <c r="T132" s="12">
        <f t="shared" si="15"/>
        <v>41806.636111111111</v>
      </c>
      <c r="U132" t="str">
        <f t="shared" si="16"/>
        <v>May</v>
      </c>
      <c r="V132" t="str">
        <f t="shared" si="17"/>
        <v>2014</v>
      </c>
    </row>
    <row r="133" spans="1:22" ht="16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s="5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8">
        <f t="shared" si="12"/>
        <v>0</v>
      </c>
      <c r="P133" t="e">
        <f t="shared" si="13"/>
        <v>#DIV/0!</v>
      </c>
      <c r="Q133" t="s">
        <v>8310</v>
      </c>
      <c r="R133" t="s">
        <v>8313</v>
      </c>
      <c r="S133" s="12">
        <f t="shared" si="14"/>
        <v>42541.629178240742</v>
      </c>
      <c r="T133" s="12">
        <f t="shared" si="15"/>
        <v>42556.791666666664</v>
      </c>
      <c r="U133" t="str">
        <f t="shared" si="16"/>
        <v>Jun</v>
      </c>
      <c r="V133" t="str">
        <f t="shared" si="17"/>
        <v>2016</v>
      </c>
    </row>
    <row r="134" spans="1:22" ht="48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s="5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8">
        <f t="shared" si="12"/>
        <v>9.5687499999999995E-2</v>
      </c>
      <c r="P134">
        <f t="shared" si="13"/>
        <v>94.506172839506178</v>
      </c>
      <c r="Q134" t="s">
        <v>8310</v>
      </c>
      <c r="R134" t="s">
        <v>8313</v>
      </c>
      <c r="S134" s="12">
        <f t="shared" si="14"/>
        <v>41905.60424768518</v>
      </c>
      <c r="T134" s="12">
        <f t="shared" si="15"/>
        <v>41950.645914351851</v>
      </c>
      <c r="U134" t="str">
        <f t="shared" si="16"/>
        <v>Sep</v>
      </c>
      <c r="V134" t="str">
        <f t="shared" si="17"/>
        <v>2014</v>
      </c>
    </row>
    <row r="135" spans="1:22" ht="32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s="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8">
        <f t="shared" si="12"/>
        <v>0</v>
      </c>
      <c r="P135" t="e">
        <f t="shared" si="13"/>
        <v>#DIV/0!</v>
      </c>
      <c r="Q135" t="s">
        <v>8310</v>
      </c>
      <c r="R135" t="s">
        <v>8313</v>
      </c>
      <c r="S135" s="12">
        <f t="shared" si="14"/>
        <v>42491.599351851844</v>
      </c>
      <c r="T135" s="12">
        <f t="shared" si="15"/>
        <v>42521.521527777775</v>
      </c>
      <c r="U135" t="str">
        <f t="shared" si="16"/>
        <v>May</v>
      </c>
      <c r="V135" t="str">
        <f t="shared" si="17"/>
        <v>2016</v>
      </c>
    </row>
    <row r="136" spans="1:22" ht="32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s="5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8">
        <f t="shared" si="12"/>
        <v>0</v>
      </c>
      <c r="P136" t="e">
        <f t="shared" si="13"/>
        <v>#DIV/0!</v>
      </c>
      <c r="Q136" t="s">
        <v>8310</v>
      </c>
      <c r="R136" t="s">
        <v>8313</v>
      </c>
      <c r="S136" s="12">
        <f t="shared" si="14"/>
        <v>42221.701597222222</v>
      </c>
      <c r="T136" s="12">
        <f t="shared" si="15"/>
        <v>42251.499999999993</v>
      </c>
      <c r="U136" t="str">
        <f t="shared" si="16"/>
        <v>Aug</v>
      </c>
      <c r="V136" t="str">
        <f t="shared" si="17"/>
        <v>2015</v>
      </c>
    </row>
    <row r="137" spans="1:22" ht="48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s="5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8">
        <f t="shared" si="12"/>
        <v>0.13433333333333333</v>
      </c>
      <c r="P137">
        <f t="shared" si="13"/>
        <v>80.599999999999994</v>
      </c>
      <c r="Q137" t="s">
        <v>8310</v>
      </c>
      <c r="R137" t="s">
        <v>8313</v>
      </c>
      <c r="S137" s="12">
        <f t="shared" si="14"/>
        <v>41788.173576388886</v>
      </c>
      <c r="T137" s="12">
        <f t="shared" si="15"/>
        <v>41821.583333333328</v>
      </c>
      <c r="U137" t="str">
        <f t="shared" si="16"/>
        <v>May</v>
      </c>
      <c r="V137" t="str">
        <f t="shared" si="17"/>
        <v>2014</v>
      </c>
    </row>
    <row r="138" spans="1:22" ht="48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s="5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8">
        <f t="shared" si="12"/>
        <v>0</v>
      </c>
      <c r="P138" t="e">
        <f t="shared" si="13"/>
        <v>#DIV/0!</v>
      </c>
      <c r="Q138" t="s">
        <v>8310</v>
      </c>
      <c r="R138" t="s">
        <v>8313</v>
      </c>
      <c r="S138" s="12">
        <f t="shared" si="14"/>
        <v>42096.201782407406</v>
      </c>
      <c r="T138" s="12">
        <f t="shared" si="15"/>
        <v>42140.219444444439</v>
      </c>
      <c r="U138" t="str">
        <f t="shared" si="16"/>
        <v>Apr</v>
      </c>
      <c r="V138" t="str">
        <f t="shared" si="17"/>
        <v>2015</v>
      </c>
    </row>
    <row r="139" spans="1:22" ht="48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s="5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8">
        <f t="shared" si="12"/>
        <v>0</v>
      </c>
      <c r="P139" t="e">
        <f t="shared" si="13"/>
        <v>#DIV/0!</v>
      </c>
      <c r="Q139" t="s">
        <v>8310</v>
      </c>
      <c r="R139" t="s">
        <v>8313</v>
      </c>
      <c r="S139" s="12">
        <f t="shared" si="14"/>
        <v>42239.365659722222</v>
      </c>
      <c r="T139" s="12">
        <f t="shared" si="15"/>
        <v>42289.365659722222</v>
      </c>
      <c r="U139" t="str">
        <f t="shared" si="16"/>
        <v>Aug</v>
      </c>
      <c r="V139" t="str">
        <f t="shared" si="17"/>
        <v>2015</v>
      </c>
    </row>
    <row r="140" spans="1:22" ht="48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s="5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8">
        <f t="shared" si="12"/>
        <v>3.1413333333333335E-2</v>
      </c>
      <c r="P140">
        <f t="shared" si="13"/>
        <v>81.241379310344826</v>
      </c>
      <c r="Q140" t="s">
        <v>8310</v>
      </c>
      <c r="R140" t="s">
        <v>8313</v>
      </c>
      <c r="S140" s="12">
        <f t="shared" si="14"/>
        <v>42186.049085648141</v>
      </c>
      <c r="T140" s="12">
        <f t="shared" si="15"/>
        <v>42216.999305555553</v>
      </c>
      <c r="U140" t="str">
        <f t="shared" si="16"/>
        <v>Jul</v>
      </c>
      <c r="V140" t="str">
        <f t="shared" si="17"/>
        <v>2015</v>
      </c>
    </row>
    <row r="141" spans="1:22" ht="32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s="5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8">
        <f t="shared" si="12"/>
        <v>1</v>
      </c>
      <c r="P141">
        <f t="shared" si="13"/>
        <v>500</v>
      </c>
      <c r="Q141" t="s">
        <v>8310</v>
      </c>
      <c r="R141" t="s">
        <v>8313</v>
      </c>
      <c r="S141" s="12">
        <f t="shared" si="14"/>
        <v>42187.712638888886</v>
      </c>
      <c r="T141" s="12">
        <f t="shared" si="15"/>
        <v>42197.712638888886</v>
      </c>
      <c r="U141" t="str">
        <f t="shared" si="16"/>
        <v>Jul</v>
      </c>
      <c r="V141" t="str">
        <f t="shared" si="17"/>
        <v>2015</v>
      </c>
    </row>
    <row r="142" spans="1:22" ht="48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s="5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8">
        <f t="shared" si="12"/>
        <v>0</v>
      </c>
      <c r="P142" t="e">
        <f t="shared" si="13"/>
        <v>#DIV/0!</v>
      </c>
      <c r="Q142" t="s">
        <v>8310</v>
      </c>
      <c r="R142" t="s">
        <v>8313</v>
      </c>
      <c r="S142" s="12">
        <f t="shared" si="14"/>
        <v>42052.989953703705</v>
      </c>
      <c r="T142" s="12">
        <f t="shared" si="15"/>
        <v>42082.948287037034</v>
      </c>
      <c r="U142" t="str">
        <f t="shared" si="16"/>
        <v>Feb</v>
      </c>
      <c r="V142" t="str">
        <f t="shared" si="17"/>
        <v>2015</v>
      </c>
    </row>
    <row r="143" spans="1:22" ht="48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s="5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8">
        <f t="shared" si="12"/>
        <v>0.10775</v>
      </c>
      <c r="P143">
        <f t="shared" si="13"/>
        <v>46.178571428571431</v>
      </c>
      <c r="Q143" t="s">
        <v>8310</v>
      </c>
      <c r="R143" t="s">
        <v>8313</v>
      </c>
      <c r="S143" s="12">
        <f t="shared" si="14"/>
        <v>42109.944710648146</v>
      </c>
      <c r="T143" s="12">
        <f t="shared" si="15"/>
        <v>42154.944710648146</v>
      </c>
      <c r="U143" t="str">
        <f t="shared" si="16"/>
        <v>Apr</v>
      </c>
      <c r="V143" t="str">
        <f t="shared" si="17"/>
        <v>2015</v>
      </c>
    </row>
    <row r="144" spans="1:22" ht="48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s="5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8">
        <f t="shared" si="12"/>
        <v>3.3333333333333335E-3</v>
      </c>
      <c r="P144">
        <f t="shared" si="13"/>
        <v>10</v>
      </c>
      <c r="Q144" t="s">
        <v>8310</v>
      </c>
      <c r="R144" t="s">
        <v>8313</v>
      </c>
      <c r="S144" s="12">
        <f t="shared" si="14"/>
        <v>41938.684930555552</v>
      </c>
      <c r="T144" s="12">
        <f t="shared" si="15"/>
        <v>41959.726597222216</v>
      </c>
      <c r="U144" t="str">
        <f t="shared" si="16"/>
        <v>Oct</v>
      </c>
      <c r="V144" t="str">
        <f t="shared" si="17"/>
        <v>2014</v>
      </c>
    </row>
    <row r="145" spans="1:22" ht="48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s="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8">
        <f t="shared" si="12"/>
        <v>0</v>
      </c>
      <c r="P145" t="e">
        <f t="shared" si="13"/>
        <v>#DIV/0!</v>
      </c>
      <c r="Q145" t="s">
        <v>8310</v>
      </c>
      <c r="R145" t="s">
        <v>8313</v>
      </c>
      <c r="S145" s="12">
        <f t="shared" si="14"/>
        <v>42558.855810185189</v>
      </c>
      <c r="T145" s="12">
        <f t="shared" si="15"/>
        <v>42616.038194444445</v>
      </c>
      <c r="U145" t="str">
        <f t="shared" si="16"/>
        <v>Jul</v>
      </c>
      <c r="V145" t="str">
        <f t="shared" si="17"/>
        <v>2016</v>
      </c>
    </row>
    <row r="146" spans="1:22" ht="48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s="5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8">
        <f t="shared" si="12"/>
        <v>0.27600000000000002</v>
      </c>
      <c r="P146">
        <f t="shared" si="13"/>
        <v>55.945945945945944</v>
      </c>
      <c r="Q146" t="s">
        <v>8310</v>
      </c>
      <c r="R146" t="s">
        <v>8313</v>
      </c>
      <c r="S146" s="12">
        <f t="shared" si="14"/>
        <v>42047.554074074076</v>
      </c>
      <c r="T146" s="12">
        <f t="shared" si="15"/>
        <v>42107.512407407405</v>
      </c>
      <c r="U146" t="str">
        <f t="shared" si="16"/>
        <v>Feb</v>
      </c>
      <c r="V146" t="str">
        <f t="shared" si="17"/>
        <v>2015</v>
      </c>
    </row>
    <row r="147" spans="1:22" ht="48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s="5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8">
        <f t="shared" si="12"/>
        <v>7.5111111111111115E-2</v>
      </c>
      <c r="P147">
        <f t="shared" si="13"/>
        <v>37.555555555555557</v>
      </c>
      <c r="Q147" t="s">
        <v>8310</v>
      </c>
      <c r="R147" t="s">
        <v>8313</v>
      </c>
      <c r="S147" s="12">
        <f t="shared" si="14"/>
        <v>42200.333935185183</v>
      </c>
      <c r="T147" s="12">
        <f t="shared" si="15"/>
        <v>42227.333935185183</v>
      </c>
      <c r="U147" t="str">
        <f t="shared" si="16"/>
        <v>Jul</v>
      </c>
      <c r="V147" t="str">
        <f t="shared" si="17"/>
        <v>2015</v>
      </c>
    </row>
    <row r="148" spans="1:22" ht="48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s="5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8">
        <f t="shared" si="12"/>
        <v>5.7499999999999999E-3</v>
      </c>
      <c r="P148">
        <f t="shared" si="13"/>
        <v>38.333333333333336</v>
      </c>
      <c r="Q148" t="s">
        <v>8310</v>
      </c>
      <c r="R148" t="s">
        <v>8313</v>
      </c>
      <c r="S148" s="12">
        <f t="shared" si="14"/>
        <v>42692.807847222219</v>
      </c>
      <c r="T148" s="12">
        <f t="shared" si="15"/>
        <v>42752.807847222219</v>
      </c>
      <c r="U148" t="str">
        <f t="shared" si="16"/>
        <v>Nov</v>
      </c>
      <c r="V148" t="str">
        <f t="shared" si="17"/>
        <v>2016</v>
      </c>
    </row>
    <row r="149" spans="1:22" ht="32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s="5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8">
        <f t="shared" si="12"/>
        <v>0</v>
      </c>
      <c r="P149" t="e">
        <f t="shared" si="13"/>
        <v>#DIV/0!</v>
      </c>
      <c r="Q149" t="s">
        <v>8310</v>
      </c>
      <c r="R149" t="s">
        <v>8313</v>
      </c>
      <c r="S149" s="12">
        <f t="shared" si="14"/>
        <v>41969.559490740743</v>
      </c>
      <c r="T149" s="12">
        <f t="shared" si="15"/>
        <v>42012.554166666661</v>
      </c>
      <c r="U149" t="str">
        <f t="shared" si="16"/>
        <v>Nov</v>
      </c>
      <c r="V149" t="str">
        <f t="shared" si="17"/>
        <v>2014</v>
      </c>
    </row>
    <row r="150" spans="1:22" ht="48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s="5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8">
        <f t="shared" si="12"/>
        <v>8.0000000000000004E-4</v>
      </c>
      <c r="P150">
        <f t="shared" si="13"/>
        <v>20</v>
      </c>
      <c r="Q150" t="s">
        <v>8310</v>
      </c>
      <c r="R150" t="s">
        <v>8313</v>
      </c>
      <c r="S150" s="12">
        <f t="shared" si="14"/>
        <v>42397.073333333326</v>
      </c>
      <c r="T150" s="12">
        <f t="shared" si="15"/>
        <v>42427.073333333326</v>
      </c>
      <c r="U150" t="str">
        <f t="shared" si="16"/>
        <v>Jan</v>
      </c>
      <c r="V150" t="str">
        <f t="shared" si="17"/>
        <v>2016</v>
      </c>
    </row>
    <row r="151" spans="1:22" ht="48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s="5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8">
        <f t="shared" si="12"/>
        <v>9.1999999999999998E-3</v>
      </c>
      <c r="P151">
        <f t="shared" si="13"/>
        <v>15.333333333333334</v>
      </c>
      <c r="Q151" t="s">
        <v>8310</v>
      </c>
      <c r="R151" t="s">
        <v>8313</v>
      </c>
      <c r="S151" s="12">
        <f t="shared" si="14"/>
        <v>41967.963773148142</v>
      </c>
      <c r="T151" s="12">
        <f t="shared" si="15"/>
        <v>41998.124999999993</v>
      </c>
      <c r="U151" t="str">
        <f t="shared" si="16"/>
        <v>Nov</v>
      </c>
      <c r="V151" t="str">
        <f t="shared" si="17"/>
        <v>2014</v>
      </c>
    </row>
    <row r="152" spans="1:22" ht="48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s="5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8">
        <f t="shared" si="12"/>
        <v>0.23163076923076922</v>
      </c>
      <c r="P152">
        <f t="shared" si="13"/>
        <v>449.43283582089555</v>
      </c>
      <c r="Q152" t="s">
        <v>8310</v>
      </c>
      <c r="R152" t="s">
        <v>8313</v>
      </c>
      <c r="S152" s="12">
        <f t="shared" si="14"/>
        <v>42089.95349537037</v>
      </c>
      <c r="T152" s="12">
        <f t="shared" si="15"/>
        <v>42149.95349537037</v>
      </c>
      <c r="U152" t="str">
        <f t="shared" si="16"/>
        <v>Mar</v>
      </c>
      <c r="V152" t="str">
        <f t="shared" si="17"/>
        <v>2015</v>
      </c>
    </row>
    <row r="153" spans="1:22" ht="48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s="5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8">
        <f t="shared" si="12"/>
        <v>5.5999999999999995E-4</v>
      </c>
      <c r="P153">
        <f t="shared" si="13"/>
        <v>28</v>
      </c>
      <c r="Q153" t="s">
        <v>8310</v>
      </c>
      <c r="R153" t="s">
        <v>8313</v>
      </c>
      <c r="S153" s="12">
        <f t="shared" si="14"/>
        <v>42113.342488425922</v>
      </c>
      <c r="T153" s="12">
        <f t="shared" si="15"/>
        <v>42173.342488425922</v>
      </c>
      <c r="U153" t="str">
        <f t="shared" si="16"/>
        <v>Apr</v>
      </c>
      <c r="V153" t="str">
        <f t="shared" si="17"/>
        <v>2015</v>
      </c>
    </row>
    <row r="154" spans="1:22" ht="32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s="5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8">
        <f t="shared" si="12"/>
        <v>7.8947368421052633E-5</v>
      </c>
      <c r="P154">
        <f t="shared" si="13"/>
        <v>15</v>
      </c>
      <c r="Q154" t="s">
        <v>8310</v>
      </c>
      <c r="R154" t="s">
        <v>8313</v>
      </c>
      <c r="S154" s="12">
        <f t="shared" si="14"/>
        <v>41874.869212962964</v>
      </c>
      <c r="T154" s="12">
        <f t="shared" si="15"/>
        <v>41904.869212962964</v>
      </c>
      <c r="U154" t="str">
        <f t="shared" si="16"/>
        <v>Aug</v>
      </c>
      <c r="V154" t="str">
        <f t="shared" si="17"/>
        <v>2014</v>
      </c>
    </row>
    <row r="155" spans="1:22" ht="48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s="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8">
        <f t="shared" si="12"/>
        <v>7.1799999999999998E-3</v>
      </c>
      <c r="P155">
        <f t="shared" si="13"/>
        <v>35.9</v>
      </c>
      <c r="Q155" t="s">
        <v>8310</v>
      </c>
      <c r="R155" t="s">
        <v>8313</v>
      </c>
      <c r="S155" s="12">
        <f t="shared" si="14"/>
        <v>41933.377824074072</v>
      </c>
      <c r="T155" s="12">
        <f t="shared" si="15"/>
        <v>41975.419490740744</v>
      </c>
      <c r="U155" t="str">
        <f t="shared" si="16"/>
        <v>Oct</v>
      </c>
      <c r="V155" t="str">
        <f t="shared" si="17"/>
        <v>2014</v>
      </c>
    </row>
    <row r="156" spans="1:22" ht="32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s="5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8">
        <f t="shared" si="12"/>
        <v>2.6666666666666668E-2</v>
      </c>
      <c r="P156">
        <f t="shared" si="13"/>
        <v>13.333333333333334</v>
      </c>
      <c r="Q156" t="s">
        <v>8310</v>
      </c>
      <c r="R156" t="s">
        <v>8313</v>
      </c>
      <c r="S156" s="12">
        <f t="shared" si="14"/>
        <v>42115.339062499996</v>
      </c>
      <c r="T156" s="12">
        <f t="shared" si="15"/>
        <v>42158.339062499996</v>
      </c>
      <c r="U156" t="str">
        <f t="shared" si="16"/>
        <v>Apr</v>
      </c>
      <c r="V156" t="str">
        <f t="shared" si="17"/>
        <v>2015</v>
      </c>
    </row>
    <row r="157" spans="1:22" ht="64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s="5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8">
        <f t="shared" si="12"/>
        <v>6.0000000000000002E-5</v>
      </c>
      <c r="P157">
        <f t="shared" si="13"/>
        <v>20.25</v>
      </c>
      <c r="Q157" t="s">
        <v>8310</v>
      </c>
      <c r="R157" t="s">
        <v>8313</v>
      </c>
      <c r="S157" s="12">
        <f t="shared" si="14"/>
        <v>42168.351099537038</v>
      </c>
      <c r="T157" s="12">
        <f t="shared" si="15"/>
        <v>42208.351099537038</v>
      </c>
      <c r="U157" t="str">
        <f t="shared" si="16"/>
        <v>Jun</v>
      </c>
      <c r="V157" t="str">
        <f t="shared" si="17"/>
        <v>2015</v>
      </c>
    </row>
    <row r="158" spans="1:22" ht="48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s="5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8">
        <f t="shared" si="12"/>
        <v>5.0999999999999997E-2</v>
      </c>
      <c r="P158">
        <f t="shared" si="13"/>
        <v>119</v>
      </c>
      <c r="Q158" t="s">
        <v>8310</v>
      </c>
      <c r="R158" t="s">
        <v>8313</v>
      </c>
      <c r="S158" s="12">
        <f t="shared" si="14"/>
        <v>41793.916620370372</v>
      </c>
      <c r="T158" s="12">
        <f t="shared" si="15"/>
        <v>41853.916620370372</v>
      </c>
      <c r="U158" t="str">
        <f t="shared" si="16"/>
        <v>Jun</v>
      </c>
      <c r="V158" t="str">
        <f t="shared" si="17"/>
        <v>2014</v>
      </c>
    </row>
    <row r="159" spans="1:22" ht="48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s="5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8">
        <f t="shared" si="12"/>
        <v>2.671118530884808E-3</v>
      </c>
      <c r="P159">
        <f t="shared" si="13"/>
        <v>4</v>
      </c>
      <c r="Q159" t="s">
        <v>8310</v>
      </c>
      <c r="R159" t="s">
        <v>8313</v>
      </c>
      <c r="S159" s="12">
        <f t="shared" si="14"/>
        <v>42396.703379629624</v>
      </c>
      <c r="T159" s="12">
        <f t="shared" si="15"/>
        <v>42426.703379629624</v>
      </c>
      <c r="U159" t="str">
        <f t="shared" si="16"/>
        <v>Jan</v>
      </c>
      <c r="V159" t="str">
        <f t="shared" si="17"/>
        <v>2016</v>
      </c>
    </row>
    <row r="160" spans="1:22" ht="48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s="5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8">
        <f t="shared" si="12"/>
        <v>0</v>
      </c>
      <c r="P160" t="e">
        <f t="shared" si="13"/>
        <v>#DIV/0!</v>
      </c>
      <c r="Q160" t="s">
        <v>8310</v>
      </c>
      <c r="R160" t="s">
        <v>8313</v>
      </c>
      <c r="S160" s="12">
        <f t="shared" si="14"/>
        <v>41903.868379629625</v>
      </c>
      <c r="T160" s="12">
        <f t="shared" si="15"/>
        <v>41933.868379629625</v>
      </c>
      <c r="U160" t="str">
        <f t="shared" si="16"/>
        <v>Sep</v>
      </c>
      <c r="V160" t="str">
        <f t="shared" si="17"/>
        <v>2014</v>
      </c>
    </row>
    <row r="161" spans="1:22" ht="48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s="5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8">
        <f t="shared" si="12"/>
        <v>2.0000000000000002E-5</v>
      </c>
      <c r="P161">
        <f t="shared" si="13"/>
        <v>10</v>
      </c>
      <c r="Q161" t="s">
        <v>8310</v>
      </c>
      <c r="R161" t="s">
        <v>8313</v>
      </c>
      <c r="S161" s="12">
        <f t="shared" si="14"/>
        <v>42514.226215277777</v>
      </c>
      <c r="T161" s="12">
        <f t="shared" si="15"/>
        <v>42554.226215277777</v>
      </c>
      <c r="U161" t="str">
        <f t="shared" si="16"/>
        <v>May</v>
      </c>
      <c r="V161" t="str">
        <f t="shared" si="17"/>
        <v>2016</v>
      </c>
    </row>
    <row r="162" spans="1:22" ht="48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s="5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8">
        <f t="shared" si="12"/>
        <v>0</v>
      </c>
      <c r="P162" t="e">
        <f t="shared" si="13"/>
        <v>#DIV/0!</v>
      </c>
      <c r="Q162" t="s">
        <v>8310</v>
      </c>
      <c r="R162" t="s">
        <v>8314</v>
      </c>
      <c r="S162" s="12">
        <f t="shared" si="14"/>
        <v>42171.704756944448</v>
      </c>
      <c r="T162" s="12">
        <f t="shared" si="15"/>
        <v>42231.704756944448</v>
      </c>
      <c r="U162" t="str">
        <f t="shared" si="16"/>
        <v>Jun</v>
      </c>
      <c r="V162" t="str">
        <f t="shared" si="17"/>
        <v>2015</v>
      </c>
    </row>
    <row r="163" spans="1:22" ht="48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s="5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8">
        <f t="shared" si="12"/>
        <v>1E-4</v>
      </c>
      <c r="P163">
        <f t="shared" si="13"/>
        <v>5</v>
      </c>
      <c r="Q163" t="s">
        <v>8310</v>
      </c>
      <c r="R163" t="s">
        <v>8314</v>
      </c>
      <c r="S163" s="12">
        <f t="shared" si="14"/>
        <v>41792.479108796295</v>
      </c>
      <c r="T163" s="12">
        <f t="shared" si="15"/>
        <v>41822.479108796295</v>
      </c>
      <c r="U163" t="str">
        <f t="shared" si="16"/>
        <v>Jun</v>
      </c>
      <c r="V163" t="str">
        <f t="shared" si="17"/>
        <v>2014</v>
      </c>
    </row>
    <row r="164" spans="1:22" ht="48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s="5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8">
        <f t="shared" si="12"/>
        <v>0.15535714285714286</v>
      </c>
      <c r="P164">
        <f t="shared" si="13"/>
        <v>43.5</v>
      </c>
      <c r="Q164" t="s">
        <v>8310</v>
      </c>
      <c r="R164" t="s">
        <v>8314</v>
      </c>
      <c r="S164" s="12">
        <f t="shared" si="14"/>
        <v>41834.91847222222</v>
      </c>
      <c r="T164" s="12">
        <f t="shared" si="15"/>
        <v>41867.779166666667</v>
      </c>
      <c r="U164" t="str">
        <f t="shared" si="16"/>
        <v>Jul</v>
      </c>
      <c r="V164" t="str">
        <f t="shared" si="17"/>
        <v>2014</v>
      </c>
    </row>
    <row r="165" spans="1:22" ht="64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s="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8">
        <f t="shared" si="12"/>
        <v>0</v>
      </c>
      <c r="P165" t="e">
        <f t="shared" si="13"/>
        <v>#DIV/0!</v>
      </c>
      <c r="Q165" t="s">
        <v>8310</v>
      </c>
      <c r="R165" t="s">
        <v>8314</v>
      </c>
      <c r="S165" s="12">
        <f t="shared" si="14"/>
        <v>42243.752939814811</v>
      </c>
      <c r="T165" s="12">
        <f t="shared" si="15"/>
        <v>42277.791666666664</v>
      </c>
      <c r="U165" t="str">
        <f t="shared" si="16"/>
        <v>Aug</v>
      </c>
      <c r="V165" t="str">
        <f t="shared" si="17"/>
        <v>2015</v>
      </c>
    </row>
    <row r="166" spans="1:22" ht="48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s="5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8">
        <f t="shared" si="12"/>
        <v>5.3333333333333332E-3</v>
      </c>
      <c r="P166">
        <f t="shared" si="13"/>
        <v>91.428571428571431</v>
      </c>
      <c r="Q166" t="s">
        <v>8310</v>
      </c>
      <c r="R166" t="s">
        <v>8314</v>
      </c>
      <c r="S166" s="12">
        <f t="shared" si="14"/>
        <v>41841.554409722223</v>
      </c>
      <c r="T166" s="12">
        <f t="shared" si="15"/>
        <v>41901.554409722223</v>
      </c>
      <c r="U166" t="str">
        <f t="shared" si="16"/>
        <v>Jul</v>
      </c>
      <c r="V166" t="str">
        <f t="shared" si="17"/>
        <v>2014</v>
      </c>
    </row>
    <row r="167" spans="1:22" ht="32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s="5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8">
        <f t="shared" si="12"/>
        <v>0</v>
      </c>
      <c r="P167" t="e">
        <f t="shared" si="13"/>
        <v>#DIV/0!</v>
      </c>
      <c r="Q167" t="s">
        <v>8310</v>
      </c>
      <c r="R167" t="s">
        <v>8314</v>
      </c>
      <c r="S167" s="12">
        <f t="shared" si="14"/>
        <v>42351.450509259252</v>
      </c>
      <c r="T167" s="12">
        <f t="shared" si="15"/>
        <v>42381.450509259252</v>
      </c>
      <c r="U167" t="str">
        <f t="shared" si="16"/>
        <v>Dec</v>
      </c>
      <c r="V167" t="str">
        <f t="shared" si="17"/>
        <v>2015</v>
      </c>
    </row>
    <row r="168" spans="1:22" ht="48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s="5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8">
        <f t="shared" si="12"/>
        <v>0.6</v>
      </c>
      <c r="P168">
        <f t="shared" si="13"/>
        <v>3000</v>
      </c>
      <c r="Q168" t="s">
        <v>8310</v>
      </c>
      <c r="R168" t="s">
        <v>8314</v>
      </c>
      <c r="S168" s="12">
        <f t="shared" si="14"/>
        <v>42720.867615740739</v>
      </c>
      <c r="T168" s="12">
        <f t="shared" si="15"/>
        <v>42750.867615740739</v>
      </c>
      <c r="U168" t="str">
        <f t="shared" si="16"/>
        <v>Dec</v>
      </c>
      <c r="V168" t="str">
        <f t="shared" si="17"/>
        <v>2016</v>
      </c>
    </row>
    <row r="169" spans="1:22" ht="48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s="5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8">
        <f t="shared" si="12"/>
        <v>1E-4</v>
      </c>
      <c r="P169">
        <f t="shared" si="13"/>
        <v>5.5</v>
      </c>
      <c r="Q169" t="s">
        <v>8310</v>
      </c>
      <c r="R169" t="s">
        <v>8314</v>
      </c>
      <c r="S169" s="12">
        <f t="shared" si="14"/>
        <v>42160.719155092585</v>
      </c>
      <c r="T169" s="12">
        <f t="shared" si="15"/>
        <v>42220.719155092585</v>
      </c>
      <c r="U169" t="str">
        <f t="shared" si="16"/>
        <v>Jun</v>
      </c>
      <c r="V169" t="str">
        <f t="shared" si="17"/>
        <v>2015</v>
      </c>
    </row>
    <row r="170" spans="1:22" ht="48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s="5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8">
        <f t="shared" si="12"/>
        <v>4.0625000000000001E-2</v>
      </c>
      <c r="P170">
        <f t="shared" si="13"/>
        <v>108.33333333333333</v>
      </c>
      <c r="Q170" t="s">
        <v>8310</v>
      </c>
      <c r="R170" t="s">
        <v>8314</v>
      </c>
      <c r="S170" s="12">
        <f t="shared" si="14"/>
        <v>42052.626967592594</v>
      </c>
      <c r="T170" s="12">
        <f t="shared" si="15"/>
        <v>42082.585300925923</v>
      </c>
      <c r="U170" t="str">
        <f t="shared" si="16"/>
        <v>Feb</v>
      </c>
      <c r="V170" t="str">
        <f t="shared" si="17"/>
        <v>2015</v>
      </c>
    </row>
    <row r="171" spans="1:22" ht="48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s="5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8">
        <f t="shared" si="12"/>
        <v>0.224</v>
      </c>
      <c r="P171">
        <f t="shared" si="13"/>
        <v>56</v>
      </c>
      <c r="Q171" t="s">
        <v>8310</v>
      </c>
      <c r="R171" t="s">
        <v>8314</v>
      </c>
      <c r="S171" s="12">
        <f t="shared" si="14"/>
        <v>41900.296979166662</v>
      </c>
      <c r="T171" s="12">
        <f t="shared" si="15"/>
        <v>41930.296979166662</v>
      </c>
      <c r="U171" t="str">
        <f t="shared" si="16"/>
        <v>Sep</v>
      </c>
      <c r="V171" t="str">
        <f t="shared" si="17"/>
        <v>2014</v>
      </c>
    </row>
    <row r="172" spans="1:22" ht="48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s="5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8">
        <f t="shared" si="12"/>
        <v>3.2500000000000001E-2</v>
      </c>
      <c r="P172">
        <f t="shared" si="13"/>
        <v>32.5</v>
      </c>
      <c r="Q172" t="s">
        <v>8310</v>
      </c>
      <c r="R172" t="s">
        <v>8314</v>
      </c>
      <c r="S172" s="12">
        <f t="shared" si="14"/>
        <v>42216.769479166665</v>
      </c>
      <c r="T172" s="12">
        <f t="shared" si="15"/>
        <v>42246.019444444442</v>
      </c>
      <c r="U172" t="str">
        <f t="shared" si="16"/>
        <v>Jul</v>
      </c>
      <c r="V172" t="str">
        <f t="shared" si="17"/>
        <v>2015</v>
      </c>
    </row>
    <row r="173" spans="1:22" ht="48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s="5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8">
        <f t="shared" si="12"/>
        <v>2.0000000000000002E-5</v>
      </c>
      <c r="P173">
        <f t="shared" si="13"/>
        <v>1</v>
      </c>
      <c r="Q173" t="s">
        <v>8310</v>
      </c>
      <c r="R173" t="s">
        <v>8314</v>
      </c>
      <c r="S173" s="12">
        <f t="shared" si="14"/>
        <v>42533.972384259258</v>
      </c>
      <c r="T173" s="12">
        <f t="shared" si="15"/>
        <v>42593.972384259258</v>
      </c>
      <c r="U173" t="str">
        <f t="shared" si="16"/>
        <v>Jun</v>
      </c>
      <c r="V173" t="str">
        <f t="shared" si="17"/>
        <v>2016</v>
      </c>
    </row>
    <row r="174" spans="1:22" ht="48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s="5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8">
        <f t="shared" si="12"/>
        <v>0</v>
      </c>
      <c r="P174" t="e">
        <f t="shared" si="13"/>
        <v>#DIV/0!</v>
      </c>
      <c r="Q174" t="s">
        <v>8310</v>
      </c>
      <c r="R174" t="s">
        <v>8314</v>
      </c>
      <c r="S174" s="12">
        <f t="shared" si="14"/>
        <v>42047.186608796292</v>
      </c>
      <c r="T174" s="12">
        <f t="shared" si="15"/>
        <v>42082.14494212962</v>
      </c>
      <c r="U174" t="str">
        <f t="shared" si="16"/>
        <v>Feb</v>
      </c>
      <c r="V174" t="str">
        <f t="shared" si="17"/>
        <v>2015</v>
      </c>
    </row>
    <row r="175" spans="1:22" ht="48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s="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8">
        <f t="shared" si="12"/>
        <v>0</v>
      </c>
      <c r="P175" t="e">
        <f t="shared" si="13"/>
        <v>#DIV/0!</v>
      </c>
      <c r="Q175" t="s">
        <v>8310</v>
      </c>
      <c r="R175" t="s">
        <v>8314</v>
      </c>
      <c r="S175" s="12">
        <f t="shared" si="14"/>
        <v>42033.364675925921</v>
      </c>
      <c r="T175" s="12">
        <f t="shared" si="15"/>
        <v>42063.364675925921</v>
      </c>
      <c r="U175" t="str">
        <f t="shared" si="16"/>
        <v>Jan</v>
      </c>
      <c r="V175" t="str">
        <f t="shared" si="17"/>
        <v>2015</v>
      </c>
    </row>
    <row r="176" spans="1:22" ht="48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s="5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8">
        <f t="shared" si="12"/>
        <v>0</v>
      </c>
      <c r="P176" t="e">
        <f t="shared" si="13"/>
        <v>#DIV/0!</v>
      </c>
      <c r="Q176" t="s">
        <v>8310</v>
      </c>
      <c r="R176" t="s">
        <v>8314</v>
      </c>
      <c r="S176" s="12">
        <f t="shared" si="14"/>
        <v>42072.55064814815</v>
      </c>
      <c r="T176" s="12">
        <f t="shared" si="15"/>
        <v>42132.55064814815</v>
      </c>
      <c r="U176" t="str">
        <f t="shared" si="16"/>
        <v>Mar</v>
      </c>
      <c r="V176" t="str">
        <f t="shared" si="17"/>
        <v>2015</v>
      </c>
    </row>
    <row r="177" spans="1:22" ht="48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s="5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8">
        <f t="shared" si="12"/>
        <v>6.4850000000000005E-2</v>
      </c>
      <c r="P177">
        <f t="shared" si="13"/>
        <v>49.884615384615387</v>
      </c>
      <c r="Q177" t="s">
        <v>8310</v>
      </c>
      <c r="R177" t="s">
        <v>8314</v>
      </c>
      <c r="S177" s="12">
        <f t="shared" si="14"/>
        <v>41855.569571759253</v>
      </c>
      <c r="T177" s="12">
        <f t="shared" si="15"/>
        <v>41880.569571759253</v>
      </c>
      <c r="U177" t="str">
        <f t="shared" si="16"/>
        <v>Aug</v>
      </c>
      <c r="V177" t="str">
        <f t="shared" si="17"/>
        <v>2014</v>
      </c>
    </row>
    <row r="178" spans="1:22" ht="48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s="5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8">
        <f t="shared" si="12"/>
        <v>0</v>
      </c>
      <c r="P178" t="e">
        <f t="shared" si="13"/>
        <v>#DIV/0!</v>
      </c>
      <c r="Q178" t="s">
        <v>8310</v>
      </c>
      <c r="R178" t="s">
        <v>8314</v>
      </c>
      <c r="S178" s="12">
        <f t="shared" si="14"/>
        <v>42191.615729166668</v>
      </c>
      <c r="T178" s="12">
        <f t="shared" si="15"/>
        <v>42221.615729166668</v>
      </c>
      <c r="U178" t="str">
        <f t="shared" si="16"/>
        <v>Jul</v>
      </c>
      <c r="V178" t="str">
        <f t="shared" si="17"/>
        <v>2015</v>
      </c>
    </row>
    <row r="179" spans="1:22" ht="32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s="5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8">
        <f t="shared" si="12"/>
        <v>0.4</v>
      </c>
      <c r="P179">
        <f t="shared" si="13"/>
        <v>25.714285714285715</v>
      </c>
      <c r="Q179" t="s">
        <v>8310</v>
      </c>
      <c r="R179" t="s">
        <v>8314</v>
      </c>
      <c r="S179" s="12">
        <f t="shared" si="14"/>
        <v>42069.839421296296</v>
      </c>
      <c r="T179" s="12">
        <f t="shared" si="15"/>
        <v>42086.797754629624</v>
      </c>
      <c r="U179" t="str">
        <f t="shared" si="16"/>
        <v>Mar</v>
      </c>
      <c r="V179" t="str">
        <f t="shared" si="17"/>
        <v>2015</v>
      </c>
    </row>
    <row r="180" spans="1:22" ht="32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s="5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8">
        <f t="shared" si="12"/>
        <v>0</v>
      </c>
      <c r="P180" t="e">
        <f t="shared" si="13"/>
        <v>#DIV/0!</v>
      </c>
      <c r="Q180" t="s">
        <v>8310</v>
      </c>
      <c r="R180" t="s">
        <v>8314</v>
      </c>
      <c r="S180" s="12">
        <f t="shared" si="14"/>
        <v>42304.747048611105</v>
      </c>
      <c r="T180" s="12">
        <f t="shared" si="15"/>
        <v>42334.788715277777</v>
      </c>
      <c r="U180" t="str">
        <f t="shared" si="16"/>
        <v>Oct</v>
      </c>
      <c r="V180" t="str">
        <f t="shared" si="17"/>
        <v>2015</v>
      </c>
    </row>
    <row r="181" spans="1:22" ht="32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s="5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8">
        <f t="shared" si="12"/>
        <v>0.2</v>
      </c>
      <c r="P181">
        <f t="shared" si="13"/>
        <v>100</v>
      </c>
      <c r="Q181" t="s">
        <v>8310</v>
      </c>
      <c r="R181" t="s">
        <v>8314</v>
      </c>
      <c r="S181" s="12">
        <f t="shared" si="14"/>
        <v>42402.872164351851</v>
      </c>
      <c r="T181" s="12">
        <f t="shared" si="15"/>
        <v>42432.872164351851</v>
      </c>
      <c r="U181" t="str">
        <f t="shared" si="16"/>
        <v>Feb</v>
      </c>
      <c r="V181" t="str">
        <f t="shared" si="17"/>
        <v>2016</v>
      </c>
    </row>
    <row r="182" spans="1:22" ht="48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s="5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8">
        <f t="shared" si="12"/>
        <v>0.33416666666666667</v>
      </c>
      <c r="P182">
        <f t="shared" si="13"/>
        <v>30.846153846153847</v>
      </c>
      <c r="Q182" t="s">
        <v>8310</v>
      </c>
      <c r="R182" t="s">
        <v>8314</v>
      </c>
      <c r="S182" s="12">
        <f t="shared" si="14"/>
        <v>42067.782905092587</v>
      </c>
      <c r="T182" s="12">
        <f t="shared" si="15"/>
        <v>42107.583333333336</v>
      </c>
      <c r="U182" t="str">
        <f t="shared" si="16"/>
        <v>Mar</v>
      </c>
      <c r="V182" t="str">
        <f t="shared" si="17"/>
        <v>2015</v>
      </c>
    </row>
    <row r="183" spans="1:22" ht="48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s="5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8">
        <f t="shared" si="12"/>
        <v>0.21092608822670172</v>
      </c>
      <c r="P183">
        <f t="shared" si="13"/>
        <v>180.5</v>
      </c>
      <c r="Q183" t="s">
        <v>8310</v>
      </c>
      <c r="R183" t="s">
        <v>8314</v>
      </c>
      <c r="S183" s="12">
        <f t="shared" si="14"/>
        <v>42147.533506944441</v>
      </c>
      <c r="T183" s="12">
        <f t="shared" si="15"/>
        <v>42177.533506944441</v>
      </c>
      <c r="U183" t="str">
        <f t="shared" si="16"/>
        <v>May</v>
      </c>
      <c r="V183" t="str">
        <f t="shared" si="17"/>
        <v>2015</v>
      </c>
    </row>
    <row r="184" spans="1:22" ht="48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s="5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8">
        <f t="shared" si="12"/>
        <v>0</v>
      </c>
      <c r="P184" t="e">
        <f t="shared" si="13"/>
        <v>#DIV/0!</v>
      </c>
      <c r="Q184" t="s">
        <v>8310</v>
      </c>
      <c r="R184" t="s">
        <v>8314</v>
      </c>
      <c r="S184" s="12">
        <f t="shared" si="14"/>
        <v>42711.803611111107</v>
      </c>
      <c r="T184" s="12">
        <f t="shared" si="15"/>
        <v>42741.803611111107</v>
      </c>
      <c r="U184" t="str">
        <f t="shared" si="16"/>
        <v>Dec</v>
      </c>
      <c r="V184" t="str">
        <f t="shared" si="17"/>
        <v>2016</v>
      </c>
    </row>
    <row r="185" spans="1:22" ht="16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s="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8">
        <f t="shared" si="12"/>
        <v>0.35855999999999999</v>
      </c>
      <c r="P185">
        <f t="shared" si="13"/>
        <v>373.5</v>
      </c>
      <c r="Q185" t="s">
        <v>8310</v>
      </c>
      <c r="R185" t="s">
        <v>8314</v>
      </c>
      <c r="S185" s="12">
        <f t="shared" si="14"/>
        <v>41939.601967592593</v>
      </c>
      <c r="T185" s="12">
        <f t="shared" si="15"/>
        <v>41969.643634259257</v>
      </c>
      <c r="U185" t="str">
        <f t="shared" si="16"/>
        <v>Oct</v>
      </c>
      <c r="V185" t="str">
        <f t="shared" si="17"/>
        <v>2014</v>
      </c>
    </row>
    <row r="186" spans="1:22" ht="48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s="5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8">
        <f t="shared" si="12"/>
        <v>3.4000000000000002E-2</v>
      </c>
      <c r="P186">
        <f t="shared" si="13"/>
        <v>25.5</v>
      </c>
      <c r="Q186" t="s">
        <v>8310</v>
      </c>
      <c r="R186" t="s">
        <v>8314</v>
      </c>
      <c r="S186" s="12">
        <f t="shared" si="14"/>
        <v>41825.58289351852</v>
      </c>
      <c r="T186" s="12">
        <f t="shared" si="15"/>
        <v>41882.957638888889</v>
      </c>
      <c r="U186" t="str">
        <f t="shared" si="16"/>
        <v>Jul</v>
      </c>
      <c r="V186" t="str">
        <f t="shared" si="17"/>
        <v>2014</v>
      </c>
    </row>
    <row r="187" spans="1:22" ht="16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s="5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8">
        <f t="shared" si="12"/>
        <v>5.5E-2</v>
      </c>
      <c r="P187">
        <f t="shared" si="13"/>
        <v>220</v>
      </c>
      <c r="Q187" t="s">
        <v>8310</v>
      </c>
      <c r="R187" t="s">
        <v>8314</v>
      </c>
      <c r="S187" s="12">
        <f t="shared" si="14"/>
        <v>42570.702997685185</v>
      </c>
      <c r="T187" s="12">
        <f t="shared" si="15"/>
        <v>42600.702997685185</v>
      </c>
      <c r="U187" t="str">
        <f t="shared" si="16"/>
        <v>Jul</v>
      </c>
      <c r="V187" t="str">
        <f t="shared" si="17"/>
        <v>2016</v>
      </c>
    </row>
    <row r="188" spans="1:22" ht="48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s="5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8">
        <f t="shared" si="12"/>
        <v>0</v>
      </c>
      <c r="P188" t="e">
        <f t="shared" si="13"/>
        <v>#DIV/0!</v>
      </c>
      <c r="Q188" t="s">
        <v>8310</v>
      </c>
      <c r="R188" t="s">
        <v>8314</v>
      </c>
      <c r="S188" s="12">
        <f t="shared" si="14"/>
        <v>42767.604560185187</v>
      </c>
      <c r="T188" s="12">
        <f t="shared" si="15"/>
        <v>42797.624999999993</v>
      </c>
      <c r="U188" t="str">
        <f t="shared" si="16"/>
        <v>Feb</v>
      </c>
      <c r="V188" t="str">
        <f t="shared" si="17"/>
        <v>2017</v>
      </c>
    </row>
    <row r="189" spans="1:22" ht="32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s="5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8">
        <f t="shared" si="12"/>
        <v>0.16</v>
      </c>
      <c r="P189">
        <f t="shared" si="13"/>
        <v>160</v>
      </c>
      <c r="Q189" t="s">
        <v>8310</v>
      </c>
      <c r="R189" t="s">
        <v>8314</v>
      </c>
      <c r="S189" s="12">
        <f t="shared" si="14"/>
        <v>42182.02612268518</v>
      </c>
      <c r="T189" s="12">
        <f t="shared" si="15"/>
        <v>42206.082638888889</v>
      </c>
      <c r="U189" t="str">
        <f t="shared" si="16"/>
        <v>Jun</v>
      </c>
      <c r="V189" t="str">
        <f t="shared" si="17"/>
        <v>2015</v>
      </c>
    </row>
    <row r="190" spans="1:22" ht="48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s="5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8">
        <f t="shared" si="12"/>
        <v>0</v>
      </c>
      <c r="P190" t="e">
        <f t="shared" si="13"/>
        <v>#DIV/0!</v>
      </c>
      <c r="Q190" t="s">
        <v>8310</v>
      </c>
      <c r="R190" t="s">
        <v>8314</v>
      </c>
      <c r="S190" s="12">
        <f t="shared" si="14"/>
        <v>41856.974710648145</v>
      </c>
      <c r="T190" s="12">
        <f t="shared" si="15"/>
        <v>41886.974710648145</v>
      </c>
      <c r="U190" t="str">
        <f t="shared" si="16"/>
        <v>Aug</v>
      </c>
      <c r="V190" t="str">
        <f t="shared" si="17"/>
        <v>2014</v>
      </c>
    </row>
    <row r="191" spans="1:22" ht="48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s="5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8">
        <f t="shared" si="12"/>
        <v>6.8999999999999997E-4</v>
      </c>
      <c r="P191">
        <f t="shared" si="13"/>
        <v>69</v>
      </c>
      <c r="Q191" t="s">
        <v>8310</v>
      </c>
      <c r="R191" t="s">
        <v>8314</v>
      </c>
      <c r="S191" s="12">
        <f t="shared" si="14"/>
        <v>42556.482372685183</v>
      </c>
      <c r="T191" s="12">
        <f t="shared" si="15"/>
        <v>42616.482372685183</v>
      </c>
      <c r="U191" t="str">
        <f t="shared" si="16"/>
        <v>Jul</v>
      </c>
      <c r="V191" t="str">
        <f t="shared" si="17"/>
        <v>2016</v>
      </c>
    </row>
    <row r="192" spans="1:22" ht="16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s="5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8">
        <f t="shared" si="12"/>
        <v>4.1666666666666666E-3</v>
      </c>
      <c r="P192">
        <f t="shared" si="13"/>
        <v>50</v>
      </c>
      <c r="Q192" t="s">
        <v>8310</v>
      </c>
      <c r="R192" t="s">
        <v>8314</v>
      </c>
      <c r="S192" s="12">
        <f t="shared" si="14"/>
        <v>42527.442662037036</v>
      </c>
      <c r="T192" s="12">
        <f t="shared" si="15"/>
        <v>42537.442662037036</v>
      </c>
      <c r="U192" t="str">
        <f t="shared" si="16"/>
        <v>Jun</v>
      </c>
      <c r="V192" t="str">
        <f t="shared" si="17"/>
        <v>2016</v>
      </c>
    </row>
    <row r="193" spans="1:22" ht="48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s="5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8">
        <f t="shared" si="12"/>
        <v>0.05</v>
      </c>
      <c r="P193">
        <f t="shared" si="13"/>
        <v>83.333333333333329</v>
      </c>
      <c r="Q193" t="s">
        <v>8310</v>
      </c>
      <c r="R193" t="s">
        <v>8314</v>
      </c>
      <c r="S193" s="12">
        <f t="shared" si="14"/>
        <v>42239.233078703699</v>
      </c>
      <c r="T193" s="12">
        <f t="shared" si="15"/>
        <v>42279.233078703699</v>
      </c>
      <c r="U193" t="str">
        <f t="shared" si="16"/>
        <v>Aug</v>
      </c>
      <c r="V193" t="str">
        <f t="shared" si="17"/>
        <v>2015</v>
      </c>
    </row>
    <row r="194" spans="1:22" ht="48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s="5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8">
        <f t="shared" si="12"/>
        <v>1.7E-5</v>
      </c>
      <c r="P194">
        <f t="shared" si="13"/>
        <v>5.666666666666667</v>
      </c>
      <c r="Q194" t="s">
        <v>8310</v>
      </c>
      <c r="R194" t="s">
        <v>8314</v>
      </c>
      <c r="S194" s="12">
        <f t="shared" si="14"/>
        <v>41899.583703703705</v>
      </c>
      <c r="T194" s="12">
        <f t="shared" si="15"/>
        <v>41929.583703703705</v>
      </c>
      <c r="U194" t="str">
        <f t="shared" si="16"/>
        <v>Sep</v>
      </c>
      <c r="V194" t="str">
        <f t="shared" si="17"/>
        <v>2014</v>
      </c>
    </row>
    <row r="195" spans="1:22" ht="48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s="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8">
        <f t="shared" ref="O195:O258" si="18">E195/D195</f>
        <v>0</v>
      </c>
      <c r="P195" t="e">
        <f t="shared" ref="P195:P258" si="19">AVERAGE(E195/L195)</f>
        <v>#DIV/0!</v>
      </c>
      <c r="Q195" t="s">
        <v>8310</v>
      </c>
      <c r="R195" t="s">
        <v>8314</v>
      </c>
      <c r="S195" s="12">
        <f t="shared" ref="S195:S258" si="20">(((J195/60)/60)/24)+DATE(1970,1,1)+(-5/24)</f>
        <v>41911.726458333331</v>
      </c>
      <c r="T195" s="12">
        <f t="shared" ref="T195:T258" si="21">(((I195/60)/60)/24)+DATE(1970,1,1)+(-5/24)</f>
        <v>41971.768124999995</v>
      </c>
      <c r="U195" t="str">
        <f t="shared" ref="U195:U258" si="22">TEXT(S195, "mmm")</f>
        <v>Sep</v>
      </c>
      <c r="V195" t="str">
        <f t="shared" ref="V195:V258" si="23">TEXT(S195, "yyy")</f>
        <v>2014</v>
      </c>
    </row>
    <row r="196" spans="1:22" ht="48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s="5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8">
        <f t="shared" si="18"/>
        <v>1.1999999999999999E-3</v>
      </c>
      <c r="P196">
        <f t="shared" si="19"/>
        <v>1</v>
      </c>
      <c r="Q196" t="s">
        <v>8310</v>
      </c>
      <c r="R196" t="s">
        <v>8314</v>
      </c>
      <c r="S196" s="12">
        <f t="shared" si="20"/>
        <v>42375.788553240738</v>
      </c>
      <c r="T196" s="12">
        <f t="shared" si="21"/>
        <v>42435.788553240738</v>
      </c>
      <c r="U196" t="str">
        <f t="shared" si="22"/>
        <v>Jan</v>
      </c>
      <c r="V196" t="str">
        <f t="shared" si="23"/>
        <v>2016</v>
      </c>
    </row>
    <row r="197" spans="1:22" ht="48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s="5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8">
        <f t="shared" si="18"/>
        <v>0</v>
      </c>
      <c r="P197" t="e">
        <f t="shared" si="19"/>
        <v>#DIV/0!</v>
      </c>
      <c r="Q197" t="s">
        <v>8310</v>
      </c>
      <c r="R197" t="s">
        <v>8314</v>
      </c>
      <c r="S197" s="12">
        <f t="shared" si="20"/>
        <v>42135.462175925924</v>
      </c>
      <c r="T197" s="12">
        <f t="shared" si="21"/>
        <v>42195.462175925924</v>
      </c>
      <c r="U197" t="str">
        <f t="shared" si="22"/>
        <v>May</v>
      </c>
      <c r="V197" t="str">
        <f t="shared" si="23"/>
        <v>2015</v>
      </c>
    </row>
    <row r="198" spans="1:22" ht="48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s="5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8">
        <f t="shared" si="18"/>
        <v>0.41857142857142859</v>
      </c>
      <c r="P198">
        <f t="shared" si="19"/>
        <v>77.10526315789474</v>
      </c>
      <c r="Q198" t="s">
        <v>8310</v>
      </c>
      <c r="R198" t="s">
        <v>8314</v>
      </c>
      <c r="S198" s="12">
        <f t="shared" si="20"/>
        <v>42259.334467592591</v>
      </c>
      <c r="T198" s="12">
        <f t="shared" si="21"/>
        <v>42287.666666666664</v>
      </c>
      <c r="U198" t="str">
        <f t="shared" si="22"/>
        <v>Sep</v>
      </c>
      <c r="V198" t="str">
        <f t="shared" si="23"/>
        <v>2015</v>
      </c>
    </row>
    <row r="199" spans="1:22" ht="48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s="5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8">
        <f t="shared" si="18"/>
        <v>0.1048</v>
      </c>
      <c r="P199">
        <f t="shared" si="19"/>
        <v>32.75</v>
      </c>
      <c r="Q199" t="s">
        <v>8310</v>
      </c>
      <c r="R199" t="s">
        <v>8314</v>
      </c>
      <c r="S199" s="12">
        <f t="shared" si="20"/>
        <v>42741.640046296299</v>
      </c>
      <c r="T199" s="12">
        <f t="shared" si="21"/>
        <v>42783.666666666664</v>
      </c>
      <c r="U199" t="str">
        <f t="shared" si="22"/>
        <v>Jan</v>
      </c>
      <c r="V199" t="str">
        <f t="shared" si="23"/>
        <v>2017</v>
      </c>
    </row>
    <row r="200" spans="1:22" ht="48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s="5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8">
        <f t="shared" si="18"/>
        <v>1.116E-2</v>
      </c>
      <c r="P200">
        <f t="shared" si="19"/>
        <v>46.5</v>
      </c>
      <c r="Q200" t="s">
        <v>8310</v>
      </c>
      <c r="R200" t="s">
        <v>8314</v>
      </c>
      <c r="S200" s="12">
        <f t="shared" si="20"/>
        <v>41887.175023148149</v>
      </c>
      <c r="T200" s="12">
        <f t="shared" si="21"/>
        <v>41917.175023148149</v>
      </c>
      <c r="U200" t="str">
        <f t="shared" si="22"/>
        <v>Sep</v>
      </c>
      <c r="V200" t="str">
        <f t="shared" si="23"/>
        <v>2014</v>
      </c>
    </row>
    <row r="201" spans="1:22" ht="48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s="5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8">
        <f t="shared" si="18"/>
        <v>0</v>
      </c>
      <c r="P201" t="e">
        <f t="shared" si="19"/>
        <v>#DIV/0!</v>
      </c>
      <c r="Q201" t="s">
        <v>8310</v>
      </c>
      <c r="R201" t="s">
        <v>8314</v>
      </c>
      <c r="S201" s="12">
        <f t="shared" si="20"/>
        <v>42583.915532407402</v>
      </c>
      <c r="T201" s="12">
        <f t="shared" si="21"/>
        <v>42613.915532407402</v>
      </c>
      <c r="U201" t="str">
        <f t="shared" si="22"/>
        <v>Aug</v>
      </c>
      <c r="V201" t="str">
        <f t="shared" si="23"/>
        <v>2016</v>
      </c>
    </row>
    <row r="202" spans="1:22" ht="32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s="5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8">
        <f t="shared" si="18"/>
        <v>0.26192500000000002</v>
      </c>
      <c r="P202">
        <f t="shared" si="19"/>
        <v>87.308333333333337</v>
      </c>
      <c r="Q202" t="s">
        <v>8310</v>
      </c>
      <c r="R202" t="s">
        <v>8314</v>
      </c>
      <c r="S202" s="12">
        <f t="shared" si="20"/>
        <v>41866.875034722223</v>
      </c>
      <c r="T202" s="12">
        <f t="shared" si="21"/>
        <v>41896.875034722223</v>
      </c>
      <c r="U202" t="str">
        <f t="shared" si="22"/>
        <v>Aug</v>
      </c>
      <c r="V202" t="str">
        <f t="shared" si="23"/>
        <v>2014</v>
      </c>
    </row>
    <row r="203" spans="1:22" ht="48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s="5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8">
        <f t="shared" si="18"/>
        <v>0.58461538461538465</v>
      </c>
      <c r="P203">
        <f t="shared" si="19"/>
        <v>54.285714285714285</v>
      </c>
      <c r="Q203" t="s">
        <v>8310</v>
      </c>
      <c r="R203" t="s">
        <v>8314</v>
      </c>
      <c r="S203" s="12">
        <f t="shared" si="20"/>
        <v>42023.610289351847</v>
      </c>
      <c r="T203" s="12">
        <f t="shared" si="21"/>
        <v>42043.610289351847</v>
      </c>
      <c r="U203" t="str">
        <f t="shared" si="22"/>
        <v>Jan</v>
      </c>
      <c r="V203" t="str">
        <f t="shared" si="23"/>
        <v>2015</v>
      </c>
    </row>
    <row r="204" spans="1:22" ht="16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s="5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8">
        <f t="shared" si="18"/>
        <v>0</v>
      </c>
      <c r="P204" t="e">
        <f t="shared" si="19"/>
        <v>#DIV/0!</v>
      </c>
      <c r="Q204" t="s">
        <v>8310</v>
      </c>
      <c r="R204" t="s">
        <v>8314</v>
      </c>
      <c r="S204" s="12">
        <f t="shared" si="20"/>
        <v>42255.719490740739</v>
      </c>
      <c r="T204" s="12">
        <f t="shared" si="21"/>
        <v>42285.665972222218</v>
      </c>
      <c r="U204" t="str">
        <f t="shared" si="22"/>
        <v>Sep</v>
      </c>
      <c r="V204" t="str">
        <f t="shared" si="23"/>
        <v>2015</v>
      </c>
    </row>
    <row r="205" spans="1:22" ht="48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s="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8">
        <f t="shared" si="18"/>
        <v>0.2984</v>
      </c>
      <c r="P205">
        <f t="shared" si="19"/>
        <v>93.25</v>
      </c>
      <c r="Q205" t="s">
        <v>8310</v>
      </c>
      <c r="R205" t="s">
        <v>8314</v>
      </c>
      <c r="S205" s="12">
        <f t="shared" si="20"/>
        <v>41973.639629629623</v>
      </c>
      <c r="T205" s="12">
        <f t="shared" si="21"/>
        <v>42033.639629629623</v>
      </c>
      <c r="U205" t="str">
        <f t="shared" si="22"/>
        <v>Nov</v>
      </c>
      <c r="V205" t="str">
        <f t="shared" si="23"/>
        <v>2014</v>
      </c>
    </row>
    <row r="206" spans="1:22" ht="48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s="5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8">
        <f t="shared" si="18"/>
        <v>0.50721666666666665</v>
      </c>
      <c r="P206">
        <f t="shared" si="19"/>
        <v>117.68368136117556</v>
      </c>
      <c r="Q206" t="s">
        <v>8310</v>
      </c>
      <c r="R206" t="s">
        <v>8314</v>
      </c>
      <c r="S206" s="12">
        <f t="shared" si="20"/>
        <v>42556.375034722216</v>
      </c>
      <c r="T206" s="12">
        <f t="shared" si="21"/>
        <v>42586.375034722216</v>
      </c>
      <c r="U206" t="str">
        <f t="shared" si="22"/>
        <v>Jul</v>
      </c>
      <c r="V206" t="str">
        <f t="shared" si="23"/>
        <v>2016</v>
      </c>
    </row>
    <row r="207" spans="1:22" ht="48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s="5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8">
        <f t="shared" si="18"/>
        <v>0.16250000000000001</v>
      </c>
      <c r="P207">
        <f t="shared" si="19"/>
        <v>76.470588235294116</v>
      </c>
      <c r="Q207" t="s">
        <v>8310</v>
      </c>
      <c r="R207" t="s">
        <v>8314</v>
      </c>
      <c r="S207" s="12">
        <f t="shared" si="20"/>
        <v>42248.423865740733</v>
      </c>
      <c r="T207" s="12">
        <f t="shared" si="21"/>
        <v>42283.423865740733</v>
      </c>
      <c r="U207" t="str">
        <f t="shared" si="22"/>
        <v>Sep</v>
      </c>
      <c r="V207" t="str">
        <f t="shared" si="23"/>
        <v>2015</v>
      </c>
    </row>
    <row r="208" spans="1:22" ht="48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s="5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8">
        <f t="shared" si="18"/>
        <v>0</v>
      </c>
      <c r="P208" t="e">
        <f t="shared" si="19"/>
        <v>#DIV/0!</v>
      </c>
      <c r="Q208" t="s">
        <v>8310</v>
      </c>
      <c r="R208" t="s">
        <v>8314</v>
      </c>
      <c r="S208" s="12">
        <f t="shared" si="20"/>
        <v>42566.79609953703</v>
      </c>
      <c r="T208" s="12">
        <f t="shared" si="21"/>
        <v>42587.79609953703</v>
      </c>
      <c r="U208" t="str">
        <f t="shared" si="22"/>
        <v>Jul</v>
      </c>
      <c r="V208" t="str">
        <f t="shared" si="23"/>
        <v>2016</v>
      </c>
    </row>
    <row r="209" spans="1:22" ht="48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s="5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8">
        <f t="shared" si="18"/>
        <v>0.15214285714285714</v>
      </c>
      <c r="P209">
        <f t="shared" si="19"/>
        <v>163.84615384615384</v>
      </c>
      <c r="Q209" t="s">
        <v>8310</v>
      </c>
      <c r="R209" t="s">
        <v>8314</v>
      </c>
      <c r="S209" s="12">
        <f t="shared" si="20"/>
        <v>41977.988865740735</v>
      </c>
      <c r="T209" s="12">
        <f t="shared" si="21"/>
        <v>42007.988865740735</v>
      </c>
      <c r="U209" t="str">
        <f t="shared" si="22"/>
        <v>Dec</v>
      </c>
      <c r="V209" t="str">
        <f t="shared" si="23"/>
        <v>2014</v>
      </c>
    </row>
    <row r="210" spans="1:22" ht="48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s="5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8">
        <f t="shared" si="18"/>
        <v>0</v>
      </c>
      <c r="P210" t="e">
        <f t="shared" si="19"/>
        <v>#DIV/0!</v>
      </c>
      <c r="Q210" t="s">
        <v>8310</v>
      </c>
      <c r="R210" t="s">
        <v>8314</v>
      </c>
      <c r="S210" s="12">
        <f t="shared" si="20"/>
        <v>41959.16165509259</v>
      </c>
      <c r="T210" s="12">
        <f t="shared" si="21"/>
        <v>41989.16165509259</v>
      </c>
      <c r="U210" t="str">
        <f t="shared" si="22"/>
        <v>Nov</v>
      </c>
      <c r="V210" t="str">
        <f t="shared" si="23"/>
        <v>2014</v>
      </c>
    </row>
    <row r="211" spans="1:22" ht="48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s="5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8">
        <f t="shared" si="18"/>
        <v>0</v>
      </c>
      <c r="P211" t="e">
        <f t="shared" si="19"/>
        <v>#DIV/0!</v>
      </c>
      <c r="Q211" t="s">
        <v>8310</v>
      </c>
      <c r="R211" t="s">
        <v>8314</v>
      </c>
      <c r="S211" s="12">
        <f t="shared" si="20"/>
        <v>42165.714525462965</v>
      </c>
      <c r="T211" s="12">
        <f t="shared" si="21"/>
        <v>42195.714525462965</v>
      </c>
      <c r="U211" t="str">
        <f t="shared" si="22"/>
        <v>Jun</v>
      </c>
      <c r="V211" t="str">
        <f t="shared" si="23"/>
        <v>2015</v>
      </c>
    </row>
    <row r="212" spans="1:22" ht="48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s="5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8">
        <f t="shared" si="18"/>
        <v>0.2525</v>
      </c>
      <c r="P212">
        <f t="shared" si="19"/>
        <v>91.818181818181813</v>
      </c>
      <c r="Q212" t="s">
        <v>8310</v>
      </c>
      <c r="R212" t="s">
        <v>8314</v>
      </c>
      <c r="S212" s="12">
        <f t="shared" si="20"/>
        <v>42248.856388888882</v>
      </c>
      <c r="T212" s="12">
        <f t="shared" si="21"/>
        <v>42277.999999999993</v>
      </c>
      <c r="U212" t="str">
        <f t="shared" si="22"/>
        <v>Sep</v>
      </c>
      <c r="V212" t="str">
        <f t="shared" si="23"/>
        <v>2015</v>
      </c>
    </row>
    <row r="213" spans="1:22" ht="48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s="5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8">
        <f t="shared" si="18"/>
        <v>0.44600000000000001</v>
      </c>
      <c r="P213">
        <f t="shared" si="19"/>
        <v>185.83333333333334</v>
      </c>
      <c r="Q213" t="s">
        <v>8310</v>
      </c>
      <c r="R213" t="s">
        <v>8314</v>
      </c>
      <c r="S213" s="12">
        <f t="shared" si="20"/>
        <v>42235.951585648152</v>
      </c>
      <c r="T213" s="12">
        <f t="shared" si="21"/>
        <v>42265.951585648152</v>
      </c>
      <c r="U213" t="str">
        <f t="shared" si="22"/>
        <v>Aug</v>
      </c>
      <c r="V213" t="str">
        <f t="shared" si="23"/>
        <v>2015</v>
      </c>
    </row>
    <row r="214" spans="1:22" ht="32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s="5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8">
        <f t="shared" si="18"/>
        <v>1.5873015873015873E-4</v>
      </c>
      <c r="P214">
        <f t="shared" si="19"/>
        <v>1</v>
      </c>
      <c r="Q214" t="s">
        <v>8310</v>
      </c>
      <c r="R214" t="s">
        <v>8314</v>
      </c>
      <c r="S214" s="12">
        <f t="shared" si="20"/>
        <v>42416.672685185178</v>
      </c>
      <c r="T214" s="12">
        <f t="shared" si="21"/>
        <v>42476.631018518521</v>
      </c>
      <c r="U214" t="str">
        <f t="shared" si="22"/>
        <v>Feb</v>
      </c>
      <c r="V214" t="str">
        <f t="shared" si="23"/>
        <v>2016</v>
      </c>
    </row>
    <row r="215" spans="1:22" ht="48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s="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8">
        <f t="shared" si="18"/>
        <v>4.0000000000000002E-4</v>
      </c>
      <c r="P215">
        <f t="shared" si="19"/>
        <v>20</v>
      </c>
      <c r="Q215" t="s">
        <v>8310</v>
      </c>
      <c r="R215" t="s">
        <v>8314</v>
      </c>
      <c r="S215" s="12">
        <f t="shared" si="20"/>
        <v>42202.385960648149</v>
      </c>
      <c r="T215" s="12">
        <f t="shared" si="21"/>
        <v>42232.379641203697</v>
      </c>
      <c r="U215" t="str">
        <f t="shared" si="22"/>
        <v>Jul</v>
      </c>
      <c r="V215" t="str">
        <f t="shared" si="23"/>
        <v>2015</v>
      </c>
    </row>
    <row r="216" spans="1:22" ht="48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s="5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8">
        <f t="shared" si="18"/>
        <v>8.0000000000000007E-5</v>
      </c>
      <c r="P216">
        <f t="shared" si="19"/>
        <v>1</v>
      </c>
      <c r="Q216" t="s">
        <v>8310</v>
      </c>
      <c r="R216" t="s">
        <v>8314</v>
      </c>
      <c r="S216" s="12">
        <f t="shared" si="20"/>
        <v>42009.432280092595</v>
      </c>
      <c r="T216" s="12">
        <f t="shared" si="21"/>
        <v>42069.432280092595</v>
      </c>
      <c r="U216" t="str">
        <f t="shared" si="22"/>
        <v>Jan</v>
      </c>
      <c r="V216" t="str">
        <f t="shared" si="23"/>
        <v>2015</v>
      </c>
    </row>
    <row r="217" spans="1:22" ht="48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s="5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8">
        <f t="shared" si="18"/>
        <v>2.2727272727272726E-3</v>
      </c>
      <c r="P217">
        <f t="shared" si="19"/>
        <v>10</v>
      </c>
      <c r="Q217" t="s">
        <v>8310</v>
      </c>
      <c r="R217" t="s">
        <v>8314</v>
      </c>
      <c r="S217" s="12">
        <f t="shared" si="20"/>
        <v>42375.021782407406</v>
      </c>
      <c r="T217" s="12">
        <f t="shared" si="21"/>
        <v>42417.790972222218</v>
      </c>
      <c r="U217" t="str">
        <f t="shared" si="22"/>
        <v>Jan</v>
      </c>
      <c r="V217" t="str">
        <f t="shared" si="23"/>
        <v>2016</v>
      </c>
    </row>
    <row r="218" spans="1:22" ht="48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s="5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8">
        <f t="shared" si="18"/>
        <v>0.55698440000000005</v>
      </c>
      <c r="P218">
        <f t="shared" si="19"/>
        <v>331.53833333333336</v>
      </c>
      <c r="Q218" t="s">
        <v>8310</v>
      </c>
      <c r="R218" t="s">
        <v>8314</v>
      </c>
      <c r="S218" s="12">
        <f t="shared" si="20"/>
        <v>42066.750428240739</v>
      </c>
      <c r="T218" s="12">
        <f t="shared" si="21"/>
        <v>42116.708761574067</v>
      </c>
      <c r="U218" t="str">
        <f t="shared" si="22"/>
        <v>Mar</v>
      </c>
      <c r="V218" t="str">
        <f t="shared" si="23"/>
        <v>2015</v>
      </c>
    </row>
    <row r="219" spans="1:22" ht="16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s="5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8">
        <f t="shared" si="18"/>
        <v>0.11942999999999999</v>
      </c>
      <c r="P219">
        <f t="shared" si="19"/>
        <v>314.28947368421052</v>
      </c>
      <c r="Q219" t="s">
        <v>8310</v>
      </c>
      <c r="R219" t="s">
        <v>8314</v>
      </c>
      <c r="S219" s="12">
        <f t="shared" si="20"/>
        <v>41970.432280092595</v>
      </c>
      <c r="T219" s="12">
        <f t="shared" si="21"/>
        <v>42001.432280092595</v>
      </c>
      <c r="U219" t="str">
        <f t="shared" si="22"/>
        <v>Nov</v>
      </c>
      <c r="V219" t="str">
        <f t="shared" si="23"/>
        <v>2014</v>
      </c>
    </row>
    <row r="220" spans="1:22" ht="48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s="5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8">
        <f t="shared" si="18"/>
        <v>0.02</v>
      </c>
      <c r="P220">
        <f t="shared" si="19"/>
        <v>100</v>
      </c>
      <c r="Q220" t="s">
        <v>8310</v>
      </c>
      <c r="R220" t="s">
        <v>8314</v>
      </c>
      <c r="S220" s="12">
        <f t="shared" si="20"/>
        <v>42079.420011574075</v>
      </c>
      <c r="T220" s="12">
        <f t="shared" si="21"/>
        <v>42139.420011574075</v>
      </c>
      <c r="U220" t="str">
        <f t="shared" si="22"/>
        <v>Mar</v>
      </c>
      <c r="V220" t="str">
        <f t="shared" si="23"/>
        <v>2015</v>
      </c>
    </row>
    <row r="221" spans="1:22" ht="32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s="5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8">
        <f t="shared" si="18"/>
        <v>0.17630000000000001</v>
      </c>
      <c r="P221">
        <f t="shared" si="19"/>
        <v>115.98684210526316</v>
      </c>
      <c r="Q221" t="s">
        <v>8310</v>
      </c>
      <c r="R221" t="s">
        <v>8314</v>
      </c>
      <c r="S221" s="12">
        <f t="shared" si="20"/>
        <v>42429.118344907409</v>
      </c>
      <c r="T221" s="12">
        <f t="shared" si="21"/>
        <v>42461.082638888889</v>
      </c>
      <c r="U221" t="str">
        <f t="shared" si="22"/>
        <v>Feb</v>
      </c>
      <c r="V221" t="str">
        <f t="shared" si="23"/>
        <v>2016</v>
      </c>
    </row>
    <row r="222" spans="1:22" ht="48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s="5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8">
        <f t="shared" si="18"/>
        <v>7.1999999999999998E-3</v>
      </c>
      <c r="P222">
        <f t="shared" si="19"/>
        <v>120</v>
      </c>
      <c r="Q222" t="s">
        <v>8310</v>
      </c>
      <c r="R222" t="s">
        <v>8314</v>
      </c>
      <c r="S222" s="12">
        <f t="shared" si="20"/>
        <v>42195.435532407406</v>
      </c>
      <c r="T222" s="12">
        <f t="shared" si="21"/>
        <v>42236.629166666658</v>
      </c>
      <c r="U222" t="str">
        <f t="shared" si="22"/>
        <v>Jul</v>
      </c>
      <c r="V222" t="str">
        <f t="shared" si="23"/>
        <v>2015</v>
      </c>
    </row>
    <row r="223" spans="1:22" ht="16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s="5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8">
        <f t="shared" si="18"/>
        <v>0</v>
      </c>
      <c r="P223" t="e">
        <f t="shared" si="19"/>
        <v>#DIV/0!</v>
      </c>
      <c r="Q223" t="s">
        <v>8310</v>
      </c>
      <c r="R223" t="s">
        <v>8314</v>
      </c>
      <c r="S223" s="12">
        <f t="shared" si="20"/>
        <v>42031.629212962966</v>
      </c>
      <c r="T223" s="12">
        <f t="shared" si="21"/>
        <v>42091.587546296294</v>
      </c>
      <c r="U223" t="str">
        <f t="shared" si="22"/>
        <v>Jan</v>
      </c>
      <c r="V223" t="str">
        <f t="shared" si="23"/>
        <v>2015</v>
      </c>
    </row>
    <row r="224" spans="1:22" ht="48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s="5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8">
        <f t="shared" si="18"/>
        <v>0.13</v>
      </c>
      <c r="P224">
        <f t="shared" si="19"/>
        <v>65</v>
      </c>
      <c r="Q224" t="s">
        <v>8310</v>
      </c>
      <c r="R224" t="s">
        <v>8314</v>
      </c>
      <c r="S224" s="12">
        <f t="shared" si="20"/>
        <v>42031.561550925922</v>
      </c>
      <c r="T224" s="12">
        <f t="shared" si="21"/>
        <v>42089.902083333327</v>
      </c>
      <c r="U224" t="str">
        <f t="shared" si="22"/>
        <v>Jan</v>
      </c>
      <c r="V224" t="str">
        <f t="shared" si="23"/>
        <v>2015</v>
      </c>
    </row>
    <row r="225" spans="1:22" ht="48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s="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8">
        <f t="shared" si="18"/>
        <v>0</v>
      </c>
      <c r="P225" t="e">
        <f t="shared" si="19"/>
        <v>#DIV/0!</v>
      </c>
      <c r="Q225" t="s">
        <v>8310</v>
      </c>
      <c r="R225" t="s">
        <v>8314</v>
      </c>
      <c r="S225" s="12">
        <f t="shared" si="20"/>
        <v>42481.839699074073</v>
      </c>
      <c r="T225" s="12">
        <f t="shared" si="21"/>
        <v>42511.836805555555</v>
      </c>
      <c r="U225" t="str">
        <f t="shared" si="22"/>
        <v>Apr</v>
      </c>
      <c r="V225" t="str">
        <f t="shared" si="23"/>
        <v>2016</v>
      </c>
    </row>
    <row r="226" spans="1:22" ht="48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s="5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8">
        <f t="shared" si="18"/>
        <v>0</v>
      </c>
      <c r="P226" t="e">
        <f t="shared" si="19"/>
        <v>#DIV/0!</v>
      </c>
      <c r="Q226" t="s">
        <v>8310</v>
      </c>
      <c r="R226" t="s">
        <v>8314</v>
      </c>
      <c r="S226" s="12">
        <f t="shared" si="20"/>
        <v>42135.026921296296</v>
      </c>
      <c r="T226" s="12">
        <f t="shared" si="21"/>
        <v>42195.026921296296</v>
      </c>
      <c r="U226" t="str">
        <f t="shared" si="22"/>
        <v>May</v>
      </c>
      <c r="V226" t="str">
        <f t="shared" si="23"/>
        <v>2015</v>
      </c>
    </row>
    <row r="227" spans="1:22" ht="48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s="5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8">
        <f t="shared" si="18"/>
        <v>0</v>
      </c>
      <c r="P227" t="e">
        <f t="shared" si="19"/>
        <v>#DIV/0!</v>
      </c>
      <c r="Q227" t="s">
        <v>8310</v>
      </c>
      <c r="R227" t="s">
        <v>8314</v>
      </c>
      <c r="S227" s="12">
        <f t="shared" si="20"/>
        <v>42438.752939814811</v>
      </c>
      <c r="T227" s="12">
        <f t="shared" si="21"/>
        <v>42468.711273148147</v>
      </c>
      <c r="U227" t="str">
        <f t="shared" si="22"/>
        <v>Mar</v>
      </c>
      <c r="V227" t="str">
        <f t="shared" si="23"/>
        <v>2016</v>
      </c>
    </row>
    <row r="228" spans="1:22" ht="32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s="5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8">
        <f t="shared" si="18"/>
        <v>8.6206896551724137E-3</v>
      </c>
      <c r="P228">
        <f t="shared" si="19"/>
        <v>125</v>
      </c>
      <c r="Q228" t="s">
        <v>8310</v>
      </c>
      <c r="R228" t="s">
        <v>8314</v>
      </c>
      <c r="S228" s="12">
        <f t="shared" si="20"/>
        <v>42106.457685185182</v>
      </c>
      <c r="T228" s="12">
        <f t="shared" si="21"/>
        <v>42155.186805555553</v>
      </c>
      <c r="U228" t="str">
        <f t="shared" si="22"/>
        <v>Apr</v>
      </c>
      <c r="V228" t="str">
        <f t="shared" si="23"/>
        <v>2015</v>
      </c>
    </row>
    <row r="229" spans="1:22" ht="48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s="5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8">
        <f t="shared" si="18"/>
        <v>0</v>
      </c>
      <c r="P229" t="e">
        <f t="shared" si="19"/>
        <v>#DIV/0!</v>
      </c>
      <c r="Q229" t="s">
        <v>8310</v>
      </c>
      <c r="R229" t="s">
        <v>8314</v>
      </c>
      <c r="S229" s="12">
        <f t="shared" si="20"/>
        <v>42164.685659722221</v>
      </c>
      <c r="T229" s="12">
        <f t="shared" si="21"/>
        <v>42194.685659722221</v>
      </c>
      <c r="U229" t="str">
        <f t="shared" si="22"/>
        <v>Jun</v>
      </c>
      <c r="V229" t="str">
        <f t="shared" si="23"/>
        <v>2015</v>
      </c>
    </row>
    <row r="230" spans="1:22" ht="32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s="5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8">
        <f t="shared" si="18"/>
        <v>0</v>
      </c>
      <c r="P230" t="e">
        <f t="shared" si="19"/>
        <v>#DIV/0!</v>
      </c>
      <c r="Q230" t="s">
        <v>8310</v>
      </c>
      <c r="R230" t="s">
        <v>8314</v>
      </c>
      <c r="S230" s="12">
        <f t="shared" si="20"/>
        <v>42096.478067129625</v>
      </c>
      <c r="T230" s="12">
        <f t="shared" si="21"/>
        <v>42156.478067129625</v>
      </c>
      <c r="U230" t="str">
        <f t="shared" si="22"/>
        <v>Apr</v>
      </c>
      <c r="V230" t="str">
        <f t="shared" si="23"/>
        <v>2015</v>
      </c>
    </row>
    <row r="231" spans="1:22" ht="48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s="5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8">
        <f t="shared" si="18"/>
        <v>0</v>
      </c>
      <c r="P231" t="e">
        <f t="shared" si="19"/>
        <v>#DIV/0!</v>
      </c>
      <c r="Q231" t="s">
        <v>8310</v>
      </c>
      <c r="R231" t="s">
        <v>8314</v>
      </c>
      <c r="S231" s="12">
        <f t="shared" si="20"/>
        <v>42383.725659722222</v>
      </c>
      <c r="T231" s="12">
        <f t="shared" si="21"/>
        <v>42413.725659722222</v>
      </c>
      <c r="U231" t="str">
        <f t="shared" si="22"/>
        <v>Jan</v>
      </c>
      <c r="V231" t="str">
        <f t="shared" si="23"/>
        <v>2016</v>
      </c>
    </row>
    <row r="232" spans="1:22" ht="48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s="5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8">
        <f t="shared" si="18"/>
        <v>4.0000000000000001E-3</v>
      </c>
      <c r="P232">
        <f t="shared" si="19"/>
        <v>30</v>
      </c>
      <c r="Q232" t="s">
        <v>8310</v>
      </c>
      <c r="R232" t="s">
        <v>8314</v>
      </c>
      <c r="S232" s="12">
        <f t="shared" si="20"/>
        <v>42129.568877314807</v>
      </c>
      <c r="T232" s="12">
        <f t="shared" si="21"/>
        <v>42159.568877314807</v>
      </c>
      <c r="U232" t="str">
        <f t="shared" si="22"/>
        <v>May</v>
      </c>
      <c r="V232" t="str">
        <f t="shared" si="23"/>
        <v>2015</v>
      </c>
    </row>
    <row r="233" spans="1:22" ht="48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s="5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8">
        <f t="shared" si="18"/>
        <v>0</v>
      </c>
      <c r="P233" t="e">
        <f t="shared" si="19"/>
        <v>#DIV/0!</v>
      </c>
      <c r="Q233" t="s">
        <v>8310</v>
      </c>
      <c r="R233" t="s">
        <v>8314</v>
      </c>
      <c r="S233" s="12">
        <f t="shared" si="20"/>
        <v>42341.750590277778</v>
      </c>
      <c r="T233" s="12">
        <f t="shared" si="21"/>
        <v>42371.750590277778</v>
      </c>
      <c r="U233" t="str">
        <f t="shared" si="22"/>
        <v>Dec</v>
      </c>
      <c r="V233" t="str">
        <f t="shared" si="23"/>
        <v>2015</v>
      </c>
    </row>
    <row r="234" spans="1:22" ht="48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s="5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8">
        <f t="shared" si="18"/>
        <v>2.75E-2</v>
      </c>
      <c r="P234">
        <f t="shared" si="19"/>
        <v>15.714285714285714</v>
      </c>
      <c r="Q234" t="s">
        <v>8310</v>
      </c>
      <c r="R234" t="s">
        <v>8314</v>
      </c>
      <c r="S234" s="12">
        <f t="shared" si="20"/>
        <v>42032.617430555554</v>
      </c>
      <c r="T234" s="12">
        <f t="shared" si="21"/>
        <v>42062.617430555554</v>
      </c>
      <c r="U234" t="str">
        <f t="shared" si="22"/>
        <v>Jan</v>
      </c>
      <c r="V234" t="str">
        <f t="shared" si="23"/>
        <v>2015</v>
      </c>
    </row>
    <row r="235" spans="1:22" ht="48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s="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8">
        <f t="shared" si="18"/>
        <v>0</v>
      </c>
      <c r="P235" t="e">
        <f t="shared" si="19"/>
        <v>#DIV/0!</v>
      </c>
      <c r="Q235" t="s">
        <v>8310</v>
      </c>
      <c r="R235" t="s">
        <v>8314</v>
      </c>
      <c r="S235" s="12">
        <f t="shared" si="20"/>
        <v>42612.703379629624</v>
      </c>
      <c r="T235" s="12">
        <f t="shared" si="21"/>
        <v>42642.703379629624</v>
      </c>
      <c r="U235" t="str">
        <f t="shared" si="22"/>
        <v>Aug</v>
      </c>
      <c r="V235" t="str">
        <f t="shared" si="23"/>
        <v>2016</v>
      </c>
    </row>
    <row r="236" spans="1:22" ht="48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s="5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8">
        <f t="shared" si="18"/>
        <v>0.40100000000000002</v>
      </c>
      <c r="P236">
        <f t="shared" si="19"/>
        <v>80.2</v>
      </c>
      <c r="Q236" t="s">
        <v>8310</v>
      </c>
      <c r="R236" t="s">
        <v>8314</v>
      </c>
      <c r="S236" s="12">
        <f t="shared" si="20"/>
        <v>42135.82707175926</v>
      </c>
      <c r="T236" s="12">
        <f t="shared" si="21"/>
        <v>42175.82707175926</v>
      </c>
      <c r="U236" t="str">
        <f t="shared" si="22"/>
        <v>May</v>
      </c>
      <c r="V236" t="str">
        <f t="shared" si="23"/>
        <v>2015</v>
      </c>
    </row>
    <row r="237" spans="1:22" ht="32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s="5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8">
        <f t="shared" si="18"/>
        <v>0</v>
      </c>
      <c r="P237" t="e">
        <f t="shared" si="19"/>
        <v>#DIV/0!</v>
      </c>
      <c r="Q237" t="s">
        <v>8310</v>
      </c>
      <c r="R237" t="s">
        <v>8314</v>
      </c>
      <c r="S237" s="12">
        <f t="shared" si="20"/>
        <v>42164.700196759259</v>
      </c>
      <c r="T237" s="12">
        <f t="shared" si="21"/>
        <v>42194.700196759259</v>
      </c>
      <c r="U237" t="str">
        <f t="shared" si="22"/>
        <v>Jun</v>
      </c>
      <c r="V237" t="str">
        <f t="shared" si="23"/>
        <v>2015</v>
      </c>
    </row>
    <row r="238" spans="1:22" ht="48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s="5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8">
        <f t="shared" si="18"/>
        <v>0</v>
      </c>
      <c r="P238" t="e">
        <f t="shared" si="19"/>
        <v>#DIV/0!</v>
      </c>
      <c r="Q238" t="s">
        <v>8310</v>
      </c>
      <c r="R238" t="s">
        <v>8314</v>
      </c>
      <c r="S238" s="12">
        <f t="shared" si="20"/>
        <v>42320.876145833325</v>
      </c>
      <c r="T238" s="12">
        <f t="shared" si="21"/>
        <v>42373.791666666664</v>
      </c>
      <c r="U238" t="str">
        <f t="shared" si="22"/>
        <v>Nov</v>
      </c>
      <c r="V238" t="str">
        <f t="shared" si="23"/>
        <v>2015</v>
      </c>
    </row>
    <row r="239" spans="1:22" ht="16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s="5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8">
        <f t="shared" si="18"/>
        <v>3.3333333333333335E-3</v>
      </c>
      <c r="P239">
        <f t="shared" si="19"/>
        <v>50</v>
      </c>
      <c r="Q239" t="s">
        <v>8310</v>
      </c>
      <c r="R239" t="s">
        <v>8314</v>
      </c>
      <c r="S239" s="12">
        <f t="shared" si="20"/>
        <v>42377.368854166663</v>
      </c>
      <c r="T239" s="12">
        <f t="shared" si="21"/>
        <v>42437.368854166663</v>
      </c>
      <c r="U239" t="str">
        <f t="shared" si="22"/>
        <v>Jan</v>
      </c>
      <c r="V239" t="str">
        <f t="shared" si="23"/>
        <v>2016</v>
      </c>
    </row>
    <row r="240" spans="1:22" ht="48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s="5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8">
        <f t="shared" si="18"/>
        <v>0</v>
      </c>
      <c r="P240" t="e">
        <f t="shared" si="19"/>
        <v>#DIV/0!</v>
      </c>
      <c r="Q240" t="s">
        <v>8310</v>
      </c>
      <c r="R240" t="s">
        <v>8314</v>
      </c>
      <c r="S240" s="12">
        <f t="shared" si="20"/>
        <v>42713.754166666658</v>
      </c>
      <c r="T240" s="12">
        <f t="shared" si="21"/>
        <v>42734.166666666664</v>
      </c>
      <c r="U240" t="str">
        <f t="shared" si="22"/>
        <v>Dec</v>
      </c>
      <c r="V240" t="str">
        <f t="shared" si="23"/>
        <v>2016</v>
      </c>
    </row>
    <row r="241" spans="1:22" ht="48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s="5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8">
        <f t="shared" si="18"/>
        <v>0.25</v>
      </c>
      <c r="P241">
        <f t="shared" si="19"/>
        <v>50</v>
      </c>
      <c r="Q241" t="s">
        <v>8310</v>
      </c>
      <c r="R241" t="s">
        <v>8314</v>
      </c>
      <c r="S241" s="12">
        <f t="shared" si="20"/>
        <v>42296.901967592588</v>
      </c>
      <c r="T241" s="12">
        <f t="shared" si="21"/>
        <v>42316.291666666664</v>
      </c>
      <c r="U241" t="str">
        <f t="shared" si="22"/>
        <v>Oct</v>
      </c>
      <c r="V241" t="str">
        <f t="shared" si="23"/>
        <v>2015</v>
      </c>
    </row>
    <row r="242" spans="1:22" ht="48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s="5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8">
        <f t="shared" si="18"/>
        <v>1.0763413333333334</v>
      </c>
      <c r="P242">
        <f t="shared" si="19"/>
        <v>117.84759124087591</v>
      </c>
      <c r="Q242" t="s">
        <v>8310</v>
      </c>
      <c r="R242" t="s">
        <v>8315</v>
      </c>
      <c r="S242" s="12">
        <f t="shared" si="20"/>
        <v>41354.500127314815</v>
      </c>
      <c r="T242" s="12">
        <f t="shared" si="21"/>
        <v>41399.500127314815</v>
      </c>
      <c r="U242" t="str">
        <f t="shared" si="22"/>
        <v>Mar</v>
      </c>
      <c r="V242" t="str">
        <f t="shared" si="23"/>
        <v>2013</v>
      </c>
    </row>
    <row r="243" spans="1:22" ht="48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s="5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8">
        <f t="shared" si="18"/>
        <v>1.1263736263736264</v>
      </c>
      <c r="P243">
        <f t="shared" si="19"/>
        <v>109.04255319148936</v>
      </c>
      <c r="Q243" t="s">
        <v>8310</v>
      </c>
      <c r="R243" t="s">
        <v>8315</v>
      </c>
      <c r="S243" s="12">
        <f t="shared" si="20"/>
        <v>41949.489629629628</v>
      </c>
      <c r="T243" s="12">
        <f t="shared" si="21"/>
        <v>41994.489629629628</v>
      </c>
      <c r="U243" t="str">
        <f t="shared" si="22"/>
        <v>Nov</v>
      </c>
      <c r="V243" t="str">
        <f t="shared" si="23"/>
        <v>2014</v>
      </c>
    </row>
    <row r="244" spans="1:22" ht="48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s="5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8">
        <f t="shared" si="18"/>
        <v>1.1346153846153846</v>
      </c>
      <c r="P244">
        <f t="shared" si="19"/>
        <v>73.019801980198025</v>
      </c>
      <c r="Q244" t="s">
        <v>8310</v>
      </c>
      <c r="R244" t="s">
        <v>8315</v>
      </c>
      <c r="S244" s="12">
        <f t="shared" si="20"/>
        <v>40862.28460648148</v>
      </c>
      <c r="T244" s="12">
        <f t="shared" si="21"/>
        <v>40897.28460648148</v>
      </c>
      <c r="U244" t="str">
        <f t="shared" si="22"/>
        <v>Nov</v>
      </c>
      <c r="V244" t="str">
        <f t="shared" si="23"/>
        <v>2011</v>
      </c>
    </row>
    <row r="245" spans="1:22" ht="48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s="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8">
        <f t="shared" si="18"/>
        <v>1.0259199999999999</v>
      </c>
      <c r="P245">
        <f t="shared" si="19"/>
        <v>78.195121951219505</v>
      </c>
      <c r="Q245" t="s">
        <v>8310</v>
      </c>
      <c r="R245" t="s">
        <v>8315</v>
      </c>
      <c r="S245" s="12">
        <f t="shared" si="20"/>
        <v>41661.839166666665</v>
      </c>
      <c r="T245" s="12">
        <f t="shared" si="21"/>
        <v>41691.839166666665</v>
      </c>
      <c r="U245" t="str">
        <f t="shared" si="22"/>
        <v>Jan</v>
      </c>
      <c r="V245" t="str">
        <f t="shared" si="23"/>
        <v>2014</v>
      </c>
    </row>
    <row r="246" spans="1:22" ht="48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s="5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8">
        <f t="shared" si="18"/>
        <v>1.1375714285714287</v>
      </c>
      <c r="P246">
        <f t="shared" si="19"/>
        <v>47.398809523809526</v>
      </c>
      <c r="Q246" t="s">
        <v>8310</v>
      </c>
      <c r="R246" t="s">
        <v>8315</v>
      </c>
      <c r="S246" s="12">
        <f t="shared" si="20"/>
        <v>40213.115266203698</v>
      </c>
      <c r="T246" s="12">
        <f t="shared" si="21"/>
        <v>40253.087499999994</v>
      </c>
      <c r="U246" t="str">
        <f t="shared" si="22"/>
        <v>Feb</v>
      </c>
      <c r="V246" t="str">
        <f t="shared" si="23"/>
        <v>2010</v>
      </c>
    </row>
    <row r="247" spans="1:22" ht="48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s="5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8">
        <f t="shared" si="18"/>
        <v>1.0371999999999999</v>
      </c>
      <c r="P247">
        <f t="shared" si="19"/>
        <v>54.020833333333336</v>
      </c>
      <c r="Q247" t="s">
        <v>8310</v>
      </c>
      <c r="R247" t="s">
        <v>8315</v>
      </c>
      <c r="S247" s="12">
        <f t="shared" si="20"/>
        <v>41106.844733796293</v>
      </c>
      <c r="T247" s="12">
        <f t="shared" si="21"/>
        <v>41136.844733796293</v>
      </c>
      <c r="U247" t="str">
        <f t="shared" si="22"/>
        <v>Jul</v>
      </c>
      <c r="V247" t="str">
        <f t="shared" si="23"/>
        <v>2012</v>
      </c>
    </row>
    <row r="248" spans="1:22" ht="48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s="5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8">
        <f t="shared" si="18"/>
        <v>3.0546000000000002</v>
      </c>
      <c r="P248">
        <f t="shared" si="19"/>
        <v>68.488789237668158</v>
      </c>
      <c r="Q248" t="s">
        <v>8310</v>
      </c>
      <c r="R248" t="s">
        <v>8315</v>
      </c>
      <c r="S248" s="12">
        <f t="shared" si="20"/>
        <v>40480.155150462961</v>
      </c>
      <c r="T248" s="12">
        <f t="shared" si="21"/>
        <v>40530.196817129625</v>
      </c>
      <c r="U248" t="str">
        <f t="shared" si="22"/>
        <v>Oct</v>
      </c>
      <c r="V248" t="str">
        <f t="shared" si="23"/>
        <v>2010</v>
      </c>
    </row>
    <row r="249" spans="1:22" ht="64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s="5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8">
        <f t="shared" si="18"/>
        <v>1.341</v>
      </c>
      <c r="P249">
        <f t="shared" si="19"/>
        <v>108.14516129032258</v>
      </c>
      <c r="Q249" t="s">
        <v>8310</v>
      </c>
      <c r="R249" t="s">
        <v>8315</v>
      </c>
      <c r="S249" s="12">
        <f t="shared" si="20"/>
        <v>40430.395995370367</v>
      </c>
      <c r="T249" s="12">
        <f t="shared" si="21"/>
        <v>40466.943749999999</v>
      </c>
      <c r="U249" t="str">
        <f t="shared" si="22"/>
        <v>Sep</v>
      </c>
      <c r="V249" t="str">
        <f t="shared" si="23"/>
        <v>2010</v>
      </c>
    </row>
    <row r="250" spans="1:22" ht="48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s="5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8">
        <f t="shared" si="18"/>
        <v>1.0133294117647058</v>
      </c>
      <c r="P250">
        <f t="shared" si="19"/>
        <v>589.95205479452056</v>
      </c>
      <c r="Q250" t="s">
        <v>8310</v>
      </c>
      <c r="R250" t="s">
        <v>8315</v>
      </c>
      <c r="S250" s="12">
        <f t="shared" si="20"/>
        <v>40870.566076388888</v>
      </c>
      <c r="T250" s="12">
        <f t="shared" si="21"/>
        <v>40915.566076388888</v>
      </c>
      <c r="U250" t="str">
        <f t="shared" si="22"/>
        <v>Nov</v>
      </c>
      <c r="V250" t="str">
        <f t="shared" si="23"/>
        <v>2011</v>
      </c>
    </row>
    <row r="251" spans="1:22" ht="48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s="5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8">
        <f t="shared" si="18"/>
        <v>1.1292</v>
      </c>
      <c r="P251">
        <f t="shared" si="19"/>
        <v>48.051063829787232</v>
      </c>
      <c r="Q251" t="s">
        <v>8310</v>
      </c>
      <c r="R251" t="s">
        <v>8315</v>
      </c>
      <c r="S251" s="12">
        <f t="shared" si="20"/>
        <v>40332.715509259258</v>
      </c>
      <c r="T251" s="12">
        <f t="shared" si="21"/>
        <v>40412.527777777774</v>
      </c>
      <c r="U251" t="str">
        <f t="shared" si="22"/>
        <v>Jun</v>
      </c>
      <c r="V251" t="str">
        <f t="shared" si="23"/>
        <v>2010</v>
      </c>
    </row>
    <row r="252" spans="1:22" ht="48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s="5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8">
        <f t="shared" si="18"/>
        <v>1.0558333333333334</v>
      </c>
      <c r="P252">
        <f t="shared" si="19"/>
        <v>72.482837528604122</v>
      </c>
      <c r="Q252" t="s">
        <v>8310</v>
      </c>
      <c r="R252" t="s">
        <v>8315</v>
      </c>
      <c r="S252" s="12">
        <f t="shared" si="20"/>
        <v>41401.357534722221</v>
      </c>
      <c r="T252" s="12">
        <f t="shared" si="21"/>
        <v>41431.357534722221</v>
      </c>
      <c r="U252" t="str">
        <f t="shared" si="22"/>
        <v>May</v>
      </c>
      <c r="V252" t="str">
        <f t="shared" si="23"/>
        <v>2013</v>
      </c>
    </row>
    <row r="253" spans="1:22" ht="48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s="5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8">
        <f t="shared" si="18"/>
        <v>1.2557142857142858</v>
      </c>
      <c r="P253">
        <f t="shared" si="19"/>
        <v>57.077922077922075</v>
      </c>
      <c r="Q253" t="s">
        <v>8310</v>
      </c>
      <c r="R253" t="s">
        <v>8315</v>
      </c>
      <c r="S253" s="12">
        <f t="shared" si="20"/>
        <v>41013.579236111109</v>
      </c>
      <c r="T253" s="12">
        <f t="shared" si="21"/>
        <v>41045.583333333328</v>
      </c>
      <c r="U253" t="str">
        <f t="shared" si="22"/>
        <v>Apr</v>
      </c>
      <c r="V253" t="str">
        <f t="shared" si="23"/>
        <v>2012</v>
      </c>
    </row>
    <row r="254" spans="1:22" ht="48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s="5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8">
        <f t="shared" si="18"/>
        <v>1.8455999999999999</v>
      </c>
      <c r="P254">
        <f t="shared" si="19"/>
        <v>85.444444444444443</v>
      </c>
      <c r="Q254" t="s">
        <v>8310</v>
      </c>
      <c r="R254" t="s">
        <v>8315</v>
      </c>
      <c r="S254" s="12">
        <f t="shared" si="20"/>
        <v>40266.454375000001</v>
      </c>
      <c r="T254" s="12">
        <f t="shared" si="21"/>
        <v>40329.957638888889</v>
      </c>
      <c r="U254" t="str">
        <f t="shared" si="22"/>
        <v>Mar</v>
      </c>
      <c r="V254" t="str">
        <f t="shared" si="23"/>
        <v>2010</v>
      </c>
    </row>
    <row r="255" spans="1:22" ht="48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s="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8">
        <f t="shared" si="18"/>
        <v>1.0073333333333334</v>
      </c>
      <c r="P255">
        <f t="shared" si="19"/>
        <v>215.85714285714286</v>
      </c>
      <c r="Q255" t="s">
        <v>8310</v>
      </c>
      <c r="R255" t="s">
        <v>8315</v>
      </c>
      <c r="S255" s="12">
        <f t="shared" si="20"/>
        <v>40924.44253472222</v>
      </c>
      <c r="T255" s="12">
        <f t="shared" si="21"/>
        <v>40954.44253472222</v>
      </c>
      <c r="U255" t="str">
        <f t="shared" si="22"/>
        <v>Jan</v>
      </c>
      <c r="V255" t="str">
        <f t="shared" si="23"/>
        <v>2012</v>
      </c>
    </row>
    <row r="256" spans="1:22" ht="48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s="5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8">
        <f t="shared" si="18"/>
        <v>1.1694724999999999</v>
      </c>
      <c r="P256">
        <f t="shared" si="19"/>
        <v>89.38643312101911</v>
      </c>
      <c r="Q256" t="s">
        <v>8310</v>
      </c>
      <c r="R256" t="s">
        <v>8315</v>
      </c>
      <c r="S256" s="12">
        <f t="shared" si="20"/>
        <v>42263.744328703695</v>
      </c>
      <c r="T256" s="12">
        <f t="shared" si="21"/>
        <v>42293.874999999993</v>
      </c>
      <c r="U256" t="str">
        <f t="shared" si="22"/>
        <v>Sep</v>
      </c>
      <c r="V256" t="str">
        <f t="shared" si="23"/>
        <v>2015</v>
      </c>
    </row>
    <row r="257" spans="1:22" ht="32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s="5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8">
        <f t="shared" si="18"/>
        <v>1.0673325</v>
      </c>
      <c r="P257">
        <f t="shared" si="19"/>
        <v>45.418404255319146</v>
      </c>
      <c r="Q257" t="s">
        <v>8310</v>
      </c>
      <c r="R257" t="s">
        <v>8315</v>
      </c>
      <c r="S257" s="12">
        <f t="shared" si="20"/>
        <v>40588.318078703705</v>
      </c>
      <c r="T257" s="12">
        <f t="shared" si="21"/>
        <v>40618.276412037034</v>
      </c>
      <c r="U257" t="str">
        <f t="shared" si="22"/>
        <v>Feb</v>
      </c>
      <c r="V257" t="str">
        <f t="shared" si="23"/>
        <v>2011</v>
      </c>
    </row>
    <row r="258" spans="1:22" ht="48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s="5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8">
        <f t="shared" si="18"/>
        <v>1.391</v>
      </c>
      <c r="P258">
        <f t="shared" si="19"/>
        <v>65.756363636363631</v>
      </c>
      <c r="Q258" t="s">
        <v>8310</v>
      </c>
      <c r="R258" t="s">
        <v>8315</v>
      </c>
      <c r="S258" s="12">
        <f t="shared" si="20"/>
        <v>41319.560960648145</v>
      </c>
      <c r="T258" s="12">
        <f t="shared" si="21"/>
        <v>41349.560960648145</v>
      </c>
      <c r="U258" t="str">
        <f t="shared" si="22"/>
        <v>Feb</v>
      </c>
      <c r="V258" t="str">
        <f t="shared" si="23"/>
        <v>2013</v>
      </c>
    </row>
    <row r="259" spans="1:22" ht="48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s="5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8">
        <f t="shared" ref="O259:O322" si="24">E259/D259</f>
        <v>1.0672648571428571</v>
      </c>
      <c r="P259">
        <f t="shared" ref="P259:P322" si="25">AVERAGE(E259/L259)</f>
        <v>66.70405357142856</v>
      </c>
      <c r="Q259" t="s">
        <v>8310</v>
      </c>
      <c r="R259" t="s">
        <v>8315</v>
      </c>
      <c r="S259" s="12">
        <f t="shared" ref="S259:S322" si="26">(((J259/60)/60)/24)+DATE(1970,1,1)+(-5/24)</f>
        <v>42479.418541666666</v>
      </c>
      <c r="T259" s="12">
        <f t="shared" ref="T259:T322" si="27">(((I259/60)/60)/24)+DATE(1970,1,1)+(-5/24)</f>
        <v>42509.418541666666</v>
      </c>
      <c r="U259" t="str">
        <f t="shared" ref="U259:U322" si="28">TEXT(S259, "mmm")</f>
        <v>Apr</v>
      </c>
      <c r="V259" t="str">
        <f t="shared" ref="V259:V322" si="29">TEXT(S259, "yyy")</f>
        <v>2016</v>
      </c>
    </row>
    <row r="260" spans="1:22" ht="48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s="5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8">
        <f t="shared" si="24"/>
        <v>1.9114</v>
      </c>
      <c r="P260">
        <f t="shared" si="25"/>
        <v>83.345930232558146</v>
      </c>
      <c r="Q260" t="s">
        <v>8310</v>
      </c>
      <c r="R260" t="s">
        <v>8315</v>
      </c>
      <c r="S260" s="12">
        <f t="shared" si="26"/>
        <v>40681.843356481477</v>
      </c>
      <c r="T260" s="12">
        <f t="shared" si="27"/>
        <v>40711.843356481477</v>
      </c>
      <c r="U260" t="str">
        <f t="shared" si="28"/>
        <v>May</v>
      </c>
      <c r="V260" t="str">
        <f t="shared" si="29"/>
        <v>2011</v>
      </c>
    </row>
    <row r="261" spans="1:22" ht="48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s="5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8">
        <f t="shared" si="24"/>
        <v>1.3193789333333332</v>
      </c>
      <c r="P261">
        <f t="shared" si="25"/>
        <v>105.04609341825902</v>
      </c>
      <c r="Q261" t="s">
        <v>8310</v>
      </c>
      <c r="R261" t="s">
        <v>8315</v>
      </c>
      <c r="S261" s="12">
        <f t="shared" si="26"/>
        <v>42072.529733796291</v>
      </c>
      <c r="T261" s="12">
        <f t="shared" si="27"/>
        <v>42102.529733796291</v>
      </c>
      <c r="U261" t="str">
        <f t="shared" si="28"/>
        <v>Mar</v>
      </c>
      <c r="V261" t="str">
        <f t="shared" si="29"/>
        <v>2015</v>
      </c>
    </row>
    <row r="262" spans="1:22" ht="32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s="5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8">
        <f t="shared" si="24"/>
        <v>1.0640000000000001</v>
      </c>
      <c r="P262">
        <f t="shared" si="25"/>
        <v>120.90909090909091</v>
      </c>
      <c r="Q262" t="s">
        <v>8310</v>
      </c>
      <c r="R262" t="s">
        <v>8315</v>
      </c>
      <c r="S262" s="12">
        <f t="shared" si="26"/>
        <v>40330.547210648147</v>
      </c>
      <c r="T262" s="12">
        <f t="shared" si="27"/>
        <v>40376.207638888889</v>
      </c>
      <c r="U262" t="str">
        <f t="shared" si="28"/>
        <v>Jun</v>
      </c>
      <c r="V262" t="str">
        <f t="shared" si="29"/>
        <v>2010</v>
      </c>
    </row>
    <row r="263" spans="1:22" ht="32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s="5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8">
        <f t="shared" si="24"/>
        <v>1.0740000000000001</v>
      </c>
      <c r="P263">
        <f t="shared" si="25"/>
        <v>97.63636363636364</v>
      </c>
      <c r="Q263" t="s">
        <v>8310</v>
      </c>
      <c r="R263" t="s">
        <v>8315</v>
      </c>
      <c r="S263" s="12">
        <f t="shared" si="26"/>
        <v>41017.677129629628</v>
      </c>
      <c r="T263" s="12">
        <f t="shared" si="27"/>
        <v>41067.413194444445</v>
      </c>
      <c r="U263" t="str">
        <f t="shared" si="28"/>
        <v>Apr</v>
      </c>
      <c r="V263" t="str">
        <f t="shared" si="29"/>
        <v>2012</v>
      </c>
    </row>
    <row r="264" spans="1:22" ht="32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s="5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8">
        <f t="shared" si="24"/>
        <v>2.4</v>
      </c>
      <c r="P264">
        <f t="shared" si="25"/>
        <v>41.379310344827587</v>
      </c>
      <c r="Q264" t="s">
        <v>8310</v>
      </c>
      <c r="R264" t="s">
        <v>8315</v>
      </c>
      <c r="S264" s="12">
        <f t="shared" si="26"/>
        <v>40555.039675925924</v>
      </c>
      <c r="T264" s="12">
        <f t="shared" si="27"/>
        <v>40600.039675925924</v>
      </c>
      <c r="U264" t="str">
        <f t="shared" si="28"/>
        <v>Jan</v>
      </c>
      <c r="V264" t="str">
        <f t="shared" si="29"/>
        <v>2011</v>
      </c>
    </row>
    <row r="265" spans="1:22" ht="64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s="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8">
        <f t="shared" si="24"/>
        <v>1.1808107999999999</v>
      </c>
      <c r="P265">
        <f t="shared" si="25"/>
        <v>30.654485981308412</v>
      </c>
      <c r="Q265" t="s">
        <v>8310</v>
      </c>
      <c r="R265" t="s">
        <v>8315</v>
      </c>
      <c r="S265" s="12">
        <f t="shared" si="26"/>
        <v>41149.746458333328</v>
      </c>
      <c r="T265" s="12">
        <f t="shared" si="27"/>
        <v>41179.746458333328</v>
      </c>
      <c r="U265" t="str">
        <f t="shared" si="28"/>
        <v>Aug</v>
      </c>
      <c r="V265" t="str">
        <f t="shared" si="29"/>
        <v>2012</v>
      </c>
    </row>
    <row r="266" spans="1:22" ht="64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s="5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8">
        <f t="shared" si="24"/>
        <v>1.1819999999999999</v>
      </c>
      <c r="P266">
        <f t="shared" si="25"/>
        <v>64.945054945054949</v>
      </c>
      <c r="Q266" t="s">
        <v>8310</v>
      </c>
      <c r="R266" t="s">
        <v>8315</v>
      </c>
      <c r="S266" s="12">
        <f t="shared" si="26"/>
        <v>41010.411979166667</v>
      </c>
      <c r="T266" s="12">
        <f t="shared" si="27"/>
        <v>41040.411979166667</v>
      </c>
      <c r="U266" t="str">
        <f t="shared" si="28"/>
        <v>Apr</v>
      </c>
      <c r="V266" t="str">
        <f t="shared" si="29"/>
        <v>2012</v>
      </c>
    </row>
    <row r="267" spans="1:22" ht="64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s="5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8">
        <f t="shared" si="24"/>
        <v>1.111</v>
      </c>
      <c r="P267">
        <f t="shared" si="25"/>
        <v>95.775862068965523</v>
      </c>
      <c r="Q267" t="s">
        <v>8310</v>
      </c>
      <c r="R267" t="s">
        <v>8315</v>
      </c>
      <c r="S267" s="12">
        <f t="shared" si="26"/>
        <v>40267.037384259253</v>
      </c>
      <c r="T267" s="12">
        <f t="shared" si="27"/>
        <v>40308.636111111111</v>
      </c>
      <c r="U267" t="str">
        <f t="shared" si="28"/>
        <v>Mar</v>
      </c>
      <c r="V267" t="str">
        <f t="shared" si="29"/>
        <v>2010</v>
      </c>
    </row>
    <row r="268" spans="1:22" ht="48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s="5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8">
        <f t="shared" si="24"/>
        <v>1.4550000000000001</v>
      </c>
      <c r="P268">
        <f t="shared" si="25"/>
        <v>40.416666666666664</v>
      </c>
      <c r="Q268" t="s">
        <v>8310</v>
      </c>
      <c r="R268" t="s">
        <v>8315</v>
      </c>
      <c r="S268" s="12">
        <f t="shared" si="26"/>
        <v>40204.966516203705</v>
      </c>
      <c r="T268" s="12">
        <f t="shared" si="27"/>
        <v>40290.95208333333</v>
      </c>
      <c r="U268" t="str">
        <f t="shared" si="28"/>
        <v>Jan</v>
      </c>
      <c r="V268" t="str">
        <f t="shared" si="29"/>
        <v>2010</v>
      </c>
    </row>
    <row r="269" spans="1:22" ht="48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s="5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8">
        <f t="shared" si="24"/>
        <v>1.3162883248730965</v>
      </c>
      <c r="P269">
        <f t="shared" si="25"/>
        <v>78.578424242424248</v>
      </c>
      <c r="Q269" t="s">
        <v>8310</v>
      </c>
      <c r="R269" t="s">
        <v>8315</v>
      </c>
      <c r="S269" s="12">
        <f t="shared" si="26"/>
        <v>41785.244201388887</v>
      </c>
      <c r="T269" s="12">
        <f t="shared" si="27"/>
        <v>41815.244201388887</v>
      </c>
      <c r="U269" t="str">
        <f t="shared" si="28"/>
        <v>May</v>
      </c>
      <c r="V269" t="str">
        <f t="shared" si="29"/>
        <v>2014</v>
      </c>
    </row>
    <row r="270" spans="1:22" ht="48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s="5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8">
        <f t="shared" si="24"/>
        <v>1.1140000000000001</v>
      </c>
      <c r="P270">
        <f t="shared" si="25"/>
        <v>50.18018018018018</v>
      </c>
      <c r="Q270" t="s">
        <v>8310</v>
      </c>
      <c r="R270" t="s">
        <v>8315</v>
      </c>
      <c r="S270" s="12">
        <f t="shared" si="26"/>
        <v>40808.944189814814</v>
      </c>
      <c r="T270" s="12">
        <f t="shared" si="27"/>
        <v>40853.985856481479</v>
      </c>
      <c r="U270" t="str">
        <f t="shared" si="28"/>
        <v>Sep</v>
      </c>
      <c r="V270" t="str">
        <f t="shared" si="29"/>
        <v>2011</v>
      </c>
    </row>
    <row r="271" spans="1:22" ht="48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s="5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8">
        <f t="shared" si="24"/>
        <v>1.4723377</v>
      </c>
      <c r="P271">
        <f t="shared" si="25"/>
        <v>92.251735588972423</v>
      </c>
      <c r="Q271" t="s">
        <v>8310</v>
      </c>
      <c r="R271" t="s">
        <v>8315</v>
      </c>
      <c r="S271" s="12">
        <f t="shared" si="26"/>
        <v>42757.988680555551</v>
      </c>
      <c r="T271" s="12">
        <f t="shared" si="27"/>
        <v>42787.988680555551</v>
      </c>
      <c r="U271" t="str">
        <f t="shared" si="28"/>
        <v>Jan</v>
      </c>
      <c r="V271" t="str">
        <f t="shared" si="29"/>
        <v>2017</v>
      </c>
    </row>
    <row r="272" spans="1:22" ht="48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s="5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8">
        <f t="shared" si="24"/>
        <v>1.5260869565217392</v>
      </c>
      <c r="P272">
        <f t="shared" si="25"/>
        <v>57.540983606557376</v>
      </c>
      <c r="Q272" t="s">
        <v>8310</v>
      </c>
      <c r="R272" t="s">
        <v>8315</v>
      </c>
      <c r="S272" s="12">
        <f t="shared" si="26"/>
        <v>40637.658217592587</v>
      </c>
      <c r="T272" s="12">
        <f t="shared" si="27"/>
        <v>40687.958333333328</v>
      </c>
      <c r="U272" t="str">
        <f t="shared" si="28"/>
        <v>Apr</v>
      </c>
      <c r="V272" t="str">
        <f t="shared" si="29"/>
        <v>2011</v>
      </c>
    </row>
    <row r="273" spans="1:22" ht="48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s="5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8">
        <f t="shared" si="24"/>
        <v>1.0468</v>
      </c>
      <c r="P273">
        <f t="shared" si="25"/>
        <v>109.42160278745645</v>
      </c>
      <c r="Q273" t="s">
        <v>8310</v>
      </c>
      <c r="R273" t="s">
        <v>8315</v>
      </c>
      <c r="S273" s="12">
        <f t="shared" si="26"/>
        <v>41611.891909722224</v>
      </c>
      <c r="T273" s="12">
        <f t="shared" si="27"/>
        <v>41641.125</v>
      </c>
      <c r="U273" t="str">
        <f t="shared" si="28"/>
        <v>Dec</v>
      </c>
      <c r="V273" t="str">
        <f t="shared" si="29"/>
        <v>2013</v>
      </c>
    </row>
    <row r="274" spans="1:22" ht="48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s="5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8">
        <f t="shared" si="24"/>
        <v>1.7743366666666667</v>
      </c>
      <c r="P274">
        <f t="shared" si="25"/>
        <v>81.892461538461546</v>
      </c>
      <c r="Q274" t="s">
        <v>8310</v>
      </c>
      <c r="R274" t="s">
        <v>8315</v>
      </c>
      <c r="S274" s="12">
        <f t="shared" si="26"/>
        <v>40235.692025462959</v>
      </c>
      <c r="T274" s="12">
        <f t="shared" si="27"/>
        <v>40296.575694444444</v>
      </c>
      <c r="U274" t="str">
        <f t="shared" si="28"/>
        <v>Feb</v>
      </c>
      <c r="V274" t="str">
        <f t="shared" si="29"/>
        <v>2010</v>
      </c>
    </row>
    <row r="275" spans="1:22" ht="48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s="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8">
        <f t="shared" si="24"/>
        <v>1.077758</v>
      </c>
      <c r="P275">
        <f t="shared" si="25"/>
        <v>45.667711864406776</v>
      </c>
      <c r="Q275" t="s">
        <v>8310</v>
      </c>
      <c r="R275" t="s">
        <v>8315</v>
      </c>
      <c r="S275" s="12">
        <f t="shared" si="26"/>
        <v>40697.29011574074</v>
      </c>
      <c r="T275" s="12">
        <f t="shared" si="27"/>
        <v>40727.29011574074</v>
      </c>
      <c r="U275" t="str">
        <f t="shared" si="28"/>
        <v>Jun</v>
      </c>
      <c r="V275" t="str">
        <f t="shared" si="29"/>
        <v>2011</v>
      </c>
    </row>
    <row r="276" spans="1:22" ht="48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s="5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8">
        <f t="shared" si="24"/>
        <v>1.56</v>
      </c>
      <c r="P276">
        <f t="shared" si="25"/>
        <v>55.221238938053098</v>
      </c>
      <c r="Q276" t="s">
        <v>8310</v>
      </c>
      <c r="R276" t="s">
        <v>8315</v>
      </c>
      <c r="S276" s="12">
        <f t="shared" si="26"/>
        <v>40969.704039351847</v>
      </c>
      <c r="T276" s="12">
        <f t="shared" si="27"/>
        <v>41004.082638888889</v>
      </c>
      <c r="U276" t="str">
        <f t="shared" si="28"/>
        <v>Mar</v>
      </c>
      <c r="V276" t="str">
        <f t="shared" si="29"/>
        <v>2012</v>
      </c>
    </row>
    <row r="277" spans="1:22" ht="48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s="5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8">
        <f t="shared" si="24"/>
        <v>1.08395</v>
      </c>
      <c r="P277">
        <f t="shared" si="25"/>
        <v>65.298192771084331</v>
      </c>
      <c r="Q277" t="s">
        <v>8310</v>
      </c>
      <c r="R277" t="s">
        <v>8315</v>
      </c>
      <c r="S277" s="12">
        <f t="shared" si="26"/>
        <v>41192.823680555557</v>
      </c>
      <c r="T277" s="12">
        <f t="shared" si="27"/>
        <v>41222.865347222221</v>
      </c>
      <c r="U277" t="str">
        <f t="shared" si="28"/>
        <v>Oct</v>
      </c>
      <c r="V277" t="str">
        <f t="shared" si="29"/>
        <v>2012</v>
      </c>
    </row>
    <row r="278" spans="1:22" ht="48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s="5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8">
        <f t="shared" si="24"/>
        <v>1.476</v>
      </c>
      <c r="P278">
        <f t="shared" si="25"/>
        <v>95.225806451612897</v>
      </c>
      <c r="Q278" t="s">
        <v>8310</v>
      </c>
      <c r="R278" t="s">
        <v>8315</v>
      </c>
      <c r="S278" s="12">
        <f t="shared" si="26"/>
        <v>40966.87354166666</v>
      </c>
      <c r="T278" s="12">
        <f t="shared" si="27"/>
        <v>41026.831874999996</v>
      </c>
      <c r="U278" t="str">
        <f t="shared" si="28"/>
        <v>Feb</v>
      </c>
      <c r="V278" t="str">
        <f t="shared" si="29"/>
        <v>2012</v>
      </c>
    </row>
    <row r="279" spans="1:22" ht="48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s="5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8">
        <f t="shared" si="24"/>
        <v>1.1038153846153846</v>
      </c>
      <c r="P279">
        <f t="shared" si="25"/>
        <v>75.444794952681391</v>
      </c>
      <c r="Q279" t="s">
        <v>8310</v>
      </c>
      <c r="R279" t="s">
        <v>8315</v>
      </c>
      <c r="S279" s="12">
        <f t="shared" si="26"/>
        <v>42117.68309027778</v>
      </c>
      <c r="T279" s="12">
        <f t="shared" si="27"/>
        <v>42147.68309027778</v>
      </c>
      <c r="U279" t="str">
        <f t="shared" si="28"/>
        <v>Apr</v>
      </c>
      <c r="V279" t="str">
        <f t="shared" si="29"/>
        <v>2015</v>
      </c>
    </row>
    <row r="280" spans="1:22" ht="32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s="5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8">
        <f t="shared" si="24"/>
        <v>1.5034814814814814</v>
      </c>
      <c r="P280">
        <f t="shared" si="25"/>
        <v>97.816867469879512</v>
      </c>
      <c r="Q280" t="s">
        <v>8310</v>
      </c>
      <c r="R280" t="s">
        <v>8315</v>
      </c>
      <c r="S280" s="12">
        <f t="shared" si="26"/>
        <v>41163.832627314812</v>
      </c>
      <c r="T280" s="12">
        <f t="shared" si="27"/>
        <v>41193.832627314812</v>
      </c>
      <c r="U280" t="str">
        <f t="shared" si="28"/>
        <v>Sep</v>
      </c>
      <c r="V280" t="str">
        <f t="shared" si="29"/>
        <v>2012</v>
      </c>
    </row>
    <row r="281" spans="1:22" ht="48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s="5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8">
        <f t="shared" si="24"/>
        <v>1.5731829411764706</v>
      </c>
      <c r="P281">
        <f t="shared" si="25"/>
        <v>87.685606557377056</v>
      </c>
      <c r="Q281" t="s">
        <v>8310</v>
      </c>
      <c r="R281" t="s">
        <v>8315</v>
      </c>
      <c r="S281" s="12">
        <f t="shared" si="26"/>
        <v>42759.035833333335</v>
      </c>
      <c r="T281" s="12">
        <f t="shared" si="27"/>
        <v>42792.875694444439</v>
      </c>
      <c r="U281" t="str">
        <f t="shared" si="28"/>
        <v>Jan</v>
      </c>
      <c r="V281" t="str">
        <f t="shared" si="29"/>
        <v>2017</v>
      </c>
    </row>
    <row r="282" spans="1:22" ht="48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s="5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8">
        <f t="shared" si="24"/>
        <v>1.5614399999999999</v>
      </c>
      <c r="P282">
        <f t="shared" si="25"/>
        <v>54.748948106591868</v>
      </c>
      <c r="Q282" t="s">
        <v>8310</v>
      </c>
      <c r="R282" t="s">
        <v>8315</v>
      </c>
      <c r="S282" s="12">
        <f t="shared" si="26"/>
        <v>41744.382349537031</v>
      </c>
      <c r="T282" s="12">
        <f t="shared" si="27"/>
        <v>41789.382349537031</v>
      </c>
      <c r="U282" t="str">
        <f t="shared" si="28"/>
        <v>Apr</v>
      </c>
      <c r="V282" t="str">
        <f t="shared" si="29"/>
        <v>2014</v>
      </c>
    </row>
    <row r="283" spans="1:22" ht="48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s="5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8">
        <f t="shared" si="24"/>
        <v>1.2058763636363636</v>
      </c>
      <c r="P283">
        <f t="shared" si="25"/>
        <v>83.953417721518989</v>
      </c>
      <c r="Q283" t="s">
        <v>8310</v>
      </c>
      <c r="R283" t="s">
        <v>8315</v>
      </c>
      <c r="S283" s="12">
        <f t="shared" si="26"/>
        <v>39949.955011574071</v>
      </c>
      <c r="T283" s="12">
        <f t="shared" si="27"/>
        <v>40035.601388888885</v>
      </c>
      <c r="U283" t="str">
        <f t="shared" si="28"/>
        <v>May</v>
      </c>
      <c r="V283" t="str">
        <f t="shared" si="29"/>
        <v>2009</v>
      </c>
    </row>
    <row r="284" spans="1:22" ht="48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s="5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8">
        <f t="shared" si="24"/>
        <v>1.0118888888888888</v>
      </c>
      <c r="P284">
        <f t="shared" si="25"/>
        <v>254.38547486033519</v>
      </c>
      <c r="Q284" t="s">
        <v>8310</v>
      </c>
      <c r="R284" t="s">
        <v>8315</v>
      </c>
      <c r="S284" s="12">
        <f t="shared" si="26"/>
        <v>40194.711712962962</v>
      </c>
      <c r="T284" s="12">
        <f t="shared" si="27"/>
        <v>40231.708333333328</v>
      </c>
      <c r="U284" t="str">
        <f t="shared" si="28"/>
        <v>Jan</v>
      </c>
      <c r="V284" t="str">
        <f t="shared" si="29"/>
        <v>2010</v>
      </c>
    </row>
    <row r="285" spans="1:22" ht="32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s="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8">
        <f t="shared" si="24"/>
        <v>1.142725</v>
      </c>
      <c r="P285">
        <f t="shared" si="25"/>
        <v>101.8269801980198</v>
      </c>
      <c r="Q285" t="s">
        <v>8310</v>
      </c>
      <c r="R285" t="s">
        <v>8315</v>
      </c>
      <c r="S285" s="12">
        <f t="shared" si="26"/>
        <v>40675.501666666663</v>
      </c>
      <c r="T285" s="12">
        <f t="shared" si="27"/>
        <v>40694.999305555553</v>
      </c>
      <c r="U285" t="str">
        <f t="shared" si="28"/>
        <v>May</v>
      </c>
      <c r="V285" t="str">
        <f t="shared" si="29"/>
        <v>2011</v>
      </c>
    </row>
    <row r="286" spans="1:22" ht="48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s="5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8">
        <f t="shared" si="24"/>
        <v>1.0462615</v>
      </c>
      <c r="P286">
        <f t="shared" si="25"/>
        <v>55.066394736842106</v>
      </c>
      <c r="Q286" t="s">
        <v>8310</v>
      </c>
      <c r="R286" t="s">
        <v>8315</v>
      </c>
      <c r="S286" s="12">
        <f t="shared" si="26"/>
        <v>40904.529861111107</v>
      </c>
      <c r="T286" s="12">
        <f t="shared" si="27"/>
        <v>40929.529861111107</v>
      </c>
      <c r="U286" t="str">
        <f t="shared" si="28"/>
        <v>Dec</v>
      </c>
      <c r="V286" t="str">
        <f t="shared" si="29"/>
        <v>2011</v>
      </c>
    </row>
    <row r="287" spans="1:22" ht="48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s="5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8">
        <f t="shared" si="24"/>
        <v>2.2882507142857142</v>
      </c>
      <c r="P287">
        <f t="shared" si="25"/>
        <v>56.901438721136763</v>
      </c>
      <c r="Q287" t="s">
        <v>8310</v>
      </c>
      <c r="R287" t="s">
        <v>8315</v>
      </c>
      <c r="S287" s="12">
        <f t="shared" si="26"/>
        <v>41506.547777777778</v>
      </c>
      <c r="T287" s="12">
        <f t="shared" si="27"/>
        <v>41536.547777777778</v>
      </c>
      <c r="U287" t="str">
        <f t="shared" si="28"/>
        <v>Aug</v>
      </c>
      <c r="V287" t="str">
        <f t="shared" si="29"/>
        <v>2013</v>
      </c>
    </row>
    <row r="288" spans="1:22" ht="48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s="5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8">
        <f t="shared" si="24"/>
        <v>1.0915333333333332</v>
      </c>
      <c r="P288">
        <f t="shared" si="25"/>
        <v>121.28148148148148</v>
      </c>
      <c r="Q288" t="s">
        <v>8310</v>
      </c>
      <c r="R288" t="s">
        <v>8315</v>
      </c>
      <c r="S288" s="12">
        <f t="shared" si="26"/>
        <v>41313.60791666666</v>
      </c>
      <c r="T288" s="12">
        <f t="shared" si="27"/>
        <v>41358.566249999996</v>
      </c>
      <c r="U288" t="str">
        <f t="shared" si="28"/>
        <v>Feb</v>
      </c>
      <c r="V288" t="str">
        <f t="shared" si="29"/>
        <v>2013</v>
      </c>
    </row>
    <row r="289" spans="1:22" ht="32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s="5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8">
        <f t="shared" si="24"/>
        <v>1.7629999999999999</v>
      </c>
      <c r="P289">
        <f t="shared" si="25"/>
        <v>91.189655172413794</v>
      </c>
      <c r="Q289" t="s">
        <v>8310</v>
      </c>
      <c r="R289" t="s">
        <v>8315</v>
      </c>
      <c r="S289" s="12">
        <f t="shared" si="26"/>
        <v>41184.069652777776</v>
      </c>
      <c r="T289" s="12">
        <f t="shared" si="27"/>
        <v>41214.958333333328</v>
      </c>
      <c r="U289" t="str">
        <f t="shared" si="28"/>
        <v>Oct</v>
      </c>
      <c r="V289" t="str">
        <f t="shared" si="29"/>
        <v>2012</v>
      </c>
    </row>
    <row r="290" spans="1:22" ht="48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s="5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8">
        <f t="shared" si="24"/>
        <v>1.0321061999999999</v>
      </c>
      <c r="P290">
        <f t="shared" si="25"/>
        <v>115.44812080536913</v>
      </c>
      <c r="Q290" t="s">
        <v>8310</v>
      </c>
      <c r="R290" t="s">
        <v>8315</v>
      </c>
      <c r="S290" s="12">
        <f t="shared" si="26"/>
        <v>41050.960567129623</v>
      </c>
      <c r="T290" s="12">
        <f t="shared" si="27"/>
        <v>41085.960567129623</v>
      </c>
      <c r="U290" t="str">
        <f t="shared" si="28"/>
        <v>May</v>
      </c>
      <c r="V290" t="str">
        <f t="shared" si="29"/>
        <v>2012</v>
      </c>
    </row>
    <row r="291" spans="1:22" ht="48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s="5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8">
        <f t="shared" si="24"/>
        <v>1.0482</v>
      </c>
      <c r="P291">
        <f t="shared" si="25"/>
        <v>67.771551724137936</v>
      </c>
      <c r="Q291" t="s">
        <v>8310</v>
      </c>
      <c r="R291" t="s">
        <v>8315</v>
      </c>
      <c r="S291" s="12">
        <f t="shared" si="26"/>
        <v>41550.248078703698</v>
      </c>
      <c r="T291" s="12">
        <f t="shared" si="27"/>
        <v>41580.248078703698</v>
      </c>
      <c r="U291" t="str">
        <f t="shared" si="28"/>
        <v>Oct</v>
      </c>
      <c r="V291" t="str">
        <f t="shared" si="29"/>
        <v>2013</v>
      </c>
    </row>
    <row r="292" spans="1:22" ht="32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s="5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8">
        <f t="shared" si="24"/>
        <v>1.0668444444444445</v>
      </c>
      <c r="P292">
        <f t="shared" si="25"/>
        <v>28.576190476190476</v>
      </c>
      <c r="Q292" t="s">
        <v>8310</v>
      </c>
      <c r="R292" t="s">
        <v>8315</v>
      </c>
      <c r="S292" s="12">
        <f t="shared" si="26"/>
        <v>40526.160844907405</v>
      </c>
      <c r="T292" s="12">
        <f t="shared" si="27"/>
        <v>40576.124305555553</v>
      </c>
      <c r="U292" t="str">
        <f t="shared" si="28"/>
        <v>Dec</v>
      </c>
      <c r="V292" t="str">
        <f t="shared" si="29"/>
        <v>2010</v>
      </c>
    </row>
    <row r="293" spans="1:22" ht="48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s="5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8">
        <f t="shared" si="24"/>
        <v>1.2001999999999999</v>
      </c>
      <c r="P293">
        <f t="shared" si="25"/>
        <v>46.8828125</v>
      </c>
      <c r="Q293" t="s">
        <v>8310</v>
      </c>
      <c r="R293" t="s">
        <v>8315</v>
      </c>
      <c r="S293" s="12">
        <f t="shared" si="26"/>
        <v>41376.560717592591</v>
      </c>
      <c r="T293" s="12">
        <f t="shared" si="27"/>
        <v>41394.792361111111</v>
      </c>
      <c r="U293" t="str">
        <f t="shared" si="28"/>
        <v>Apr</v>
      </c>
      <c r="V293" t="str">
        <f t="shared" si="29"/>
        <v>2013</v>
      </c>
    </row>
    <row r="294" spans="1:22" ht="48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s="5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8">
        <f t="shared" si="24"/>
        <v>1.0150693333333334</v>
      </c>
      <c r="P294">
        <f t="shared" si="25"/>
        <v>154.42231237322514</v>
      </c>
      <c r="Q294" t="s">
        <v>8310</v>
      </c>
      <c r="R294" t="s">
        <v>8315</v>
      </c>
      <c r="S294" s="12">
        <f t="shared" si="26"/>
        <v>40812.594895833332</v>
      </c>
      <c r="T294" s="12">
        <f t="shared" si="27"/>
        <v>40844.957638888889</v>
      </c>
      <c r="U294" t="str">
        <f t="shared" si="28"/>
        <v>Sep</v>
      </c>
      <c r="V294" t="str">
        <f t="shared" si="29"/>
        <v>2011</v>
      </c>
    </row>
    <row r="295" spans="1:22" ht="48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s="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8">
        <f t="shared" si="24"/>
        <v>1.0138461538461538</v>
      </c>
      <c r="P295">
        <f t="shared" si="25"/>
        <v>201.22137404580153</v>
      </c>
      <c r="Q295" t="s">
        <v>8310</v>
      </c>
      <c r="R295" t="s">
        <v>8315</v>
      </c>
      <c r="S295" s="12">
        <f t="shared" si="26"/>
        <v>41719.459652777776</v>
      </c>
      <c r="T295" s="12">
        <f t="shared" si="27"/>
        <v>41749.459652777776</v>
      </c>
      <c r="U295" t="str">
        <f t="shared" si="28"/>
        <v>Mar</v>
      </c>
      <c r="V295" t="str">
        <f t="shared" si="29"/>
        <v>2014</v>
      </c>
    </row>
    <row r="296" spans="1:22" ht="48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s="5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8">
        <f t="shared" si="24"/>
        <v>1</v>
      </c>
      <c r="P296">
        <f t="shared" si="25"/>
        <v>100</v>
      </c>
      <c r="Q296" t="s">
        <v>8310</v>
      </c>
      <c r="R296" t="s">
        <v>8315</v>
      </c>
      <c r="S296" s="12">
        <f t="shared" si="26"/>
        <v>40342.876087962963</v>
      </c>
      <c r="T296" s="12">
        <f t="shared" si="27"/>
        <v>40378.458333333328</v>
      </c>
      <c r="U296" t="str">
        <f t="shared" si="28"/>
        <v>Jun</v>
      </c>
      <c r="V296" t="str">
        <f t="shared" si="29"/>
        <v>2010</v>
      </c>
    </row>
    <row r="297" spans="1:22" ht="48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s="5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8">
        <f t="shared" si="24"/>
        <v>1.3310911999999999</v>
      </c>
      <c r="P297">
        <f t="shared" si="25"/>
        <v>100.08204511278196</v>
      </c>
      <c r="Q297" t="s">
        <v>8310</v>
      </c>
      <c r="R297" t="s">
        <v>8315</v>
      </c>
      <c r="S297" s="12">
        <f t="shared" si="26"/>
        <v>41518.796400462961</v>
      </c>
      <c r="T297" s="12">
        <f t="shared" si="27"/>
        <v>41578.791666666664</v>
      </c>
      <c r="U297" t="str">
        <f t="shared" si="28"/>
        <v>Sep</v>
      </c>
      <c r="V297" t="str">
        <f t="shared" si="29"/>
        <v>2013</v>
      </c>
    </row>
    <row r="298" spans="1:22" ht="48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s="5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8">
        <f t="shared" si="24"/>
        <v>1.187262</v>
      </c>
      <c r="P298">
        <f t="shared" si="25"/>
        <v>230.08953488372092</v>
      </c>
      <c r="Q298" t="s">
        <v>8310</v>
      </c>
      <c r="R298" t="s">
        <v>8315</v>
      </c>
      <c r="S298" s="12">
        <f t="shared" si="26"/>
        <v>41134.267164351848</v>
      </c>
      <c r="T298" s="12">
        <f t="shared" si="27"/>
        <v>41159.267164351848</v>
      </c>
      <c r="U298" t="str">
        <f t="shared" si="28"/>
        <v>Aug</v>
      </c>
      <c r="V298" t="str">
        <f t="shared" si="29"/>
        <v>2012</v>
      </c>
    </row>
    <row r="299" spans="1:22" ht="48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s="5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8">
        <f t="shared" si="24"/>
        <v>1.0064</v>
      </c>
      <c r="P299">
        <f t="shared" si="25"/>
        <v>141.74647887323943</v>
      </c>
      <c r="Q299" t="s">
        <v>8310</v>
      </c>
      <c r="R299" t="s">
        <v>8315</v>
      </c>
      <c r="S299" s="12">
        <f t="shared" si="26"/>
        <v>42089.519687500004</v>
      </c>
      <c r="T299" s="12">
        <f t="shared" si="27"/>
        <v>42124.957638888889</v>
      </c>
      <c r="U299" t="str">
        <f t="shared" si="28"/>
        <v>Mar</v>
      </c>
      <c r="V299" t="str">
        <f t="shared" si="29"/>
        <v>2015</v>
      </c>
    </row>
    <row r="300" spans="1:22" ht="32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s="5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8">
        <f t="shared" si="24"/>
        <v>1.089324126984127</v>
      </c>
      <c r="P300">
        <f t="shared" si="25"/>
        <v>56.344351395730705</v>
      </c>
      <c r="Q300" t="s">
        <v>8310</v>
      </c>
      <c r="R300" t="s">
        <v>8315</v>
      </c>
      <c r="S300" s="12">
        <f t="shared" si="26"/>
        <v>41709.255185185182</v>
      </c>
      <c r="T300" s="12">
        <f t="shared" si="27"/>
        <v>41768.666666666664</v>
      </c>
      <c r="U300" t="str">
        <f t="shared" si="28"/>
        <v>Mar</v>
      </c>
      <c r="V300" t="str">
        <f t="shared" si="29"/>
        <v>2014</v>
      </c>
    </row>
    <row r="301" spans="1:22" ht="48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s="5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8">
        <f t="shared" si="24"/>
        <v>1.789525</v>
      </c>
      <c r="P301">
        <f t="shared" si="25"/>
        <v>73.341188524590166</v>
      </c>
      <c r="Q301" t="s">
        <v>8310</v>
      </c>
      <c r="R301" t="s">
        <v>8315</v>
      </c>
      <c r="S301" s="12">
        <f t="shared" si="26"/>
        <v>40469.016898148147</v>
      </c>
      <c r="T301" s="12">
        <f t="shared" si="27"/>
        <v>40499.058564814812</v>
      </c>
      <c r="U301" t="str">
        <f t="shared" si="28"/>
        <v>Oct</v>
      </c>
      <c r="V301" t="str">
        <f t="shared" si="29"/>
        <v>2010</v>
      </c>
    </row>
    <row r="302" spans="1:22" ht="48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s="5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8">
        <f t="shared" si="24"/>
        <v>1.0172264</v>
      </c>
      <c r="P302">
        <f t="shared" si="25"/>
        <v>85.337785234899329</v>
      </c>
      <c r="Q302" t="s">
        <v>8310</v>
      </c>
      <c r="R302" t="s">
        <v>8315</v>
      </c>
      <c r="S302" s="12">
        <f t="shared" si="26"/>
        <v>40626.751597222217</v>
      </c>
      <c r="T302" s="12">
        <f t="shared" si="27"/>
        <v>40657.751597222217</v>
      </c>
      <c r="U302" t="str">
        <f t="shared" si="28"/>
        <v>Mar</v>
      </c>
      <c r="V302" t="str">
        <f t="shared" si="29"/>
        <v>2011</v>
      </c>
    </row>
    <row r="303" spans="1:22" ht="48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s="5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8">
        <f t="shared" si="24"/>
        <v>1.1873499999999999</v>
      </c>
      <c r="P303">
        <f t="shared" si="25"/>
        <v>61.496215139442228</v>
      </c>
      <c r="Q303" t="s">
        <v>8310</v>
      </c>
      <c r="R303" t="s">
        <v>8315</v>
      </c>
      <c r="S303" s="12">
        <f t="shared" si="26"/>
        <v>41312.529340277775</v>
      </c>
      <c r="T303" s="12">
        <f t="shared" si="27"/>
        <v>41352.487673611111</v>
      </c>
      <c r="U303" t="str">
        <f t="shared" si="28"/>
        <v>Feb</v>
      </c>
      <c r="V303" t="str">
        <f t="shared" si="29"/>
        <v>2013</v>
      </c>
    </row>
    <row r="304" spans="1:22" ht="64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s="5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8">
        <f t="shared" si="24"/>
        <v>1.0045999999999999</v>
      </c>
      <c r="P304">
        <f t="shared" si="25"/>
        <v>93.018518518518519</v>
      </c>
      <c r="Q304" t="s">
        <v>8310</v>
      </c>
      <c r="R304" t="s">
        <v>8315</v>
      </c>
      <c r="S304" s="12">
        <f t="shared" si="26"/>
        <v>40933.648587962962</v>
      </c>
      <c r="T304" s="12">
        <f t="shared" si="27"/>
        <v>40963.648587962962</v>
      </c>
      <c r="U304" t="str">
        <f t="shared" si="28"/>
        <v>Jan</v>
      </c>
      <c r="V304" t="str">
        <f t="shared" si="29"/>
        <v>2012</v>
      </c>
    </row>
    <row r="305" spans="1:22" ht="48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s="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8">
        <f t="shared" si="24"/>
        <v>1.3746666666666667</v>
      </c>
      <c r="P305">
        <f t="shared" si="25"/>
        <v>50.292682926829265</v>
      </c>
      <c r="Q305" t="s">
        <v>8310</v>
      </c>
      <c r="R305" t="s">
        <v>8315</v>
      </c>
      <c r="S305" s="12">
        <f t="shared" si="26"/>
        <v>41031.862800925926</v>
      </c>
      <c r="T305" s="12">
        <f t="shared" si="27"/>
        <v>41061.862800925926</v>
      </c>
      <c r="U305" t="str">
        <f t="shared" si="28"/>
        <v>May</v>
      </c>
      <c r="V305" t="str">
        <f t="shared" si="29"/>
        <v>2012</v>
      </c>
    </row>
    <row r="306" spans="1:22" ht="32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s="5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8">
        <f t="shared" si="24"/>
        <v>2.3164705882352941</v>
      </c>
      <c r="P306">
        <f t="shared" si="25"/>
        <v>106.43243243243244</v>
      </c>
      <c r="Q306" t="s">
        <v>8310</v>
      </c>
      <c r="R306" t="s">
        <v>8315</v>
      </c>
      <c r="S306" s="12">
        <f t="shared" si="26"/>
        <v>41113.88653935185</v>
      </c>
      <c r="T306" s="12">
        <f t="shared" si="27"/>
        <v>41152.875</v>
      </c>
      <c r="U306" t="str">
        <f t="shared" si="28"/>
        <v>Jul</v>
      </c>
      <c r="V306" t="str">
        <f t="shared" si="29"/>
        <v>2012</v>
      </c>
    </row>
    <row r="307" spans="1:22" ht="32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s="5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8">
        <f t="shared" si="24"/>
        <v>1.3033333333333332</v>
      </c>
      <c r="P307">
        <f t="shared" si="25"/>
        <v>51.719576719576722</v>
      </c>
      <c r="Q307" t="s">
        <v>8310</v>
      </c>
      <c r="R307" t="s">
        <v>8315</v>
      </c>
      <c r="S307" s="12">
        <f t="shared" si="26"/>
        <v>40948.421863425923</v>
      </c>
      <c r="T307" s="12">
        <f t="shared" si="27"/>
        <v>40978.421863425923</v>
      </c>
      <c r="U307" t="str">
        <f t="shared" si="28"/>
        <v>Feb</v>
      </c>
      <c r="V307" t="str">
        <f t="shared" si="29"/>
        <v>2012</v>
      </c>
    </row>
    <row r="308" spans="1:22" ht="32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s="5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8">
        <f t="shared" si="24"/>
        <v>2.9289999999999998</v>
      </c>
      <c r="P308">
        <f t="shared" si="25"/>
        <v>36.612499999999997</v>
      </c>
      <c r="Q308" t="s">
        <v>8310</v>
      </c>
      <c r="R308" t="s">
        <v>8315</v>
      </c>
      <c r="S308" s="12">
        <f t="shared" si="26"/>
        <v>41333.628854166665</v>
      </c>
      <c r="T308" s="12">
        <f t="shared" si="27"/>
        <v>41353.587187500001</v>
      </c>
      <c r="U308" t="str">
        <f t="shared" si="28"/>
        <v>Feb</v>
      </c>
      <c r="V308" t="str">
        <f t="shared" si="29"/>
        <v>2013</v>
      </c>
    </row>
    <row r="309" spans="1:22" ht="16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s="5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8">
        <f t="shared" si="24"/>
        <v>1.1131818181818183</v>
      </c>
      <c r="P309">
        <f t="shared" si="25"/>
        <v>42.517361111111114</v>
      </c>
      <c r="Q309" t="s">
        <v>8310</v>
      </c>
      <c r="R309" t="s">
        <v>8315</v>
      </c>
      <c r="S309" s="12">
        <f t="shared" si="26"/>
        <v>41282.736122685179</v>
      </c>
      <c r="T309" s="12">
        <f t="shared" si="27"/>
        <v>41312.736122685179</v>
      </c>
      <c r="U309" t="str">
        <f t="shared" si="28"/>
        <v>Jan</v>
      </c>
      <c r="V309" t="str">
        <f t="shared" si="29"/>
        <v>2013</v>
      </c>
    </row>
    <row r="310" spans="1:22" ht="48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s="5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8">
        <f t="shared" si="24"/>
        <v>1.0556666666666668</v>
      </c>
      <c r="P310">
        <f t="shared" si="25"/>
        <v>62.712871287128714</v>
      </c>
      <c r="Q310" t="s">
        <v>8310</v>
      </c>
      <c r="R310" t="s">
        <v>8315</v>
      </c>
      <c r="S310" s="12">
        <f t="shared" si="26"/>
        <v>40567.486226851848</v>
      </c>
      <c r="T310" s="12">
        <f t="shared" si="27"/>
        <v>40612.486226851848</v>
      </c>
      <c r="U310" t="str">
        <f t="shared" si="28"/>
        <v>Jan</v>
      </c>
      <c r="V310" t="str">
        <f t="shared" si="29"/>
        <v>2011</v>
      </c>
    </row>
    <row r="311" spans="1:22" ht="48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s="5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8">
        <f t="shared" si="24"/>
        <v>1.1894444444444445</v>
      </c>
      <c r="P311">
        <f t="shared" si="25"/>
        <v>89.957983193277315</v>
      </c>
      <c r="Q311" t="s">
        <v>8310</v>
      </c>
      <c r="R311" t="s">
        <v>8315</v>
      </c>
      <c r="S311" s="12">
        <f t="shared" si="26"/>
        <v>41134.543217592589</v>
      </c>
      <c r="T311" s="12">
        <f t="shared" si="27"/>
        <v>41155.543217592589</v>
      </c>
      <c r="U311" t="str">
        <f t="shared" si="28"/>
        <v>Aug</v>
      </c>
      <c r="V311" t="str">
        <f t="shared" si="29"/>
        <v>2012</v>
      </c>
    </row>
    <row r="312" spans="1:22" ht="48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s="5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8">
        <f t="shared" si="24"/>
        <v>1.04129</v>
      </c>
      <c r="P312">
        <f t="shared" si="25"/>
        <v>28.924722222222222</v>
      </c>
      <c r="Q312" t="s">
        <v>8310</v>
      </c>
      <c r="R312" t="s">
        <v>8315</v>
      </c>
      <c r="S312" s="12">
        <f t="shared" si="26"/>
        <v>40820.974803240737</v>
      </c>
      <c r="T312" s="12">
        <f t="shared" si="27"/>
        <v>40835.875</v>
      </c>
      <c r="U312" t="str">
        <f t="shared" si="28"/>
        <v>Oct</v>
      </c>
      <c r="V312" t="str">
        <f t="shared" si="29"/>
        <v>2011</v>
      </c>
    </row>
    <row r="313" spans="1:22" ht="48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s="5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8">
        <f t="shared" si="24"/>
        <v>1.0410165</v>
      </c>
      <c r="P313">
        <f t="shared" si="25"/>
        <v>138.8022</v>
      </c>
      <c r="Q313" t="s">
        <v>8310</v>
      </c>
      <c r="R313" t="s">
        <v>8315</v>
      </c>
      <c r="S313" s="12">
        <f t="shared" si="26"/>
        <v>40868.011481481481</v>
      </c>
      <c r="T313" s="12">
        <f t="shared" si="27"/>
        <v>40909.124305555553</v>
      </c>
      <c r="U313" t="str">
        <f t="shared" si="28"/>
        <v>Nov</v>
      </c>
      <c r="V313" t="str">
        <f t="shared" si="29"/>
        <v>2011</v>
      </c>
    </row>
    <row r="314" spans="1:22" ht="48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s="5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8">
        <f t="shared" si="24"/>
        <v>1.1187499999999999</v>
      </c>
      <c r="P314">
        <f t="shared" si="25"/>
        <v>61.301369863013697</v>
      </c>
      <c r="Q314" t="s">
        <v>8310</v>
      </c>
      <c r="R314" t="s">
        <v>8315</v>
      </c>
      <c r="S314" s="12">
        <f t="shared" si="26"/>
        <v>41348.669351851851</v>
      </c>
      <c r="T314" s="12">
        <f t="shared" si="27"/>
        <v>41378.669351851851</v>
      </c>
      <c r="U314" t="str">
        <f t="shared" si="28"/>
        <v>Mar</v>
      </c>
      <c r="V314" t="str">
        <f t="shared" si="29"/>
        <v>2013</v>
      </c>
    </row>
    <row r="315" spans="1:22" ht="48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s="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8">
        <f t="shared" si="24"/>
        <v>1.0473529411764706</v>
      </c>
      <c r="P315">
        <f t="shared" si="25"/>
        <v>80.202702702702709</v>
      </c>
      <c r="Q315" t="s">
        <v>8310</v>
      </c>
      <c r="R315" t="s">
        <v>8315</v>
      </c>
      <c r="S315" s="12">
        <f t="shared" si="26"/>
        <v>40357.019606481481</v>
      </c>
      <c r="T315" s="12">
        <f t="shared" si="27"/>
        <v>40401.457638888889</v>
      </c>
      <c r="U315" t="str">
        <f t="shared" si="28"/>
        <v>Jun</v>
      </c>
      <c r="V315" t="str">
        <f t="shared" si="29"/>
        <v>2010</v>
      </c>
    </row>
    <row r="316" spans="1:22" ht="48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s="5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8">
        <f t="shared" si="24"/>
        <v>3.8515000000000001</v>
      </c>
      <c r="P316">
        <f t="shared" si="25"/>
        <v>32.095833333333331</v>
      </c>
      <c r="Q316" t="s">
        <v>8310</v>
      </c>
      <c r="R316" t="s">
        <v>8315</v>
      </c>
      <c r="S316" s="12">
        <f t="shared" si="26"/>
        <v>41304.624861111108</v>
      </c>
      <c r="T316" s="12">
        <f t="shared" si="27"/>
        <v>41334.624861111108</v>
      </c>
      <c r="U316" t="str">
        <f t="shared" si="28"/>
        <v>Jan</v>
      </c>
      <c r="V316" t="str">
        <f t="shared" si="29"/>
        <v>2013</v>
      </c>
    </row>
    <row r="317" spans="1:22" ht="48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s="5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8">
        <f t="shared" si="24"/>
        <v>1.01248</v>
      </c>
      <c r="P317">
        <f t="shared" si="25"/>
        <v>200.88888888888889</v>
      </c>
      <c r="Q317" t="s">
        <v>8310</v>
      </c>
      <c r="R317" t="s">
        <v>8315</v>
      </c>
      <c r="S317" s="12">
        <f t="shared" si="26"/>
        <v>41113.564050925925</v>
      </c>
      <c r="T317" s="12">
        <f t="shared" si="27"/>
        <v>41143.564050925925</v>
      </c>
      <c r="U317" t="str">
        <f t="shared" si="28"/>
        <v>Jul</v>
      </c>
      <c r="V317" t="str">
        <f t="shared" si="29"/>
        <v>2012</v>
      </c>
    </row>
    <row r="318" spans="1:22" ht="32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s="5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8">
        <f t="shared" si="24"/>
        <v>1.1377333333333333</v>
      </c>
      <c r="P318">
        <f t="shared" si="25"/>
        <v>108.01265822784811</v>
      </c>
      <c r="Q318" t="s">
        <v>8310</v>
      </c>
      <c r="R318" t="s">
        <v>8315</v>
      </c>
      <c r="S318" s="12">
        <f t="shared" si="26"/>
        <v>41950.715243055551</v>
      </c>
      <c r="T318" s="12">
        <f t="shared" si="27"/>
        <v>41983.999305555553</v>
      </c>
      <c r="U318" t="str">
        <f t="shared" si="28"/>
        <v>Nov</v>
      </c>
      <c r="V318" t="str">
        <f t="shared" si="29"/>
        <v>2014</v>
      </c>
    </row>
    <row r="319" spans="1:22" ht="32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s="5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8">
        <f t="shared" si="24"/>
        <v>1.0080333333333333</v>
      </c>
      <c r="P319">
        <f t="shared" si="25"/>
        <v>95.699367088607602</v>
      </c>
      <c r="Q319" t="s">
        <v>8310</v>
      </c>
      <c r="R319" t="s">
        <v>8315</v>
      </c>
      <c r="S319" s="12">
        <f t="shared" si="26"/>
        <v>41589.468553240738</v>
      </c>
      <c r="T319" s="12">
        <f t="shared" si="27"/>
        <v>41619.468553240738</v>
      </c>
      <c r="U319" t="str">
        <f t="shared" si="28"/>
        <v>Nov</v>
      </c>
      <c r="V319" t="str">
        <f t="shared" si="29"/>
        <v>2013</v>
      </c>
    </row>
    <row r="320" spans="1:22" ht="48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s="5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8">
        <f t="shared" si="24"/>
        <v>2.8332000000000002</v>
      </c>
      <c r="P320">
        <f t="shared" si="25"/>
        <v>49.880281690140848</v>
      </c>
      <c r="Q320" t="s">
        <v>8310</v>
      </c>
      <c r="R320" t="s">
        <v>8315</v>
      </c>
      <c r="S320" s="12">
        <f t="shared" si="26"/>
        <v>41329.830451388887</v>
      </c>
      <c r="T320" s="12">
        <f t="shared" si="27"/>
        <v>41359.788784722223</v>
      </c>
      <c r="U320" t="str">
        <f t="shared" si="28"/>
        <v>Feb</v>
      </c>
      <c r="V320" t="str">
        <f t="shared" si="29"/>
        <v>2013</v>
      </c>
    </row>
    <row r="321" spans="1:22" ht="64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s="5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8">
        <f t="shared" si="24"/>
        <v>1.1268</v>
      </c>
      <c r="P321">
        <f t="shared" si="25"/>
        <v>110.47058823529412</v>
      </c>
      <c r="Q321" t="s">
        <v>8310</v>
      </c>
      <c r="R321" t="s">
        <v>8315</v>
      </c>
      <c r="S321" s="12">
        <f t="shared" si="26"/>
        <v>40123.629965277774</v>
      </c>
      <c r="T321" s="12">
        <f t="shared" si="27"/>
        <v>40211.124305555553</v>
      </c>
      <c r="U321" t="str">
        <f t="shared" si="28"/>
        <v>Nov</v>
      </c>
      <c r="V321" t="str">
        <f t="shared" si="29"/>
        <v>2009</v>
      </c>
    </row>
    <row r="322" spans="1:22" ht="48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s="5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8">
        <f t="shared" si="24"/>
        <v>1.0658000000000001</v>
      </c>
      <c r="P322">
        <f t="shared" si="25"/>
        <v>134.91139240506328</v>
      </c>
      <c r="Q322" t="s">
        <v>8310</v>
      </c>
      <c r="R322" t="s">
        <v>8315</v>
      </c>
      <c r="S322" s="12">
        <f t="shared" si="26"/>
        <v>42331.34297453703</v>
      </c>
      <c r="T322" s="12">
        <f t="shared" si="27"/>
        <v>42360.749999999993</v>
      </c>
      <c r="U322" t="str">
        <f t="shared" si="28"/>
        <v>Nov</v>
      </c>
      <c r="V322" t="str">
        <f t="shared" si="29"/>
        <v>2015</v>
      </c>
    </row>
    <row r="323" spans="1:22" ht="48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s="5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8">
        <f t="shared" ref="O323:O386" si="30">E323/D323</f>
        <v>1.0266285714285714</v>
      </c>
      <c r="P323">
        <f t="shared" ref="P323:P386" si="31">AVERAGE(E323/L323)</f>
        <v>106.62314540059347</v>
      </c>
      <c r="Q323" t="s">
        <v>8310</v>
      </c>
      <c r="R323" t="s">
        <v>8315</v>
      </c>
      <c r="S323" s="12">
        <f t="shared" ref="S323:S386" si="32">(((J323/60)/60)/24)+DATE(1970,1,1)+(-5/24)</f>
        <v>42647.238263888888</v>
      </c>
      <c r="T323" s="12">
        <f t="shared" ref="T323:T386" si="33">(((I323/60)/60)/24)+DATE(1970,1,1)+(-5/24)</f>
        <v>42682.27993055556</v>
      </c>
      <c r="U323" t="str">
        <f t="shared" ref="U323:U386" si="34">TEXT(S323, "mmm")</f>
        <v>Oct</v>
      </c>
      <c r="V323" t="str">
        <f t="shared" ref="V323:V386" si="35">TEXT(S323, "yyy")</f>
        <v>2016</v>
      </c>
    </row>
    <row r="324" spans="1:22" ht="48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s="5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8">
        <f t="shared" si="30"/>
        <v>1.0791200000000001</v>
      </c>
      <c r="P324">
        <f t="shared" si="31"/>
        <v>145.04301075268816</v>
      </c>
      <c r="Q324" t="s">
        <v>8310</v>
      </c>
      <c r="R324" t="s">
        <v>8315</v>
      </c>
      <c r="S324" s="12">
        <f t="shared" si="32"/>
        <v>42473.361666666664</v>
      </c>
      <c r="T324" s="12">
        <f t="shared" si="33"/>
        <v>42503.361666666664</v>
      </c>
      <c r="U324" t="str">
        <f t="shared" si="34"/>
        <v>Apr</v>
      </c>
      <c r="V324" t="str">
        <f t="shared" si="35"/>
        <v>2016</v>
      </c>
    </row>
    <row r="325" spans="1:22" ht="48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s="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8">
        <f t="shared" si="30"/>
        <v>1.2307407407407407</v>
      </c>
      <c r="P325">
        <f t="shared" si="31"/>
        <v>114.58620689655173</v>
      </c>
      <c r="Q325" t="s">
        <v>8310</v>
      </c>
      <c r="R325" t="s">
        <v>8315</v>
      </c>
      <c r="S325" s="12">
        <f t="shared" si="32"/>
        <v>42697.113032407404</v>
      </c>
      <c r="T325" s="12">
        <f t="shared" si="33"/>
        <v>42725.124305555553</v>
      </c>
      <c r="U325" t="str">
        <f t="shared" si="34"/>
        <v>Nov</v>
      </c>
      <c r="V325" t="str">
        <f t="shared" si="35"/>
        <v>2016</v>
      </c>
    </row>
    <row r="326" spans="1:22" ht="48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s="5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8">
        <f t="shared" si="30"/>
        <v>1.016</v>
      </c>
      <c r="P326">
        <f t="shared" si="31"/>
        <v>105.3170731707317</v>
      </c>
      <c r="Q326" t="s">
        <v>8310</v>
      </c>
      <c r="R326" t="s">
        <v>8315</v>
      </c>
      <c r="S326" s="12">
        <f t="shared" si="32"/>
        <v>42184.417916666665</v>
      </c>
      <c r="T326" s="12">
        <f t="shared" si="33"/>
        <v>42217.417916666665</v>
      </c>
      <c r="U326" t="str">
        <f t="shared" si="34"/>
        <v>Jun</v>
      </c>
      <c r="V326" t="str">
        <f t="shared" si="35"/>
        <v>2015</v>
      </c>
    </row>
    <row r="327" spans="1:22" ht="48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s="5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8">
        <f t="shared" si="30"/>
        <v>1.04396</v>
      </c>
      <c r="P327">
        <f t="shared" si="31"/>
        <v>70.921195652173907</v>
      </c>
      <c r="Q327" t="s">
        <v>8310</v>
      </c>
      <c r="R327" t="s">
        <v>8315</v>
      </c>
      <c r="S327" s="12">
        <f t="shared" si="32"/>
        <v>42688.979548611103</v>
      </c>
      <c r="T327" s="12">
        <f t="shared" si="33"/>
        <v>42723.979548611103</v>
      </c>
      <c r="U327" t="str">
        <f t="shared" si="34"/>
        <v>Nov</v>
      </c>
      <c r="V327" t="str">
        <f t="shared" si="35"/>
        <v>2016</v>
      </c>
    </row>
    <row r="328" spans="1:22" ht="48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s="5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8">
        <f t="shared" si="30"/>
        <v>1.1292973333333334</v>
      </c>
      <c r="P328">
        <f t="shared" si="31"/>
        <v>147.17167680278018</v>
      </c>
      <c r="Q328" t="s">
        <v>8310</v>
      </c>
      <c r="R328" t="s">
        <v>8315</v>
      </c>
      <c r="S328" s="12">
        <f t="shared" si="32"/>
        <v>42775.106550925928</v>
      </c>
      <c r="T328" s="12">
        <f t="shared" si="33"/>
        <v>42808.747916666667</v>
      </c>
      <c r="U328" t="str">
        <f t="shared" si="34"/>
        <v>Feb</v>
      </c>
      <c r="V328" t="str">
        <f t="shared" si="35"/>
        <v>2017</v>
      </c>
    </row>
    <row r="329" spans="1:22" ht="48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s="5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8">
        <f t="shared" si="30"/>
        <v>1.3640000000000001</v>
      </c>
      <c r="P329">
        <f t="shared" si="31"/>
        <v>160.47058823529412</v>
      </c>
      <c r="Q329" t="s">
        <v>8310</v>
      </c>
      <c r="R329" t="s">
        <v>8315</v>
      </c>
      <c r="S329" s="12">
        <f t="shared" si="32"/>
        <v>42058.026956018519</v>
      </c>
      <c r="T329" s="12">
        <f t="shared" si="33"/>
        <v>42085.124999999993</v>
      </c>
      <c r="U329" t="str">
        <f t="shared" si="34"/>
        <v>Feb</v>
      </c>
      <c r="V329" t="str">
        <f t="shared" si="35"/>
        <v>2015</v>
      </c>
    </row>
    <row r="330" spans="1:22" ht="48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s="5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8">
        <f t="shared" si="30"/>
        <v>1.036144</v>
      </c>
      <c r="P330">
        <f t="shared" si="31"/>
        <v>156.04578313253012</v>
      </c>
      <c r="Q330" t="s">
        <v>8310</v>
      </c>
      <c r="R330" t="s">
        <v>8315</v>
      </c>
      <c r="S330" s="12">
        <f t="shared" si="32"/>
        <v>42278.738287037035</v>
      </c>
      <c r="T330" s="12">
        <f t="shared" si="33"/>
        <v>42308.958333333336</v>
      </c>
      <c r="U330" t="str">
        <f t="shared" si="34"/>
        <v>Oct</v>
      </c>
      <c r="V330" t="str">
        <f t="shared" si="35"/>
        <v>2015</v>
      </c>
    </row>
    <row r="331" spans="1:22" ht="48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s="5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8">
        <f t="shared" si="30"/>
        <v>1.0549999999999999</v>
      </c>
      <c r="P331">
        <f t="shared" si="31"/>
        <v>63.17365269461078</v>
      </c>
      <c r="Q331" t="s">
        <v>8310</v>
      </c>
      <c r="R331" t="s">
        <v>8315</v>
      </c>
      <c r="S331" s="12">
        <f t="shared" si="32"/>
        <v>42291.258414351854</v>
      </c>
      <c r="T331" s="12">
        <f t="shared" si="33"/>
        <v>42314.958333333336</v>
      </c>
      <c r="U331" t="str">
        <f t="shared" si="34"/>
        <v>Oct</v>
      </c>
      <c r="V331" t="str">
        <f t="shared" si="35"/>
        <v>2015</v>
      </c>
    </row>
    <row r="332" spans="1:22" ht="48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s="5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8">
        <f t="shared" si="30"/>
        <v>1.0182857142857142</v>
      </c>
      <c r="P332">
        <f t="shared" si="31"/>
        <v>104.82352941176471</v>
      </c>
      <c r="Q332" t="s">
        <v>8310</v>
      </c>
      <c r="R332" t="s">
        <v>8315</v>
      </c>
      <c r="S332" s="12">
        <f t="shared" si="32"/>
        <v>41379.307442129626</v>
      </c>
      <c r="T332" s="12">
        <f t="shared" si="33"/>
        <v>41410.957638888889</v>
      </c>
      <c r="U332" t="str">
        <f t="shared" si="34"/>
        <v>Apr</v>
      </c>
      <c r="V332" t="str">
        <f t="shared" si="35"/>
        <v>2013</v>
      </c>
    </row>
    <row r="333" spans="1:22" ht="48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s="5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8">
        <f t="shared" si="30"/>
        <v>1.0660499999999999</v>
      </c>
      <c r="P333">
        <f t="shared" si="31"/>
        <v>97.356164383561648</v>
      </c>
      <c r="Q333" t="s">
        <v>8310</v>
      </c>
      <c r="R333" t="s">
        <v>8315</v>
      </c>
      <c r="S333" s="12">
        <f t="shared" si="32"/>
        <v>42507.373078703698</v>
      </c>
      <c r="T333" s="12">
        <f t="shared" si="33"/>
        <v>42538.373078703698</v>
      </c>
      <c r="U333" t="str">
        <f t="shared" si="34"/>
        <v>May</v>
      </c>
      <c r="V333" t="str">
        <f t="shared" si="35"/>
        <v>2016</v>
      </c>
    </row>
    <row r="334" spans="1:22" ht="48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s="5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8">
        <f t="shared" si="30"/>
        <v>1.13015</v>
      </c>
      <c r="P334">
        <f t="shared" si="31"/>
        <v>203.63063063063063</v>
      </c>
      <c r="Q334" t="s">
        <v>8310</v>
      </c>
      <c r="R334" t="s">
        <v>8315</v>
      </c>
      <c r="S334" s="12">
        <f t="shared" si="32"/>
        <v>42263.471956018511</v>
      </c>
      <c r="T334" s="12">
        <f t="shared" si="33"/>
        <v>42305.124999999993</v>
      </c>
      <c r="U334" t="str">
        <f t="shared" si="34"/>
        <v>Sep</v>
      </c>
      <c r="V334" t="str">
        <f t="shared" si="35"/>
        <v>2015</v>
      </c>
    </row>
    <row r="335" spans="1:22" ht="48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s="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8">
        <f t="shared" si="30"/>
        <v>1.252275</v>
      </c>
      <c r="P335">
        <f t="shared" si="31"/>
        <v>188.31203007518798</v>
      </c>
      <c r="Q335" t="s">
        <v>8310</v>
      </c>
      <c r="R335" t="s">
        <v>8315</v>
      </c>
      <c r="S335" s="12">
        <f t="shared" si="32"/>
        <v>42437.428136574068</v>
      </c>
      <c r="T335" s="12">
        <f t="shared" si="33"/>
        <v>42467.386469907404</v>
      </c>
      <c r="U335" t="str">
        <f t="shared" si="34"/>
        <v>Mar</v>
      </c>
      <c r="V335" t="str">
        <f t="shared" si="35"/>
        <v>2016</v>
      </c>
    </row>
    <row r="336" spans="1:22" ht="48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s="5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8">
        <f t="shared" si="30"/>
        <v>1.0119</v>
      </c>
      <c r="P336">
        <f t="shared" si="31"/>
        <v>146.65217391304347</v>
      </c>
      <c r="Q336" t="s">
        <v>8310</v>
      </c>
      <c r="R336" t="s">
        <v>8315</v>
      </c>
      <c r="S336" s="12">
        <f t="shared" si="32"/>
        <v>42101.474039351851</v>
      </c>
      <c r="T336" s="12">
        <f t="shared" si="33"/>
        <v>42139.583333333336</v>
      </c>
      <c r="U336" t="str">
        <f t="shared" si="34"/>
        <v>Apr</v>
      </c>
      <c r="V336" t="str">
        <f t="shared" si="35"/>
        <v>2015</v>
      </c>
    </row>
    <row r="337" spans="1:22" ht="48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s="5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8">
        <f t="shared" si="30"/>
        <v>1.0276470588235294</v>
      </c>
      <c r="P337">
        <f t="shared" si="31"/>
        <v>109.1875</v>
      </c>
      <c r="Q337" t="s">
        <v>8310</v>
      </c>
      <c r="R337" t="s">
        <v>8315</v>
      </c>
      <c r="S337" s="12">
        <f t="shared" si="32"/>
        <v>42101.529108796291</v>
      </c>
      <c r="T337" s="12">
        <f t="shared" si="33"/>
        <v>42132.708333333336</v>
      </c>
      <c r="U337" t="str">
        <f t="shared" si="34"/>
        <v>Apr</v>
      </c>
      <c r="V337" t="str">
        <f t="shared" si="35"/>
        <v>2015</v>
      </c>
    </row>
    <row r="338" spans="1:22" ht="48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s="5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8">
        <f t="shared" si="30"/>
        <v>1.1683911999999999</v>
      </c>
      <c r="P338">
        <f t="shared" si="31"/>
        <v>59.249046653144013</v>
      </c>
      <c r="Q338" t="s">
        <v>8310</v>
      </c>
      <c r="R338" t="s">
        <v>8315</v>
      </c>
      <c r="S338" s="12">
        <f t="shared" si="32"/>
        <v>42291.387939814813</v>
      </c>
      <c r="T338" s="12">
        <f t="shared" si="33"/>
        <v>42321.429606481477</v>
      </c>
      <c r="U338" t="str">
        <f t="shared" si="34"/>
        <v>Oct</v>
      </c>
      <c r="V338" t="str">
        <f t="shared" si="35"/>
        <v>2015</v>
      </c>
    </row>
    <row r="339" spans="1:22" ht="48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s="5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8">
        <f t="shared" si="30"/>
        <v>1.0116833333333335</v>
      </c>
      <c r="P339">
        <f t="shared" si="31"/>
        <v>97.904838709677421</v>
      </c>
      <c r="Q339" t="s">
        <v>8310</v>
      </c>
      <c r="R339" t="s">
        <v>8315</v>
      </c>
      <c r="S339" s="12">
        <f t="shared" si="32"/>
        <v>42046.920231481483</v>
      </c>
      <c r="T339" s="12">
        <f t="shared" si="33"/>
        <v>42076.878564814811</v>
      </c>
      <c r="U339" t="str">
        <f t="shared" si="34"/>
        <v>Feb</v>
      </c>
      <c r="V339" t="str">
        <f t="shared" si="35"/>
        <v>2015</v>
      </c>
    </row>
    <row r="340" spans="1:22" ht="48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s="5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8">
        <f t="shared" si="30"/>
        <v>1.1013360000000001</v>
      </c>
      <c r="P340">
        <f t="shared" si="31"/>
        <v>70.000169491525426</v>
      </c>
      <c r="Q340" t="s">
        <v>8310</v>
      </c>
      <c r="R340" t="s">
        <v>8315</v>
      </c>
      <c r="S340" s="12">
        <f t="shared" si="32"/>
        <v>42559.547337962962</v>
      </c>
      <c r="T340" s="12">
        <f t="shared" si="33"/>
        <v>42615.833333333336</v>
      </c>
      <c r="U340" t="str">
        <f t="shared" si="34"/>
        <v>Jul</v>
      </c>
      <c r="V340" t="str">
        <f t="shared" si="35"/>
        <v>2016</v>
      </c>
    </row>
    <row r="341" spans="1:22" ht="48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s="5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8">
        <f t="shared" si="30"/>
        <v>1.0808333333333333</v>
      </c>
      <c r="P341">
        <f t="shared" si="31"/>
        <v>72.865168539325836</v>
      </c>
      <c r="Q341" t="s">
        <v>8310</v>
      </c>
      <c r="R341" t="s">
        <v>8315</v>
      </c>
      <c r="S341" s="12">
        <f t="shared" si="32"/>
        <v>42093.551712962959</v>
      </c>
      <c r="T341" s="12">
        <f t="shared" si="33"/>
        <v>42123.551712962959</v>
      </c>
      <c r="U341" t="str">
        <f t="shared" si="34"/>
        <v>Mar</v>
      </c>
      <c r="V341" t="str">
        <f t="shared" si="35"/>
        <v>2015</v>
      </c>
    </row>
    <row r="342" spans="1:22" ht="48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s="5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8">
        <f t="shared" si="30"/>
        <v>1.2502285714285715</v>
      </c>
      <c r="P342">
        <f t="shared" si="31"/>
        <v>146.34782608695653</v>
      </c>
      <c r="Q342" t="s">
        <v>8310</v>
      </c>
      <c r="R342" t="s">
        <v>8315</v>
      </c>
      <c r="S342" s="12">
        <f t="shared" si="32"/>
        <v>42772.460729166669</v>
      </c>
      <c r="T342" s="12">
        <f t="shared" si="33"/>
        <v>42802.666666666664</v>
      </c>
      <c r="U342" t="str">
        <f t="shared" si="34"/>
        <v>Feb</v>
      </c>
      <c r="V342" t="str">
        <f t="shared" si="35"/>
        <v>2017</v>
      </c>
    </row>
    <row r="343" spans="1:22" ht="48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s="5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8">
        <f t="shared" si="30"/>
        <v>1.0671428571428572</v>
      </c>
      <c r="P343">
        <f t="shared" si="31"/>
        <v>67.909090909090907</v>
      </c>
      <c r="Q343" t="s">
        <v>8310</v>
      </c>
      <c r="R343" t="s">
        <v>8315</v>
      </c>
      <c r="S343" s="12">
        <f t="shared" si="32"/>
        <v>41894.671273148146</v>
      </c>
      <c r="T343" s="12">
        <f t="shared" si="33"/>
        <v>41912.957638888889</v>
      </c>
      <c r="U343" t="str">
        <f t="shared" si="34"/>
        <v>Sep</v>
      </c>
      <c r="V343" t="str">
        <f t="shared" si="35"/>
        <v>2014</v>
      </c>
    </row>
    <row r="344" spans="1:22" ht="32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s="5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8">
        <f t="shared" si="30"/>
        <v>1.0036639999999999</v>
      </c>
      <c r="P344">
        <f t="shared" si="31"/>
        <v>169.85083076923075</v>
      </c>
      <c r="Q344" t="s">
        <v>8310</v>
      </c>
      <c r="R344" t="s">
        <v>8315</v>
      </c>
      <c r="S344" s="12">
        <f t="shared" si="32"/>
        <v>42459.572511574072</v>
      </c>
      <c r="T344" s="12">
        <f t="shared" si="33"/>
        <v>42489.572511574072</v>
      </c>
      <c r="U344" t="str">
        <f t="shared" si="34"/>
        <v>Mar</v>
      </c>
      <c r="V344" t="str">
        <f t="shared" si="35"/>
        <v>2016</v>
      </c>
    </row>
    <row r="345" spans="1:22" ht="48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s="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8">
        <f t="shared" si="30"/>
        <v>1.0202863333333334</v>
      </c>
      <c r="P345">
        <f t="shared" si="31"/>
        <v>58.413339694656486</v>
      </c>
      <c r="Q345" t="s">
        <v>8310</v>
      </c>
      <c r="R345" t="s">
        <v>8315</v>
      </c>
      <c r="S345" s="12">
        <f t="shared" si="32"/>
        <v>41926.529456018514</v>
      </c>
      <c r="T345" s="12">
        <f t="shared" si="33"/>
        <v>41956.916666666664</v>
      </c>
      <c r="U345" t="str">
        <f t="shared" si="34"/>
        <v>Oct</v>
      </c>
      <c r="V345" t="str">
        <f t="shared" si="35"/>
        <v>2014</v>
      </c>
    </row>
    <row r="346" spans="1:22" ht="48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s="5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8">
        <f t="shared" si="30"/>
        <v>1.0208358208955224</v>
      </c>
      <c r="P346">
        <f t="shared" si="31"/>
        <v>119.99298245614035</v>
      </c>
      <c r="Q346" t="s">
        <v>8310</v>
      </c>
      <c r="R346" t="s">
        <v>8315</v>
      </c>
      <c r="S346" s="12">
        <f t="shared" si="32"/>
        <v>42111.762662037036</v>
      </c>
      <c r="T346" s="12">
        <f t="shared" si="33"/>
        <v>42155.888888888883</v>
      </c>
      <c r="U346" t="str">
        <f t="shared" si="34"/>
        <v>Apr</v>
      </c>
      <c r="V346" t="str">
        <f t="shared" si="35"/>
        <v>2015</v>
      </c>
    </row>
    <row r="347" spans="1:22" ht="48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s="5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8">
        <f t="shared" si="30"/>
        <v>1.2327586206896552</v>
      </c>
      <c r="P347">
        <f t="shared" si="31"/>
        <v>99.860335195530723</v>
      </c>
      <c r="Q347" t="s">
        <v>8310</v>
      </c>
      <c r="R347" t="s">
        <v>8315</v>
      </c>
      <c r="S347" s="12">
        <f t="shared" si="32"/>
        <v>42114.735995370364</v>
      </c>
      <c r="T347" s="12">
        <f t="shared" si="33"/>
        <v>42144.735995370364</v>
      </c>
      <c r="U347" t="str">
        <f t="shared" si="34"/>
        <v>Apr</v>
      </c>
      <c r="V347" t="str">
        <f t="shared" si="35"/>
        <v>2015</v>
      </c>
    </row>
    <row r="348" spans="1:22" ht="48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s="5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8">
        <f t="shared" si="30"/>
        <v>1.7028880000000002</v>
      </c>
      <c r="P348">
        <f t="shared" si="31"/>
        <v>90.579148936170213</v>
      </c>
      <c r="Q348" t="s">
        <v>8310</v>
      </c>
      <c r="R348" t="s">
        <v>8315</v>
      </c>
      <c r="S348" s="12">
        <f t="shared" si="32"/>
        <v>42261.291909722226</v>
      </c>
      <c r="T348" s="12">
        <f t="shared" si="33"/>
        <v>42291.291909722226</v>
      </c>
      <c r="U348" t="str">
        <f t="shared" si="34"/>
        <v>Sep</v>
      </c>
      <c r="V348" t="str">
        <f t="shared" si="35"/>
        <v>2015</v>
      </c>
    </row>
    <row r="349" spans="1:22" ht="48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s="5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8">
        <f t="shared" si="30"/>
        <v>1.1159049999999999</v>
      </c>
      <c r="P349">
        <f t="shared" si="31"/>
        <v>117.77361477572559</v>
      </c>
      <c r="Q349" t="s">
        <v>8310</v>
      </c>
      <c r="R349" t="s">
        <v>8315</v>
      </c>
      <c r="S349" s="12">
        <f t="shared" si="32"/>
        <v>42292.287141203698</v>
      </c>
      <c r="T349" s="12">
        <f t="shared" si="33"/>
        <v>42322.32880787037</v>
      </c>
      <c r="U349" t="str">
        <f t="shared" si="34"/>
        <v>Oct</v>
      </c>
      <c r="V349" t="str">
        <f t="shared" si="35"/>
        <v>2015</v>
      </c>
    </row>
    <row r="350" spans="1:22" ht="48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s="5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8">
        <f t="shared" si="30"/>
        <v>1.03</v>
      </c>
      <c r="P350">
        <f t="shared" si="31"/>
        <v>86.554621848739501</v>
      </c>
      <c r="Q350" t="s">
        <v>8310</v>
      </c>
      <c r="R350" t="s">
        <v>8315</v>
      </c>
      <c r="S350" s="12">
        <f t="shared" si="32"/>
        <v>42207.378657407404</v>
      </c>
      <c r="T350" s="12">
        <f t="shared" si="33"/>
        <v>42237.378657407404</v>
      </c>
      <c r="U350" t="str">
        <f t="shared" si="34"/>
        <v>Jul</v>
      </c>
      <c r="V350" t="str">
        <f t="shared" si="35"/>
        <v>2015</v>
      </c>
    </row>
    <row r="351" spans="1:22" ht="32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s="5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8">
        <f t="shared" si="30"/>
        <v>1.0663570159857905</v>
      </c>
      <c r="P351">
        <f t="shared" si="31"/>
        <v>71.899281437125751</v>
      </c>
      <c r="Q351" t="s">
        <v>8310</v>
      </c>
      <c r="R351" t="s">
        <v>8315</v>
      </c>
      <c r="S351" s="12">
        <f t="shared" si="32"/>
        <v>42760.290601851848</v>
      </c>
      <c r="T351" s="12">
        <f t="shared" si="33"/>
        <v>42790.290601851848</v>
      </c>
      <c r="U351" t="str">
        <f t="shared" si="34"/>
        <v>Jan</v>
      </c>
      <c r="V351" t="str">
        <f t="shared" si="35"/>
        <v>2017</v>
      </c>
    </row>
    <row r="352" spans="1:22" ht="48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s="5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8">
        <f t="shared" si="30"/>
        <v>1.1476</v>
      </c>
      <c r="P352">
        <f t="shared" si="31"/>
        <v>129.81900452488688</v>
      </c>
      <c r="Q352" t="s">
        <v>8310</v>
      </c>
      <c r="R352" t="s">
        <v>8315</v>
      </c>
      <c r="S352" s="12">
        <f t="shared" si="32"/>
        <v>42585.857743055552</v>
      </c>
      <c r="T352" s="12">
        <f t="shared" si="33"/>
        <v>42623.957638888889</v>
      </c>
      <c r="U352" t="str">
        <f t="shared" si="34"/>
        <v>Aug</v>
      </c>
      <c r="V352" t="str">
        <f t="shared" si="35"/>
        <v>2016</v>
      </c>
    </row>
    <row r="353" spans="1:22" ht="48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s="5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8">
        <f t="shared" si="30"/>
        <v>1.2734117647058822</v>
      </c>
      <c r="P353">
        <f t="shared" si="31"/>
        <v>44.912863070539416</v>
      </c>
      <c r="Q353" t="s">
        <v>8310</v>
      </c>
      <c r="R353" t="s">
        <v>8315</v>
      </c>
      <c r="S353" s="12">
        <f t="shared" si="32"/>
        <v>42427.75641203703</v>
      </c>
      <c r="T353" s="12">
        <f t="shared" si="33"/>
        <v>42467.714745370373</v>
      </c>
      <c r="U353" t="str">
        <f t="shared" si="34"/>
        <v>Feb</v>
      </c>
      <c r="V353" t="str">
        <f t="shared" si="35"/>
        <v>2016</v>
      </c>
    </row>
    <row r="354" spans="1:22" ht="48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s="5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8">
        <f t="shared" si="30"/>
        <v>1.1656</v>
      </c>
      <c r="P354">
        <f t="shared" si="31"/>
        <v>40.755244755244753</v>
      </c>
      <c r="Q354" t="s">
        <v>8310</v>
      </c>
      <c r="R354" t="s">
        <v>8315</v>
      </c>
      <c r="S354" s="12">
        <f t="shared" si="32"/>
        <v>41889.959120370368</v>
      </c>
      <c r="T354" s="12">
        <f t="shared" si="33"/>
        <v>41919.959120370368</v>
      </c>
      <c r="U354" t="str">
        <f t="shared" si="34"/>
        <v>Sep</v>
      </c>
      <c r="V354" t="str">
        <f t="shared" si="35"/>
        <v>2014</v>
      </c>
    </row>
    <row r="355" spans="1:22" ht="48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s="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8">
        <f t="shared" si="30"/>
        <v>1.0861819426615318</v>
      </c>
      <c r="P355">
        <f t="shared" si="31"/>
        <v>103.52394779771615</v>
      </c>
      <c r="Q355" t="s">
        <v>8310</v>
      </c>
      <c r="R355" t="s">
        <v>8315</v>
      </c>
      <c r="S355" s="12">
        <f t="shared" si="32"/>
        <v>42297.583553240744</v>
      </c>
      <c r="T355" s="12">
        <f t="shared" si="33"/>
        <v>42327.625219907401</v>
      </c>
      <c r="U355" t="str">
        <f t="shared" si="34"/>
        <v>Oct</v>
      </c>
      <c r="V355" t="str">
        <f t="shared" si="35"/>
        <v>2015</v>
      </c>
    </row>
    <row r="356" spans="1:22" ht="48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s="5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8">
        <f t="shared" si="30"/>
        <v>1.0394285714285714</v>
      </c>
      <c r="P356">
        <f t="shared" si="31"/>
        <v>125.44827586206897</v>
      </c>
      <c r="Q356" t="s">
        <v>8310</v>
      </c>
      <c r="R356" t="s">
        <v>8315</v>
      </c>
      <c r="S356" s="12">
        <f t="shared" si="32"/>
        <v>42438.619456018518</v>
      </c>
      <c r="T356" s="12">
        <f t="shared" si="33"/>
        <v>42468.577789351846</v>
      </c>
      <c r="U356" t="str">
        <f t="shared" si="34"/>
        <v>Mar</v>
      </c>
      <c r="V356" t="str">
        <f t="shared" si="35"/>
        <v>2016</v>
      </c>
    </row>
    <row r="357" spans="1:22" ht="32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s="5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8">
        <f t="shared" si="30"/>
        <v>1.1625714285714286</v>
      </c>
      <c r="P357">
        <f t="shared" si="31"/>
        <v>246.60606060606059</v>
      </c>
      <c r="Q357" t="s">
        <v>8310</v>
      </c>
      <c r="R357" t="s">
        <v>8315</v>
      </c>
      <c r="S357" s="12">
        <f t="shared" si="32"/>
        <v>41943.0855787037</v>
      </c>
      <c r="T357" s="12">
        <f t="shared" si="33"/>
        <v>41974.127245370364</v>
      </c>
      <c r="U357" t="str">
        <f t="shared" si="34"/>
        <v>Oct</v>
      </c>
      <c r="V357" t="str">
        <f t="shared" si="35"/>
        <v>2014</v>
      </c>
    </row>
    <row r="358" spans="1:22" ht="32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s="5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8">
        <f t="shared" si="30"/>
        <v>1.0269239999999999</v>
      </c>
      <c r="P358">
        <f t="shared" si="31"/>
        <v>79.401340206185566</v>
      </c>
      <c r="Q358" t="s">
        <v>8310</v>
      </c>
      <c r="R358" t="s">
        <v>8315</v>
      </c>
      <c r="S358" s="12">
        <f t="shared" si="32"/>
        <v>42415.594826388886</v>
      </c>
      <c r="T358" s="12">
        <f t="shared" si="33"/>
        <v>42445.553159722222</v>
      </c>
      <c r="U358" t="str">
        <f t="shared" si="34"/>
        <v>Feb</v>
      </c>
      <c r="V358" t="str">
        <f t="shared" si="35"/>
        <v>2016</v>
      </c>
    </row>
    <row r="359" spans="1:22" ht="48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s="5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8">
        <f t="shared" si="30"/>
        <v>1.74</v>
      </c>
      <c r="P359">
        <f t="shared" si="31"/>
        <v>86.138613861386133</v>
      </c>
      <c r="Q359" t="s">
        <v>8310</v>
      </c>
      <c r="R359" t="s">
        <v>8315</v>
      </c>
      <c r="S359" s="12">
        <f t="shared" si="32"/>
        <v>42078.01385416666</v>
      </c>
      <c r="T359" s="12">
        <f t="shared" si="33"/>
        <v>42118.01385416666</v>
      </c>
      <c r="U359" t="str">
        <f t="shared" si="34"/>
        <v>Mar</v>
      </c>
      <c r="V359" t="str">
        <f t="shared" si="35"/>
        <v>2015</v>
      </c>
    </row>
    <row r="360" spans="1:22" ht="48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s="5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8">
        <f t="shared" si="30"/>
        <v>1.03088</v>
      </c>
      <c r="P360">
        <f t="shared" si="31"/>
        <v>193.04868913857678</v>
      </c>
      <c r="Q360" t="s">
        <v>8310</v>
      </c>
      <c r="R360" t="s">
        <v>8315</v>
      </c>
      <c r="S360" s="12">
        <f t="shared" si="32"/>
        <v>42507.651863425919</v>
      </c>
      <c r="T360" s="12">
        <f t="shared" si="33"/>
        <v>42536.416666666664</v>
      </c>
      <c r="U360" t="str">
        <f t="shared" si="34"/>
        <v>May</v>
      </c>
      <c r="V360" t="str">
        <f t="shared" si="35"/>
        <v>2016</v>
      </c>
    </row>
    <row r="361" spans="1:22" ht="48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s="5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8">
        <f t="shared" si="30"/>
        <v>1.0485537190082646</v>
      </c>
      <c r="P361">
        <f t="shared" si="31"/>
        <v>84.023178807947019</v>
      </c>
      <c r="Q361" t="s">
        <v>8310</v>
      </c>
      <c r="R361" t="s">
        <v>8315</v>
      </c>
      <c r="S361" s="12">
        <f t="shared" si="32"/>
        <v>41934.862152777772</v>
      </c>
      <c r="T361" s="12">
        <f t="shared" si="33"/>
        <v>41957.008333333331</v>
      </c>
      <c r="U361" t="str">
        <f t="shared" si="34"/>
        <v>Oct</v>
      </c>
      <c r="V361" t="str">
        <f t="shared" si="35"/>
        <v>2014</v>
      </c>
    </row>
    <row r="362" spans="1:22" ht="48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s="5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8">
        <f t="shared" si="30"/>
        <v>1.0137499999999999</v>
      </c>
      <c r="P362">
        <f t="shared" si="31"/>
        <v>139.82758620689654</v>
      </c>
      <c r="Q362" t="s">
        <v>8310</v>
      </c>
      <c r="R362" t="s">
        <v>8315</v>
      </c>
      <c r="S362" s="12">
        <f t="shared" si="32"/>
        <v>42163.689583333333</v>
      </c>
      <c r="T362" s="12">
        <f t="shared" si="33"/>
        <v>42207.924305555549</v>
      </c>
      <c r="U362" t="str">
        <f t="shared" si="34"/>
        <v>Jun</v>
      </c>
      <c r="V362" t="str">
        <f t="shared" si="35"/>
        <v>2015</v>
      </c>
    </row>
    <row r="363" spans="1:22" ht="48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s="5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8">
        <f t="shared" si="30"/>
        <v>1.1107699999999998</v>
      </c>
      <c r="P363">
        <f t="shared" si="31"/>
        <v>109.82189265536722</v>
      </c>
      <c r="Q363" t="s">
        <v>8310</v>
      </c>
      <c r="R363" t="s">
        <v>8315</v>
      </c>
      <c r="S363" s="12">
        <f t="shared" si="32"/>
        <v>41935.792893518512</v>
      </c>
      <c r="T363" s="12">
        <f t="shared" si="33"/>
        <v>41965.834560185183</v>
      </c>
      <c r="U363" t="str">
        <f t="shared" si="34"/>
        <v>Oct</v>
      </c>
      <c r="V363" t="str">
        <f t="shared" si="35"/>
        <v>2014</v>
      </c>
    </row>
    <row r="364" spans="1:22" ht="48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s="5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8">
        <f t="shared" si="30"/>
        <v>1.2415933781686497</v>
      </c>
      <c r="P364">
        <f t="shared" si="31"/>
        <v>139.53488372093022</v>
      </c>
      <c r="Q364" t="s">
        <v>8310</v>
      </c>
      <c r="R364" t="s">
        <v>8315</v>
      </c>
      <c r="S364" s="12">
        <f t="shared" si="32"/>
        <v>41837.002210648148</v>
      </c>
      <c r="T364" s="12">
        <f t="shared" si="33"/>
        <v>41858.791666666664</v>
      </c>
      <c r="U364" t="str">
        <f t="shared" si="34"/>
        <v>Jul</v>
      </c>
      <c r="V364" t="str">
        <f t="shared" si="35"/>
        <v>2014</v>
      </c>
    </row>
    <row r="365" spans="1:22" ht="48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s="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8">
        <f t="shared" si="30"/>
        <v>1.0133333333333334</v>
      </c>
      <c r="P365">
        <f t="shared" si="31"/>
        <v>347.84615384615387</v>
      </c>
      <c r="Q365" t="s">
        <v>8310</v>
      </c>
      <c r="R365" t="s">
        <v>8315</v>
      </c>
      <c r="S365" s="12">
        <f t="shared" si="32"/>
        <v>40255.53629629629</v>
      </c>
      <c r="T365" s="12">
        <f t="shared" si="33"/>
        <v>40300.598611111105</v>
      </c>
      <c r="U365" t="str">
        <f t="shared" si="34"/>
        <v>Mar</v>
      </c>
      <c r="V365" t="str">
        <f t="shared" si="35"/>
        <v>2010</v>
      </c>
    </row>
    <row r="366" spans="1:22" ht="48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s="5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8">
        <f t="shared" si="30"/>
        <v>1.1016142857142857</v>
      </c>
      <c r="P366">
        <f t="shared" si="31"/>
        <v>68.24159292035398</v>
      </c>
      <c r="Q366" t="s">
        <v>8310</v>
      </c>
      <c r="R366" t="s">
        <v>8315</v>
      </c>
      <c r="S366" s="12">
        <f t="shared" si="32"/>
        <v>41780.651296296295</v>
      </c>
      <c r="T366" s="12">
        <f t="shared" si="33"/>
        <v>41810.957638888889</v>
      </c>
      <c r="U366" t="str">
        <f t="shared" si="34"/>
        <v>May</v>
      </c>
      <c r="V366" t="str">
        <f t="shared" si="35"/>
        <v>2014</v>
      </c>
    </row>
    <row r="367" spans="1:22" ht="48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s="5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8">
        <f t="shared" si="30"/>
        <v>1.0397333333333334</v>
      </c>
      <c r="P367">
        <f t="shared" si="31"/>
        <v>239.93846153846152</v>
      </c>
      <c r="Q367" t="s">
        <v>8310</v>
      </c>
      <c r="R367" t="s">
        <v>8315</v>
      </c>
      <c r="S367" s="12">
        <f t="shared" si="32"/>
        <v>41668.398136574069</v>
      </c>
      <c r="T367" s="12">
        <f t="shared" si="33"/>
        <v>41698.398136574069</v>
      </c>
      <c r="U367" t="str">
        <f t="shared" si="34"/>
        <v>Jan</v>
      </c>
      <c r="V367" t="str">
        <f t="shared" si="35"/>
        <v>2014</v>
      </c>
    </row>
    <row r="368" spans="1:22" ht="48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s="5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8">
        <f t="shared" si="30"/>
        <v>1.013157894736842</v>
      </c>
      <c r="P368">
        <f t="shared" si="31"/>
        <v>287.31343283582089</v>
      </c>
      <c r="Q368" t="s">
        <v>8310</v>
      </c>
      <c r="R368" t="s">
        <v>8315</v>
      </c>
      <c r="S368" s="12">
        <f t="shared" si="32"/>
        <v>41019.584699074068</v>
      </c>
      <c r="T368" s="12">
        <f t="shared" si="33"/>
        <v>41049.584699074068</v>
      </c>
      <c r="U368" t="str">
        <f t="shared" si="34"/>
        <v>Apr</v>
      </c>
      <c r="V368" t="str">
        <f t="shared" si="35"/>
        <v>2012</v>
      </c>
    </row>
    <row r="369" spans="1:22" ht="48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s="5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8">
        <f t="shared" si="30"/>
        <v>1.033501</v>
      </c>
      <c r="P369">
        <f t="shared" si="31"/>
        <v>86.84882352941176</v>
      </c>
      <c r="Q369" t="s">
        <v>8310</v>
      </c>
      <c r="R369" t="s">
        <v>8315</v>
      </c>
      <c r="S369" s="12">
        <f t="shared" si="32"/>
        <v>41355.368958333333</v>
      </c>
      <c r="T369" s="12">
        <f t="shared" si="33"/>
        <v>41394.999305555553</v>
      </c>
      <c r="U369" t="str">
        <f t="shared" si="34"/>
        <v>Mar</v>
      </c>
      <c r="V369" t="str">
        <f t="shared" si="35"/>
        <v>2013</v>
      </c>
    </row>
    <row r="370" spans="1:22" ht="48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s="5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8">
        <f t="shared" si="30"/>
        <v>1.04112</v>
      </c>
      <c r="P370">
        <f t="shared" si="31"/>
        <v>81.84905660377359</v>
      </c>
      <c r="Q370" t="s">
        <v>8310</v>
      </c>
      <c r="R370" t="s">
        <v>8315</v>
      </c>
      <c r="S370" s="12">
        <f t="shared" si="32"/>
        <v>42043.397245370368</v>
      </c>
      <c r="T370" s="12">
        <f t="shared" si="33"/>
        <v>42078.355578703697</v>
      </c>
      <c r="U370" t="str">
        <f t="shared" si="34"/>
        <v>Feb</v>
      </c>
      <c r="V370" t="str">
        <f t="shared" si="35"/>
        <v>2015</v>
      </c>
    </row>
    <row r="371" spans="1:22" ht="48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s="5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8">
        <f t="shared" si="30"/>
        <v>1.1015569230769231</v>
      </c>
      <c r="P371">
        <f t="shared" si="31"/>
        <v>42.874970059880241</v>
      </c>
      <c r="Q371" t="s">
        <v>8310</v>
      </c>
      <c r="R371" t="s">
        <v>8315</v>
      </c>
      <c r="S371" s="12">
        <f t="shared" si="32"/>
        <v>40893.3433912037</v>
      </c>
      <c r="T371" s="12">
        <f t="shared" si="33"/>
        <v>40923.3433912037</v>
      </c>
      <c r="U371" t="str">
        <f t="shared" si="34"/>
        <v>Dec</v>
      </c>
      <c r="V371" t="str">
        <f t="shared" si="35"/>
        <v>2011</v>
      </c>
    </row>
    <row r="372" spans="1:22" ht="48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s="5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8">
        <f t="shared" si="30"/>
        <v>1.2202</v>
      </c>
      <c r="P372">
        <f t="shared" si="31"/>
        <v>709.41860465116281</v>
      </c>
      <c r="Q372" t="s">
        <v>8310</v>
      </c>
      <c r="R372" t="s">
        <v>8315</v>
      </c>
      <c r="S372" s="12">
        <f t="shared" si="32"/>
        <v>42711.586805555555</v>
      </c>
      <c r="T372" s="12">
        <f t="shared" si="33"/>
        <v>42741.586805555555</v>
      </c>
      <c r="U372" t="str">
        <f t="shared" si="34"/>
        <v>Dec</v>
      </c>
      <c r="V372" t="str">
        <f t="shared" si="35"/>
        <v>2016</v>
      </c>
    </row>
    <row r="373" spans="1:22" ht="48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s="5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8">
        <f t="shared" si="30"/>
        <v>1.1416866666666667</v>
      </c>
      <c r="P373">
        <f t="shared" si="31"/>
        <v>161.25517890772127</v>
      </c>
      <c r="Q373" t="s">
        <v>8310</v>
      </c>
      <c r="R373" t="s">
        <v>8315</v>
      </c>
      <c r="S373" s="12">
        <f t="shared" si="32"/>
        <v>41261.559479166666</v>
      </c>
      <c r="T373" s="12">
        <f t="shared" si="33"/>
        <v>41306.559479166666</v>
      </c>
      <c r="U373" t="str">
        <f t="shared" si="34"/>
        <v>Dec</v>
      </c>
      <c r="V373" t="str">
        <f t="shared" si="35"/>
        <v>2012</v>
      </c>
    </row>
    <row r="374" spans="1:22" ht="32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s="5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8">
        <f t="shared" si="30"/>
        <v>1.2533333333333334</v>
      </c>
      <c r="P374">
        <f t="shared" si="31"/>
        <v>41.777777777777779</v>
      </c>
      <c r="Q374" t="s">
        <v>8310</v>
      </c>
      <c r="R374" t="s">
        <v>8315</v>
      </c>
      <c r="S374" s="12">
        <f t="shared" si="32"/>
        <v>42425.368564814817</v>
      </c>
      <c r="T374" s="12">
        <f t="shared" si="33"/>
        <v>42465.458333333336</v>
      </c>
      <c r="U374" t="str">
        <f t="shared" si="34"/>
        <v>Feb</v>
      </c>
      <c r="V374" t="str">
        <f t="shared" si="35"/>
        <v>2016</v>
      </c>
    </row>
    <row r="375" spans="1:22" ht="48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s="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8">
        <f t="shared" si="30"/>
        <v>1.0666666666666667</v>
      </c>
      <c r="P375">
        <f t="shared" si="31"/>
        <v>89.887640449438209</v>
      </c>
      <c r="Q375" t="s">
        <v>8310</v>
      </c>
      <c r="R375" t="s">
        <v>8315</v>
      </c>
      <c r="S375" s="12">
        <f t="shared" si="32"/>
        <v>41078.703680555554</v>
      </c>
      <c r="T375" s="12">
        <f t="shared" si="33"/>
        <v>41108.703680555554</v>
      </c>
      <c r="U375" t="str">
        <f t="shared" si="34"/>
        <v>Jun</v>
      </c>
      <c r="V375" t="str">
        <f t="shared" si="35"/>
        <v>2012</v>
      </c>
    </row>
    <row r="376" spans="1:22" ht="48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s="5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8">
        <f t="shared" si="30"/>
        <v>1.3065</v>
      </c>
      <c r="P376">
        <f t="shared" si="31"/>
        <v>45.051724137931032</v>
      </c>
      <c r="Q376" t="s">
        <v>8310</v>
      </c>
      <c r="R376" t="s">
        <v>8315</v>
      </c>
      <c r="S376" s="12">
        <f t="shared" si="32"/>
        <v>40757.680914351848</v>
      </c>
      <c r="T376" s="12">
        <f t="shared" si="33"/>
        <v>40802.680914351848</v>
      </c>
      <c r="U376" t="str">
        <f t="shared" si="34"/>
        <v>Aug</v>
      </c>
      <c r="V376" t="str">
        <f t="shared" si="35"/>
        <v>2011</v>
      </c>
    </row>
    <row r="377" spans="1:22" ht="48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s="5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8">
        <f t="shared" si="30"/>
        <v>1.2</v>
      </c>
      <c r="P377">
        <f t="shared" si="31"/>
        <v>42.857142857142854</v>
      </c>
      <c r="Q377" t="s">
        <v>8310</v>
      </c>
      <c r="R377" t="s">
        <v>8315</v>
      </c>
      <c r="S377" s="12">
        <f t="shared" si="32"/>
        <v>41657.77674768518</v>
      </c>
      <c r="T377" s="12">
        <f t="shared" si="33"/>
        <v>41699.512499999997</v>
      </c>
      <c r="U377" t="str">
        <f t="shared" si="34"/>
        <v>Jan</v>
      </c>
      <c r="V377" t="str">
        <f t="shared" si="35"/>
        <v>2014</v>
      </c>
    </row>
    <row r="378" spans="1:22" ht="48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s="5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8">
        <f t="shared" si="30"/>
        <v>1.0595918367346939</v>
      </c>
      <c r="P378">
        <f t="shared" si="31"/>
        <v>54.083333333333336</v>
      </c>
      <c r="Q378" t="s">
        <v>8310</v>
      </c>
      <c r="R378" t="s">
        <v>8315</v>
      </c>
      <c r="S378" s="12">
        <f t="shared" si="32"/>
        <v>42576.244398148141</v>
      </c>
      <c r="T378" s="12">
        <f t="shared" si="33"/>
        <v>42607.244398148141</v>
      </c>
      <c r="U378" t="str">
        <f t="shared" si="34"/>
        <v>Jul</v>
      </c>
      <c r="V378" t="str">
        <f t="shared" si="35"/>
        <v>2016</v>
      </c>
    </row>
    <row r="379" spans="1:22" ht="48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s="5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8">
        <f t="shared" si="30"/>
        <v>1.1439999999999999</v>
      </c>
      <c r="P379">
        <f t="shared" si="31"/>
        <v>103.21804511278195</v>
      </c>
      <c r="Q379" t="s">
        <v>8310</v>
      </c>
      <c r="R379" t="s">
        <v>8315</v>
      </c>
      <c r="S379" s="12">
        <f t="shared" si="32"/>
        <v>42292.042453703696</v>
      </c>
      <c r="T379" s="12">
        <f t="shared" si="33"/>
        <v>42322.084027777775</v>
      </c>
      <c r="U379" t="str">
        <f t="shared" si="34"/>
        <v>Oct</v>
      </c>
      <c r="V379" t="str">
        <f t="shared" si="35"/>
        <v>2015</v>
      </c>
    </row>
    <row r="380" spans="1:22" ht="48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s="5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8">
        <f t="shared" si="30"/>
        <v>1.1176666666666666</v>
      </c>
      <c r="P380">
        <f t="shared" si="31"/>
        <v>40.397590361445786</v>
      </c>
      <c r="Q380" t="s">
        <v>8310</v>
      </c>
      <c r="R380" t="s">
        <v>8315</v>
      </c>
      <c r="S380" s="12">
        <f t="shared" si="32"/>
        <v>42370.363518518519</v>
      </c>
      <c r="T380" s="12">
        <f t="shared" si="33"/>
        <v>42394.786111111105</v>
      </c>
      <c r="U380" t="str">
        <f t="shared" si="34"/>
        <v>Jan</v>
      </c>
      <c r="V380" t="str">
        <f t="shared" si="35"/>
        <v>2016</v>
      </c>
    </row>
    <row r="381" spans="1:22" ht="48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s="5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8">
        <f t="shared" si="30"/>
        <v>1.1608000000000001</v>
      </c>
      <c r="P381">
        <f t="shared" si="31"/>
        <v>116.85906040268456</v>
      </c>
      <c r="Q381" t="s">
        <v>8310</v>
      </c>
      <c r="R381" t="s">
        <v>8315</v>
      </c>
      <c r="S381" s="12">
        <f t="shared" si="32"/>
        <v>40987.479999999996</v>
      </c>
      <c r="T381" s="12">
        <f t="shared" si="33"/>
        <v>41032.479999999996</v>
      </c>
      <c r="U381" t="str">
        <f t="shared" si="34"/>
        <v>Mar</v>
      </c>
      <c r="V381" t="str">
        <f t="shared" si="35"/>
        <v>2012</v>
      </c>
    </row>
    <row r="382" spans="1:22" ht="48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s="5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8">
        <f t="shared" si="30"/>
        <v>1.415</v>
      </c>
      <c r="P382">
        <f t="shared" si="31"/>
        <v>115.51020408163265</v>
      </c>
      <c r="Q382" t="s">
        <v>8310</v>
      </c>
      <c r="R382" t="s">
        <v>8315</v>
      </c>
      <c r="S382" s="12">
        <f t="shared" si="32"/>
        <v>42367.511481481481</v>
      </c>
      <c r="T382" s="12">
        <f t="shared" si="33"/>
        <v>42392.511481481481</v>
      </c>
      <c r="U382" t="str">
        <f t="shared" si="34"/>
        <v>Dec</v>
      </c>
      <c r="V382" t="str">
        <f t="shared" si="35"/>
        <v>2015</v>
      </c>
    </row>
    <row r="383" spans="1:22" ht="48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s="5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8">
        <f t="shared" si="30"/>
        <v>1.0472999999999999</v>
      </c>
      <c r="P383">
        <f t="shared" si="31"/>
        <v>104.31274900398407</v>
      </c>
      <c r="Q383" t="s">
        <v>8310</v>
      </c>
      <c r="R383" t="s">
        <v>8315</v>
      </c>
      <c r="S383" s="12">
        <f t="shared" si="32"/>
        <v>41085.48978009259</v>
      </c>
      <c r="T383" s="12">
        <f t="shared" si="33"/>
        <v>41120</v>
      </c>
      <c r="U383" t="str">
        <f t="shared" si="34"/>
        <v>Jun</v>
      </c>
      <c r="V383" t="str">
        <f t="shared" si="35"/>
        <v>2012</v>
      </c>
    </row>
    <row r="384" spans="1:22" ht="48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s="5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8">
        <f t="shared" si="30"/>
        <v>2.5583333333333331</v>
      </c>
      <c r="P384">
        <f t="shared" si="31"/>
        <v>69.772727272727266</v>
      </c>
      <c r="Q384" t="s">
        <v>8310</v>
      </c>
      <c r="R384" t="s">
        <v>8315</v>
      </c>
      <c r="S384" s="12">
        <f t="shared" si="32"/>
        <v>41144.501157407409</v>
      </c>
      <c r="T384" s="12">
        <f t="shared" si="33"/>
        <v>41158.501157407409</v>
      </c>
      <c r="U384" t="str">
        <f t="shared" si="34"/>
        <v>Aug</v>
      </c>
      <c r="V384" t="str">
        <f t="shared" si="35"/>
        <v>2012</v>
      </c>
    </row>
    <row r="385" spans="1:22" ht="48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s="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8">
        <f t="shared" si="30"/>
        <v>2.0670670670670672</v>
      </c>
      <c r="P385">
        <f t="shared" si="31"/>
        <v>43.020833333333336</v>
      </c>
      <c r="Q385" t="s">
        <v>8310</v>
      </c>
      <c r="R385" t="s">
        <v>8315</v>
      </c>
      <c r="S385" s="12">
        <f t="shared" si="32"/>
        <v>41754.90924768518</v>
      </c>
      <c r="T385" s="12">
        <f t="shared" si="33"/>
        <v>41777.90924768518</v>
      </c>
      <c r="U385" t="str">
        <f t="shared" si="34"/>
        <v>Apr</v>
      </c>
      <c r="V385" t="str">
        <f t="shared" si="35"/>
        <v>2014</v>
      </c>
    </row>
    <row r="386" spans="1:22" ht="48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s="5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8">
        <f t="shared" si="30"/>
        <v>1.1210500000000001</v>
      </c>
      <c r="P386">
        <f t="shared" si="31"/>
        <v>58.540469973890339</v>
      </c>
      <c r="Q386" t="s">
        <v>8310</v>
      </c>
      <c r="R386" t="s">
        <v>8315</v>
      </c>
      <c r="S386" s="12">
        <f t="shared" si="32"/>
        <v>41980.573460648149</v>
      </c>
      <c r="T386" s="12">
        <f t="shared" si="33"/>
        <v>42010.573460648149</v>
      </c>
      <c r="U386" t="str">
        <f t="shared" si="34"/>
        <v>Dec</v>
      </c>
      <c r="V386" t="str">
        <f t="shared" si="35"/>
        <v>2014</v>
      </c>
    </row>
    <row r="387" spans="1:22" ht="48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s="5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8">
        <f t="shared" ref="O387:O450" si="36">E387/D387</f>
        <v>1.05982</v>
      </c>
      <c r="P387">
        <f t="shared" ref="P387:P450" si="37">AVERAGE(E387/L387)</f>
        <v>111.79535864978902</v>
      </c>
      <c r="Q387" t="s">
        <v>8310</v>
      </c>
      <c r="R387" t="s">
        <v>8315</v>
      </c>
      <c r="S387" s="12">
        <f t="shared" ref="S387:S450" si="38">(((J387/60)/60)/24)+DATE(1970,1,1)+(-5/24)</f>
        <v>41934.376168981478</v>
      </c>
      <c r="T387" s="12">
        <f t="shared" ref="T387:T450" si="39">(((I387/60)/60)/24)+DATE(1970,1,1)+(-5/24)</f>
        <v>41964.41783564815</v>
      </c>
      <c r="U387" t="str">
        <f t="shared" ref="U387:U450" si="40">TEXT(S387, "mmm")</f>
        <v>Oct</v>
      </c>
      <c r="V387" t="str">
        <f t="shared" ref="V387:V450" si="41">TEXT(S387, "yyy")</f>
        <v>2014</v>
      </c>
    </row>
    <row r="388" spans="1:22" ht="48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s="5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8">
        <f t="shared" si="36"/>
        <v>1.0016666666666667</v>
      </c>
      <c r="P388">
        <f t="shared" si="37"/>
        <v>46.230769230769234</v>
      </c>
      <c r="Q388" t="s">
        <v>8310</v>
      </c>
      <c r="R388" t="s">
        <v>8315</v>
      </c>
      <c r="S388" s="12">
        <f t="shared" si="38"/>
        <v>42211.742951388886</v>
      </c>
      <c r="T388" s="12">
        <f t="shared" si="39"/>
        <v>42226.742951388886</v>
      </c>
      <c r="U388" t="str">
        <f t="shared" si="40"/>
        <v>Jul</v>
      </c>
      <c r="V388" t="str">
        <f t="shared" si="41"/>
        <v>2015</v>
      </c>
    </row>
    <row r="389" spans="1:22" ht="48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s="5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8">
        <f t="shared" si="36"/>
        <v>2.1398947368421051</v>
      </c>
      <c r="P389">
        <f t="shared" si="37"/>
        <v>144.69039145907473</v>
      </c>
      <c r="Q389" t="s">
        <v>8310</v>
      </c>
      <c r="R389" t="s">
        <v>8315</v>
      </c>
      <c r="S389" s="12">
        <f t="shared" si="38"/>
        <v>42200.468263888884</v>
      </c>
      <c r="T389" s="12">
        <f t="shared" si="39"/>
        <v>42231.041666666664</v>
      </c>
      <c r="U389" t="str">
        <f t="shared" si="40"/>
        <v>Jul</v>
      </c>
      <c r="V389" t="str">
        <f t="shared" si="41"/>
        <v>2015</v>
      </c>
    </row>
    <row r="390" spans="1:22" ht="48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s="5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8">
        <f t="shared" si="36"/>
        <v>1.2616000000000001</v>
      </c>
      <c r="P390">
        <f t="shared" si="37"/>
        <v>88.845070422535215</v>
      </c>
      <c r="Q390" t="s">
        <v>8310</v>
      </c>
      <c r="R390" t="s">
        <v>8315</v>
      </c>
      <c r="S390" s="12">
        <f t="shared" si="38"/>
        <v>42548.867824074077</v>
      </c>
      <c r="T390" s="12">
        <f t="shared" si="39"/>
        <v>42578.867824074077</v>
      </c>
      <c r="U390" t="str">
        <f t="shared" si="40"/>
        <v>Jun</v>
      </c>
      <c r="V390" t="str">
        <f t="shared" si="41"/>
        <v>2016</v>
      </c>
    </row>
    <row r="391" spans="1:22" ht="48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s="5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8">
        <f t="shared" si="36"/>
        <v>1.8153547058823529</v>
      </c>
      <c r="P391">
        <f t="shared" si="37"/>
        <v>81.75107284768211</v>
      </c>
      <c r="Q391" t="s">
        <v>8310</v>
      </c>
      <c r="R391" t="s">
        <v>8315</v>
      </c>
      <c r="S391" s="12">
        <f t="shared" si="38"/>
        <v>41673.854745370365</v>
      </c>
      <c r="T391" s="12">
        <f t="shared" si="39"/>
        <v>41705.749305555553</v>
      </c>
      <c r="U391" t="str">
        <f t="shared" si="40"/>
        <v>Feb</v>
      </c>
      <c r="V391" t="str">
        <f t="shared" si="41"/>
        <v>2014</v>
      </c>
    </row>
    <row r="392" spans="1:22" ht="48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s="5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8">
        <f t="shared" si="36"/>
        <v>1</v>
      </c>
      <c r="P392">
        <f t="shared" si="37"/>
        <v>71.428571428571431</v>
      </c>
      <c r="Q392" t="s">
        <v>8310</v>
      </c>
      <c r="R392" t="s">
        <v>8315</v>
      </c>
      <c r="S392" s="12">
        <f t="shared" si="38"/>
        <v>42111.828379629624</v>
      </c>
      <c r="T392" s="12">
        <f t="shared" si="39"/>
        <v>42131.828379629624</v>
      </c>
      <c r="U392" t="str">
        <f t="shared" si="40"/>
        <v>Apr</v>
      </c>
      <c r="V392" t="str">
        <f t="shared" si="41"/>
        <v>2015</v>
      </c>
    </row>
    <row r="393" spans="1:22" ht="48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s="5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8">
        <f t="shared" si="36"/>
        <v>1.0061</v>
      </c>
      <c r="P393">
        <f t="shared" si="37"/>
        <v>104.25906735751295</v>
      </c>
      <c r="Q393" t="s">
        <v>8310</v>
      </c>
      <c r="R393" t="s">
        <v>8315</v>
      </c>
      <c r="S393" s="12">
        <f t="shared" si="38"/>
        <v>40864.833923611113</v>
      </c>
      <c r="T393" s="12">
        <f t="shared" si="39"/>
        <v>40894.832638888889</v>
      </c>
      <c r="U393" t="str">
        <f t="shared" si="40"/>
        <v>Nov</v>
      </c>
      <c r="V393" t="str">
        <f t="shared" si="41"/>
        <v>2011</v>
      </c>
    </row>
    <row r="394" spans="1:22" ht="48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s="5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8">
        <f t="shared" si="36"/>
        <v>1.009027027027027</v>
      </c>
      <c r="P394">
        <f t="shared" si="37"/>
        <v>90.616504854368927</v>
      </c>
      <c r="Q394" t="s">
        <v>8310</v>
      </c>
      <c r="R394" t="s">
        <v>8315</v>
      </c>
      <c r="S394" s="12">
        <f t="shared" si="38"/>
        <v>40763.508923611109</v>
      </c>
      <c r="T394" s="12">
        <f t="shared" si="39"/>
        <v>40793.916666666664</v>
      </c>
      <c r="U394" t="str">
        <f t="shared" si="40"/>
        <v>Aug</v>
      </c>
      <c r="V394" t="str">
        <f t="shared" si="41"/>
        <v>2011</v>
      </c>
    </row>
    <row r="395" spans="1:22" ht="32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s="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8">
        <f t="shared" si="36"/>
        <v>1.10446</v>
      </c>
      <c r="P395">
        <f t="shared" si="37"/>
        <v>157.33048433048432</v>
      </c>
      <c r="Q395" t="s">
        <v>8310</v>
      </c>
      <c r="R395" t="s">
        <v>8315</v>
      </c>
      <c r="S395" s="12">
        <f t="shared" si="38"/>
        <v>41526.500601851847</v>
      </c>
      <c r="T395" s="12">
        <f t="shared" si="39"/>
        <v>41557.500601851847</v>
      </c>
      <c r="U395" t="str">
        <f t="shared" si="40"/>
        <v>Sep</v>
      </c>
      <c r="V395" t="str">
        <f t="shared" si="41"/>
        <v>2013</v>
      </c>
    </row>
    <row r="396" spans="1:22" ht="48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s="5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8">
        <f t="shared" si="36"/>
        <v>1.118936170212766</v>
      </c>
      <c r="P396">
        <f t="shared" si="37"/>
        <v>105.18</v>
      </c>
      <c r="Q396" t="s">
        <v>8310</v>
      </c>
      <c r="R396" t="s">
        <v>8315</v>
      </c>
      <c r="S396" s="12">
        <f t="shared" si="38"/>
        <v>42417.60974537037</v>
      </c>
      <c r="T396" s="12">
        <f t="shared" si="39"/>
        <v>42477.568078703705</v>
      </c>
      <c r="U396" t="str">
        <f t="shared" si="40"/>
        <v>Feb</v>
      </c>
      <c r="V396" t="str">
        <f t="shared" si="41"/>
        <v>2016</v>
      </c>
    </row>
    <row r="397" spans="1:22" ht="48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s="5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8">
        <f t="shared" si="36"/>
        <v>1.0804450000000001</v>
      </c>
      <c r="P397">
        <f t="shared" si="37"/>
        <v>58.719836956521746</v>
      </c>
      <c r="Q397" t="s">
        <v>8310</v>
      </c>
      <c r="R397" t="s">
        <v>8315</v>
      </c>
      <c r="S397" s="12">
        <f t="shared" si="38"/>
        <v>40990.700925925921</v>
      </c>
      <c r="T397" s="12">
        <f t="shared" si="39"/>
        <v>41026.688888888886</v>
      </c>
      <c r="U397" t="str">
        <f t="shared" si="40"/>
        <v>Mar</v>
      </c>
      <c r="V397" t="str">
        <f t="shared" si="41"/>
        <v>2012</v>
      </c>
    </row>
    <row r="398" spans="1:22" ht="48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s="5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8">
        <f t="shared" si="36"/>
        <v>1.0666666666666667</v>
      </c>
      <c r="P398">
        <f t="shared" si="37"/>
        <v>81.632653061224488</v>
      </c>
      <c r="Q398" t="s">
        <v>8310</v>
      </c>
      <c r="R398" t="s">
        <v>8315</v>
      </c>
      <c r="S398" s="12">
        <f t="shared" si="38"/>
        <v>41082.356550925921</v>
      </c>
      <c r="T398" s="12">
        <f t="shared" si="39"/>
        <v>41097.356550925921</v>
      </c>
      <c r="U398" t="str">
        <f t="shared" si="40"/>
        <v>Jun</v>
      </c>
      <c r="V398" t="str">
        <f t="shared" si="41"/>
        <v>2012</v>
      </c>
    </row>
    <row r="399" spans="1:22" ht="64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s="5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8">
        <f t="shared" si="36"/>
        <v>1.0390027322404372</v>
      </c>
      <c r="P399">
        <f t="shared" si="37"/>
        <v>56.460043668122275</v>
      </c>
      <c r="Q399" t="s">
        <v>8310</v>
      </c>
      <c r="R399" t="s">
        <v>8315</v>
      </c>
      <c r="S399" s="12">
        <f t="shared" si="38"/>
        <v>40379.568101851852</v>
      </c>
      <c r="T399" s="12">
        <f t="shared" si="39"/>
        <v>40421.947222222218</v>
      </c>
      <c r="U399" t="str">
        <f t="shared" si="40"/>
        <v>Jul</v>
      </c>
      <c r="V399" t="str">
        <f t="shared" si="41"/>
        <v>2010</v>
      </c>
    </row>
    <row r="400" spans="1:22" ht="48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s="5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8">
        <f t="shared" si="36"/>
        <v>1.2516</v>
      </c>
      <c r="P400">
        <f t="shared" si="37"/>
        <v>140.1044776119403</v>
      </c>
      <c r="Q400" t="s">
        <v>8310</v>
      </c>
      <c r="R400" t="s">
        <v>8315</v>
      </c>
      <c r="S400" s="12">
        <f t="shared" si="38"/>
        <v>42078.584791666661</v>
      </c>
      <c r="T400" s="12">
        <f t="shared" si="39"/>
        <v>42123.584791666661</v>
      </c>
      <c r="U400" t="str">
        <f t="shared" si="40"/>
        <v>Mar</v>
      </c>
      <c r="V400" t="str">
        <f t="shared" si="41"/>
        <v>2015</v>
      </c>
    </row>
    <row r="401" spans="1:22" ht="48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s="5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8">
        <f t="shared" si="36"/>
        <v>1.0680499999999999</v>
      </c>
      <c r="P401">
        <f t="shared" si="37"/>
        <v>224.85263157894738</v>
      </c>
      <c r="Q401" t="s">
        <v>8310</v>
      </c>
      <c r="R401" t="s">
        <v>8315</v>
      </c>
      <c r="S401" s="12">
        <f t="shared" si="38"/>
        <v>42687.667442129627</v>
      </c>
      <c r="T401" s="12">
        <f t="shared" si="39"/>
        <v>42718.291666666664</v>
      </c>
      <c r="U401" t="str">
        <f t="shared" si="40"/>
        <v>Nov</v>
      </c>
      <c r="V401" t="str">
        <f t="shared" si="41"/>
        <v>2016</v>
      </c>
    </row>
    <row r="402" spans="1:22" ht="48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s="5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8">
        <f t="shared" si="36"/>
        <v>1.1230249999999999</v>
      </c>
      <c r="P402">
        <f t="shared" si="37"/>
        <v>181.13306451612902</v>
      </c>
      <c r="Q402" t="s">
        <v>8310</v>
      </c>
      <c r="R402" t="s">
        <v>8315</v>
      </c>
      <c r="S402" s="12">
        <f t="shared" si="38"/>
        <v>41745.427627314813</v>
      </c>
      <c r="T402" s="12">
        <f t="shared" si="39"/>
        <v>41775.9375</v>
      </c>
      <c r="U402" t="str">
        <f t="shared" si="40"/>
        <v>Apr</v>
      </c>
      <c r="V402" t="str">
        <f t="shared" si="41"/>
        <v>2014</v>
      </c>
    </row>
    <row r="403" spans="1:22" ht="48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s="5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8">
        <f t="shared" si="36"/>
        <v>1.0381199999999999</v>
      </c>
      <c r="P403">
        <f t="shared" si="37"/>
        <v>711.04109589041093</v>
      </c>
      <c r="Q403" t="s">
        <v>8310</v>
      </c>
      <c r="R403" t="s">
        <v>8315</v>
      </c>
      <c r="S403" s="12">
        <f t="shared" si="38"/>
        <v>40732.633912037032</v>
      </c>
      <c r="T403" s="12">
        <f t="shared" si="39"/>
        <v>40762.633912037032</v>
      </c>
      <c r="U403" t="str">
        <f t="shared" si="40"/>
        <v>Jul</v>
      </c>
      <c r="V403" t="str">
        <f t="shared" si="41"/>
        <v>2011</v>
      </c>
    </row>
    <row r="404" spans="1:22" ht="48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s="5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8">
        <f t="shared" si="36"/>
        <v>1.4165000000000001</v>
      </c>
      <c r="P404">
        <f t="shared" si="37"/>
        <v>65.883720930232556</v>
      </c>
      <c r="Q404" t="s">
        <v>8310</v>
      </c>
      <c r="R404" t="s">
        <v>8315</v>
      </c>
      <c r="S404" s="12">
        <f t="shared" si="38"/>
        <v>42292.331215277773</v>
      </c>
      <c r="T404" s="12">
        <f t="shared" si="39"/>
        <v>42313.372881944444</v>
      </c>
      <c r="U404" t="str">
        <f t="shared" si="40"/>
        <v>Oct</v>
      </c>
      <c r="V404" t="str">
        <f t="shared" si="41"/>
        <v>2015</v>
      </c>
    </row>
    <row r="405" spans="1:22" ht="48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s="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8">
        <f t="shared" si="36"/>
        <v>1.0526</v>
      </c>
      <c r="P405">
        <f t="shared" si="37"/>
        <v>75.185714285714283</v>
      </c>
      <c r="Q405" t="s">
        <v>8310</v>
      </c>
      <c r="R405" t="s">
        <v>8315</v>
      </c>
      <c r="S405" s="12">
        <f t="shared" si="38"/>
        <v>40718.102326388886</v>
      </c>
      <c r="T405" s="12">
        <f t="shared" si="39"/>
        <v>40765.088888888888</v>
      </c>
      <c r="U405" t="str">
        <f t="shared" si="40"/>
        <v>Jun</v>
      </c>
      <c r="V405" t="str">
        <f t="shared" si="41"/>
        <v>2011</v>
      </c>
    </row>
    <row r="406" spans="1:22" ht="48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s="5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8">
        <f t="shared" si="36"/>
        <v>1.0309142857142857</v>
      </c>
      <c r="P406">
        <f t="shared" si="37"/>
        <v>133.14391143911439</v>
      </c>
      <c r="Q406" t="s">
        <v>8310</v>
      </c>
      <c r="R406" t="s">
        <v>8315</v>
      </c>
      <c r="S406" s="12">
        <f t="shared" si="38"/>
        <v>41646.419699074075</v>
      </c>
      <c r="T406" s="12">
        <f t="shared" si="39"/>
        <v>41675.752777777772</v>
      </c>
      <c r="U406" t="str">
        <f t="shared" si="40"/>
        <v>Jan</v>
      </c>
      <c r="V406" t="str">
        <f t="shared" si="41"/>
        <v>2014</v>
      </c>
    </row>
    <row r="407" spans="1:22" ht="32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s="5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8">
        <f t="shared" si="36"/>
        <v>1.0765957446808512</v>
      </c>
      <c r="P407">
        <f t="shared" si="37"/>
        <v>55.2</v>
      </c>
      <c r="Q407" t="s">
        <v>8310</v>
      </c>
      <c r="R407" t="s">
        <v>8315</v>
      </c>
      <c r="S407" s="12">
        <f t="shared" si="38"/>
        <v>41673.876608796294</v>
      </c>
      <c r="T407" s="12">
        <f t="shared" si="39"/>
        <v>41703.876608796294</v>
      </c>
      <c r="U407" t="str">
        <f t="shared" si="40"/>
        <v>Feb</v>
      </c>
      <c r="V407" t="str">
        <f t="shared" si="41"/>
        <v>2014</v>
      </c>
    </row>
    <row r="408" spans="1:22" ht="48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s="5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8">
        <f t="shared" si="36"/>
        <v>1.0770464285714285</v>
      </c>
      <c r="P408">
        <f t="shared" si="37"/>
        <v>86.163714285714292</v>
      </c>
      <c r="Q408" t="s">
        <v>8310</v>
      </c>
      <c r="R408" t="s">
        <v>8315</v>
      </c>
      <c r="S408" s="12">
        <f t="shared" si="38"/>
        <v>40637.95413194444</v>
      </c>
      <c r="T408" s="12">
        <f t="shared" si="39"/>
        <v>40672.040972222218</v>
      </c>
      <c r="U408" t="str">
        <f t="shared" si="40"/>
        <v>Apr</v>
      </c>
      <c r="V408" t="str">
        <f t="shared" si="41"/>
        <v>2011</v>
      </c>
    </row>
    <row r="409" spans="1:22" ht="48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s="5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8">
        <f t="shared" si="36"/>
        <v>1.0155000000000001</v>
      </c>
      <c r="P409">
        <f t="shared" si="37"/>
        <v>92.318181818181813</v>
      </c>
      <c r="Q409" t="s">
        <v>8310</v>
      </c>
      <c r="R409" t="s">
        <v>8315</v>
      </c>
      <c r="S409" s="12">
        <f t="shared" si="38"/>
        <v>40806.662615740737</v>
      </c>
      <c r="T409" s="12">
        <f t="shared" si="39"/>
        <v>40866.704282407409</v>
      </c>
      <c r="U409" t="str">
        <f t="shared" si="40"/>
        <v>Sep</v>
      </c>
      <c r="V409" t="str">
        <f t="shared" si="41"/>
        <v>2011</v>
      </c>
    </row>
    <row r="410" spans="1:22" ht="48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s="5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8">
        <f t="shared" si="36"/>
        <v>1.0143766666666667</v>
      </c>
      <c r="P410">
        <f t="shared" si="37"/>
        <v>160.16473684210527</v>
      </c>
      <c r="Q410" t="s">
        <v>8310</v>
      </c>
      <c r="R410" t="s">
        <v>8315</v>
      </c>
      <c r="S410" s="12">
        <f t="shared" si="38"/>
        <v>41543.527662037035</v>
      </c>
      <c r="T410" s="12">
        <f t="shared" si="39"/>
        <v>41583.569328703699</v>
      </c>
      <c r="U410" t="str">
        <f t="shared" si="40"/>
        <v>Sep</v>
      </c>
      <c r="V410" t="str">
        <f t="shared" si="41"/>
        <v>2013</v>
      </c>
    </row>
    <row r="411" spans="1:22" ht="48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s="5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8">
        <f t="shared" si="36"/>
        <v>1.3680000000000001</v>
      </c>
      <c r="P411">
        <f t="shared" si="37"/>
        <v>45.6</v>
      </c>
      <c r="Q411" t="s">
        <v>8310</v>
      </c>
      <c r="R411" t="s">
        <v>8315</v>
      </c>
      <c r="S411" s="12">
        <f t="shared" si="38"/>
        <v>42543.654444444437</v>
      </c>
      <c r="T411" s="12">
        <f t="shared" si="39"/>
        <v>42573.654444444437</v>
      </c>
      <c r="U411" t="str">
        <f t="shared" si="40"/>
        <v>Jun</v>
      </c>
      <c r="V411" t="str">
        <f t="shared" si="41"/>
        <v>2016</v>
      </c>
    </row>
    <row r="412" spans="1:22" ht="48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s="5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8">
        <f t="shared" si="36"/>
        <v>1.2829999999999999</v>
      </c>
      <c r="P412">
        <f t="shared" si="37"/>
        <v>183.28571428571428</v>
      </c>
      <c r="Q412" t="s">
        <v>8310</v>
      </c>
      <c r="R412" t="s">
        <v>8315</v>
      </c>
      <c r="S412" s="12">
        <f t="shared" si="38"/>
        <v>42113.77311342593</v>
      </c>
      <c r="T412" s="12">
        <f t="shared" si="39"/>
        <v>42173.77311342593</v>
      </c>
      <c r="U412" t="str">
        <f t="shared" si="40"/>
        <v>Apr</v>
      </c>
      <c r="V412" t="str">
        <f t="shared" si="41"/>
        <v>2015</v>
      </c>
    </row>
    <row r="413" spans="1:22" ht="48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s="5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8">
        <f t="shared" si="36"/>
        <v>1.0105</v>
      </c>
      <c r="P413">
        <f t="shared" si="37"/>
        <v>125.78838174273859</v>
      </c>
      <c r="Q413" t="s">
        <v>8310</v>
      </c>
      <c r="R413" t="s">
        <v>8315</v>
      </c>
      <c r="S413" s="12">
        <f t="shared" si="38"/>
        <v>41597.967638888884</v>
      </c>
      <c r="T413" s="12">
        <f t="shared" si="39"/>
        <v>41630</v>
      </c>
      <c r="U413" t="str">
        <f t="shared" si="40"/>
        <v>Nov</v>
      </c>
      <c r="V413" t="str">
        <f t="shared" si="41"/>
        <v>2013</v>
      </c>
    </row>
    <row r="414" spans="1:22" ht="48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s="5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8">
        <f t="shared" si="36"/>
        <v>1.2684</v>
      </c>
      <c r="P414">
        <f t="shared" si="37"/>
        <v>57.654545454545456</v>
      </c>
      <c r="Q414" t="s">
        <v>8310</v>
      </c>
      <c r="R414" t="s">
        <v>8315</v>
      </c>
      <c r="S414" s="12">
        <f t="shared" si="38"/>
        <v>41099.534467592588</v>
      </c>
      <c r="T414" s="12">
        <f t="shared" si="39"/>
        <v>41115.534467592588</v>
      </c>
      <c r="U414" t="str">
        <f t="shared" si="40"/>
        <v>Jul</v>
      </c>
      <c r="V414" t="str">
        <f t="shared" si="41"/>
        <v>2012</v>
      </c>
    </row>
    <row r="415" spans="1:22" ht="48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s="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8">
        <f t="shared" si="36"/>
        <v>1.0508593749999999</v>
      </c>
      <c r="P415">
        <f t="shared" si="37"/>
        <v>78.660818713450297</v>
      </c>
      <c r="Q415" t="s">
        <v>8310</v>
      </c>
      <c r="R415" t="s">
        <v>8315</v>
      </c>
      <c r="S415" s="12">
        <f t="shared" si="38"/>
        <v>41079.66910879629</v>
      </c>
      <c r="T415" s="12">
        <f t="shared" si="39"/>
        <v>41109.66910879629</v>
      </c>
      <c r="U415" t="str">
        <f t="shared" si="40"/>
        <v>Jun</v>
      </c>
      <c r="V415" t="str">
        <f t="shared" si="41"/>
        <v>2012</v>
      </c>
    </row>
    <row r="416" spans="1:22" ht="48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s="5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8">
        <f t="shared" si="36"/>
        <v>1.0285405405405406</v>
      </c>
      <c r="P416">
        <f t="shared" si="37"/>
        <v>91.480769230769226</v>
      </c>
      <c r="Q416" t="s">
        <v>8310</v>
      </c>
      <c r="R416" t="s">
        <v>8315</v>
      </c>
      <c r="S416" s="12">
        <f t="shared" si="38"/>
        <v>41528.85491898148</v>
      </c>
      <c r="T416" s="12">
        <f t="shared" si="39"/>
        <v>41558.85491898148</v>
      </c>
      <c r="U416" t="str">
        <f t="shared" si="40"/>
        <v>Sep</v>
      </c>
      <c r="V416" t="str">
        <f t="shared" si="41"/>
        <v>2013</v>
      </c>
    </row>
    <row r="417" spans="1:22" ht="64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s="5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8">
        <f t="shared" si="36"/>
        <v>1.0214714285714286</v>
      </c>
      <c r="P417">
        <f t="shared" si="37"/>
        <v>68.09809523809524</v>
      </c>
      <c r="Q417" t="s">
        <v>8310</v>
      </c>
      <c r="R417" t="s">
        <v>8315</v>
      </c>
      <c r="S417" s="12">
        <f t="shared" si="38"/>
        <v>41904.643541666665</v>
      </c>
      <c r="T417" s="12">
        <f t="shared" si="39"/>
        <v>41929.291666666664</v>
      </c>
      <c r="U417" t="str">
        <f t="shared" si="40"/>
        <v>Sep</v>
      </c>
      <c r="V417" t="str">
        <f t="shared" si="41"/>
        <v>2014</v>
      </c>
    </row>
    <row r="418" spans="1:22" ht="32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s="5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8">
        <f t="shared" si="36"/>
        <v>1.2021700000000002</v>
      </c>
      <c r="P418">
        <f t="shared" si="37"/>
        <v>48.086800000000004</v>
      </c>
      <c r="Q418" t="s">
        <v>8310</v>
      </c>
      <c r="R418" t="s">
        <v>8315</v>
      </c>
      <c r="S418" s="12">
        <f t="shared" si="38"/>
        <v>41648.187858796293</v>
      </c>
      <c r="T418" s="12">
        <f t="shared" si="39"/>
        <v>41678.187858796293</v>
      </c>
      <c r="U418" t="str">
        <f t="shared" si="40"/>
        <v>Jan</v>
      </c>
      <c r="V418" t="str">
        <f t="shared" si="41"/>
        <v>2014</v>
      </c>
    </row>
    <row r="419" spans="1:22" ht="48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s="5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8">
        <f t="shared" si="36"/>
        <v>1.0024761904761905</v>
      </c>
      <c r="P419">
        <f t="shared" si="37"/>
        <v>202.42307692307693</v>
      </c>
      <c r="Q419" t="s">
        <v>8310</v>
      </c>
      <c r="R419" t="s">
        <v>8315</v>
      </c>
      <c r="S419" s="12">
        <f t="shared" si="38"/>
        <v>41360.76226851852</v>
      </c>
      <c r="T419" s="12">
        <f t="shared" si="39"/>
        <v>41371.981249999997</v>
      </c>
      <c r="U419" t="str">
        <f t="shared" si="40"/>
        <v>Mar</v>
      </c>
      <c r="V419" t="str">
        <f t="shared" si="41"/>
        <v>2013</v>
      </c>
    </row>
    <row r="420" spans="1:22" ht="48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s="5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8">
        <f t="shared" si="36"/>
        <v>1.0063392857142857</v>
      </c>
      <c r="P420">
        <f t="shared" si="37"/>
        <v>216.75</v>
      </c>
      <c r="Q420" t="s">
        <v>8310</v>
      </c>
      <c r="R420" t="s">
        <v>8315</v>
      </c>
      <c r="S420" s="12">
        <f t="shared" si="38"/>
        <v>42178.07403935185</v>
      </c>
      <c r="T420" s="12">
        <f t="shared" si="39"/>
        <v>42208.07403935185</v>
      </c>
      <c r="U420" t="str">
        <f t="shared" si="40"/>
        <v>Jun</v>
      </c>
      <c r="V420" t="str">
        <f t="shared" si="41"/>
        <v>2015</v>
      </c>
    </row>
    <row r="421" spans="1:22" ht="48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s="5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8">
        <f t="shared" si="36"/>
        <v>1.004375</v>
      </c>
      <c r="P421">
        <f t="shared" si="37"/>
        <v>110.06849315068493</v>
      </c>
      <c r="Q421" t="s">
        <v>8310</v>
      </c>
      <c r="R421" t="s">
        <v>8315</v>
      </c>
      <c r="S421" s="12">
        <f t="shared" si="38"/>
        <v>41394.634108796294</v>
      </c>
      <c r="T421" s="12">
        <f t="shared" si="39"/>
        <v>41454.634108796294</v>
      </c>
      <c r="U421" t="str">
        <f t="shared" si="40"/>
        <v>Apr</v>
      </c>
      <c r="V421" t="str">
        <f t="shared" si="41"/>
        <v>2013</v>
      </c>
    </row>
    <row r="422" spans="1:22" ht="48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s="5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8">
        <f t="shared" si="36"/>
        <v>4.3939393939393936E-3</v>
      </c>
      <c r="P422">
        <f t="shared" si="37"/>
        <v>4.833333333333333</v>
      </c>
      <c r="Q422" t="s">
        <v>8310</v>
      </c>
      <c r="R422" t="s">
        <v>8316</v>
      </c>
      <c r="S422" s="12">
        <f t="shared" si="38"/>
        <v>41682.028136574074</v>
      </c>
      <c r="T422" s="12">
        <f t="shared" si="39"/>
        <v>41711.986469907402</v>
      </c>
      <c r="U422" t="str">
        <f t="shared" si="40"/>
        <v>Feb</v>
      </c>
      <c r="V422" t="str">
        <f t="shared" si="41"/>
        <v>2014</v>
      </c>
    </row>
    <row r="423" spans="1:22" ht="48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s="5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8">
        <f t="shared" si="36"/>
        <v>2.0066666666666667E-2</v>
      </c>
      <c r="P423">
        <f t="shared" si="37"/>
        <v>50.166666666666664</v>
      </c>
      <c r="Q423" t="s">
        <v>8310</v>
      </c>
      <c r="R423" t="s">
        <v>8316</v>
      </c>
      <c r="S423" s="12">
        <f t="shared" si="38"/>
        <v>42177.283055555548</v>
      </c>
      <c r="T423" s="12">
        <f t="shared" si="39"/>
        <v>42237.283055555548</v>
      </c>
      <c r="U423" t="str">
        <f t="shared" si="40"/>
        <v>Jun</v>
      </c>
      <c r="V423" t="str">
        <f t="shared" si="41"/>
        <v>2015</v>
      </c>
    </row>
    <row r="424" spans="1:22" ht="48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s="5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8">
        <f t="shared" si="36"/>
        <v>1.0749999999999999E-2</v>
      </c>
      <c r="P424">
        <f t="shared" si="37"/>
        <v>35.833333333333336</v>
      </c>
      <c r="Q424" t="s">
        <v>8310</v>
      </c>
      <c r="R424" t="s">
        <v>8316</v>
      </c>
      <c r="S424" s="12">
        <f t="shared" si="38"/>
        <v>41863.052048611105</v>
      </c>
      <c r="T424" s="12">
        <f t="shared" si="39"/>
        <v>41893.052048611105</v>
      </c>
      <c r="U424" t="str">
        <f t="shared" si="40"/>
        <v>Aug</v>
      </c>
      <c r="V424" t="str">
        <f t="shared" si="41"/>
        <v>2014</v>
      </c>
    </row>
    <row r="425" spans="1:22" ht="48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s="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8">
        <f t="shared" si="36"/>
        <v>7.6499999999999997E-3</v>
      </c>
      <c r="P425">
        <f t="shared" si="37"/>
        <v>11.76923076923077</v>
      </c>
      <c r="Q425" t="s">
        <v>8310</v>
      </c>
      <c r="R425" t="s">
        <v>8316</v>
      </c>
      <c r="S425" s="12">
        <f t="shared" si="38"/>
        <v>41400.717939814815</v>
      </c>
      <c r="T425" s="12">
        <f t="shared" si="39"/>
        <v>41430.717939814815</v>
      </c>
      <c r="U425" t="str">
        <f t="shared" si="40"/>
        <v>May</v>
      </c>
      <c r="V425" t="str">
        <f t="shared" si="41"/>
        <v>2013</v>
      </c>
    </row>
    <row r="426" spans="1:22" ht="48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s="5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8">
        <f t="shared" si="36"/>
        <v>6.7966666666666675E-2</v>
      </c>
      <c r="P426">
        <f t="shared" si="37"/>
        <v>40.78</v>
      </c>
      <c r="Q426" t="s">
        <v>8310</v>
      </c>
      <c r="R426" t="s">
        <v>8316</v>
      </c>
      <c r="S426" s="12">
        <f t="shared" si="38"/>
        <v>40934.167812499996</v>
      </c>
      <c r="T426" s="12">
        <f t="shared" si="39"/>
        <v>40994.126145833332</v>
      </c>
      <c r="U426" t="str">
        <f t="shared" si="40"/>
        <v>Jan</v>
      </c>
      <c r="V426" t="str">
        <f t="shared" si="41"/>
        <v>2012</v>
      </c>
    </row>
    <row r="427" spans="1:22" ht="48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s="5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8">
        <f t="shared" si="36"/>
        <v>1.2E-4</v>
      </c>
      <c r="P427">
        <f t="shared" si="37"/>
        <v>3</v>
      </c>
      <c r="Q427" t="s">
        <v>8310</v>
      </c>
      <c r="R427" t="s">
        <v>8316</v>
      </c>
      <c r="S427" s="12">
        <f t="shared" si="38"/>
        <v>42275.652824074066</v>
      </c>
      <c r="T427" s="12">
        <f t="shared" si="39"/>
        <v>42335.694490740738</v>
      </c>
      <c r="U427" t="str">
        <f t="shared" si="40"/>
        <v>Sep</v>
      </c>
      <c r="V427" t="str">
        <f t="shared" si="41"/>
        <v>2015</v>
      </c>
    </row>
    <row r="428" spans="1:22" ht="48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s="5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8">
        <f t="shared" si="36"/>
        <v>1.3299999999999999E-2</v>
      </c>
      <c r="P428">
        <f t="shared" si="37"/>
        <v>16.625</v>
      </c>
      <c r="Q428" t="s">
        <v>8310</v>
      </c>
      <c r="R428" t="s">
        <v>8316</v>
      </c>
      <c r="S428" s="12">
        <f t="shared" si="38"/>
        <v>42400.503634259258</v>
      </c>
      <c r="T428" s="12">
        <f t="shared" si="39"/>
        <v>42430.503634259258</v>
      </c>
      <c r="U428" t="str">
        <f t="shared" si="40"/>
        <v>Jan</v>
      </c>
      <c r="V428" t="str">
        <f t="shared" si="41"/>
        <v>2016</v>
      </c>
    </row>
    <row r="429" spans="1:22" ht="48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s="5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8">
        <f t="shared" si="36"/>
        <v>0</v>
      </c>
      <c r="P429" t="e">
        <f t="shared" si="37"/>
        <v>#DIV/0!</v>
      </c>
      <c r="Q429" t="s">
        <v>8310</v>
      </c>
      <c r="R429" t="s">
        <v>8316</v>
      </c>
      <c r="S429" s="12">
        <f t="shared" si="38"/>
        <v>42285.700694444437</v>
      </c>
      <c r="T429" s="12">
        <f t="shared" si="39"/>
        <v>42299.582638888889</v>
      </c>
      <c r="U429" t="str">
        <f t="shared" si="40"/>
        <v>Oct</v>
      </c>
      <c r="V429" t="str">
        <f t="shared" si="41"/>
        <v>2015</v>
      </c>
    </row>
    <row r="430" spans="1:22" ht="32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s="5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8">
        <f t="shared" si="36"/>
        <v>5.6333333333333332E-2</v>
      </c>
      <c r="P430">
        <f t="shared" si="37"/>
        <v>52</v>
      </c>
      <c r="Q430" t="s">
        <v>8310</v>
      </c>
      <c r="R430" t="s">
        <v>8316</v>
      </c>
      <c r="S430" s="12">
        <f t="shared" si="38"/>
        <v>41778.558391203704</v>
      </c>
      <c r="T430" s="12">
        <f t="shared" si="39"/>
        <v>41806.708333333328</v>
      </c>
      <c r="U430" t="str">
        <f t="shared" si="40"/>
        <v>May</v>
      </c>
      <c r="V430" t="str">
        <f t="shared" si="41"/>
        <v>2014</v>
      </c>
    </row>
    <row r="431" spans="1:22" ht="64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s="5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8">
        <f t="shared" si="36"/>
        <v>0</v>
      </c>
      <c r="P431" t="e">
        <f t="shared" si="37"/>
        <v>#DIV/0!</v>
      </c>
      <c r="Q431" t="s">
        <v>8310</v>
      </c>
      <c r="R431" t="s">
        <v>8316</v>
      </c>
      <c r="S431" s="12">
        <f t="shared" si="38"/>
        <v>40070.693078703705</v>
      </c>
      <c r="T431" s="12">
        <f t="shared" si="39"/>
        <v>40143.999305555553</v>
      </c>
      <c r="U431" t="str">
        <f t="shared" si="40"/>
        <v>Sep</v>
      </c>
      <c r="V431" t="str">
        <f t="shared" si="41"/>
        <v>2009</v>
      </c>
    </row>
    <row r="432" spans="1:22" ht="32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s="5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8">
        <f t="shared" si="36"/>
        <v>2.4E-2</v>
      </c>
      <c r="P432">
        <f t="shared" si="37"/>
        <v>4.8</v>
      </c>
      <c r="Q432" t="s">
        <v>8310</v>
      </c>
      <c r="R432" t="s">
        <v>8316</v>
      </c>
      <c r="S432" s="12">
        <f t="shared" si="38"/>
        <v>41512.898923611108</v>
      </c>
      <c r="T432" s="12">
        <f t="shared" si="39"/>
        <v>41527.898923611108</v>
      </c>
      <c r="U432" t="str">
        <f t="shared" si="40"/>
        <v>Aug</v>
      </c>
      <c r="V432" t="str">
        <f t="shared" si="41"/>
        <v>2013</v>
      </c>
    </row>
    <row r="433" spans="1:22" ht="48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s="5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8">
        <f t="shared" si="36"/>
        <v>0.13833333333333334</v>
      </c>
      <c r="P433">
        <f t="shared" si="37"/>
        <v>51.875</v>
      </c>
      <c r="Q433" t="s">
        <v>8310</v>
      </c>
      <c r="R433" t="s">
        <v>8316</v>
      </c>
      <c r="S433" s="12">
        <f t="shared" si="38"/>
        <v>42526.662997685176</v>
      </c>
      <c r="T433" s="12">
        <f t="shared" si="39"/>
        <v>42556.662997685176</v>
      </c>
      <c r="U433" t="str">
        <f t="shared" si="40"/>
        <v>Jun</v>
      </c>
      <c r="V433" t="str">
        <f t="shared" si="41"/>
        <v>2016</v>
      </c>
    </row>
    <row r="434" spans="1:22" ht="48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s="5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8">
        <f t="shared" si="36"/>
        <v>9.5000000000000001E-2</v>
      </c>
      <c r="P434">
        <f t="shared" si="37"/>
        <v>71.25</v>
      </c>
      <c r="Q434" t="s">
        <v>8310</v>
      </c>
      <c r="R434" t="s">
        <v>8316</v>
      </c>
      <c r="S434" s="12">
        <f t="shared" si="38"/>
        <v>42238.51829861111</v>
      </c>
      <c r="T434" s="12">
        <f t="shared" si="39"/>
        <v>42298.51829861111</v>
      </c>
      <c r="U434" t="str">
        <f t="shared" si="40"/>
        <v>Aug</v>
      </c>
      <c r="V434" t="str">
        <f t="shared" si="41"/>
        <v>2015</v>
      </c>
    </row>
    <row r="435" spans="1:22" ht="64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s="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8">
        <f t="shared" si="36"/>
        <v>0</v>
      </c>
      <c r="P435" t="e">
        <f t="shared" si="37"/>
        <v>#DIV/0!</v>
      </c>
      <c r="Q435" t="s">
        <v>8310</v>
      </c>
      <c r="R435" t="s">
        <v>8316</v>
      </c>
      <c r="S435" s="12">
        <f t="shared" si="38"/>
        <v>42228.42155092593</v>
      </c>
      <c r="T435" s="12">
        <f t="shared" si="39"/>
        <v>42288.42155092593</v>
      </c>
      <c r="U435" t="str">
        <f t="shared" si="40"/>
        <v>Aug</v>
      </c>
      <c r="V435" t="str">
        <f t="shared" si="41"/>
        <v>2015</v>
      </c>
    </row>
    <row r="436" spans="1:22" ht="48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s="5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8">
        <f t="shared" si="36"/>
        <v>0.05</v>
      </c>
      <c r="P436">
        <f t="shared" si="37"/>
        <v>62.5</v>
      </c>
      <c r="Q436" t="s">
        <v>8310</v>
      </c>
      <c r="R436" t="s">
        <v>8316</v>
      </c>
      <c r="S436" s="12">
        <f t="shared" si="38"/>
        <v>41576.626180555555</v>
      </c>
      <c r="T436" s="12">
        <f t="shared" si="39"/>
        <v>41609.667847222219</v>
      </c>
      <c r="U436" t="str">
        <f t="shared" si="40"/>
        <v>Oct</v>
      </c>
      <c r="V436" t="str">
        <f t="shared" si="41"/>
        <v>2013</v>
      </c>
    </row>
    <row r="437" spans="1:22" ht="48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s="5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8">
        <f t="shared" si="36"/>
        <v>2.7272727272727273E-5</v>
      </c>
      <c r="P437">
        <f t="shared" si="37"/>
        <v>1</v>
      </c>
      <c r="Q437" t="s">
        <v>8310</v>
      </c>
      <c r="R437" t="s">
        <v>8316</v>
      </c>
      <c r="S437" s="12">
        <f t="shared" si="38"/>
        <v>41500.539120370369</v>
      </c>
      <c r="T437" s="12">
        <f t="shared" si="39"/>
        <v>41530.539120370369</v>
      </c>
      <c r="U437" t="str">
        <f t="shared" si="40"/>
        <v>Aug</v>
      </c>
      <c r="V437" t="str">
        <f t="shared" si="41"/>
        <v>2013</v>
      </c>
    </row>
    <row r="438" spans="1:22" ht="48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s="5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8">
        <f t="shared" si="36"/>
        <v>0</v>
      </c>
      <c r="P438" t="e">
        <f t="shared" si="37"/>
        <v>#DIV/0!</v>
      </c>
      <c r="Q438" t="s">
        <v>8310</v>
      </c>
      <c r="R438" t="s">
        <v>8316</v>
      </c>
      <c r="S438" s="12">
        <f t="shared" si="38"/>
        <v>41456.154085648144</v>
      </c>
      <c r="T438" s="12">
        <f t="shared" si="39"/>
        <v>41486.154085648144</v>
      </c>
      <c r="U438" t="str">
        <f t="shared" si="40"/>
        <v>Jul</v>
      </c>
      <c r="V438" t="str">
        <f t="shared" si="41"/>
        <v>2013</v>
      </c>
    </row>
    <row r="439" spans="1:22" ht="48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s="5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8">
        <f t="shared" si="36"/>
        <v>0</v>
      </c>
      <c r="P439" t="e">
        <f t="shared" si="37"/>
        <v>#DIV/0!</v>
      </c>
      <c r="Q439" t="s">
        <v>8310</v>
      </c>
      <c r="R439" t="s">
        <v>8316</v>
      </c>
      <c r="S439" s="12">
        <f t="shared" si="38"/>
        <v>42591.110254629624</v>
      </c>
      <c r="T439" s="12">
        <f t="shared" si="39"/>
        <v>42651.110254629624</v>
      </c>
      <c r="U439" t="str">
        <f t="shared" si="40"/>
        <v>Aug</v>
      </c>
      <c r="V439" t="str">
        <f t="shared" si="41"/>
        <v>2016</v>
      </c>
    </row>
    <row r="440" spans="1:22" ht="48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s="5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8">
        <f t="shared" si="36"/>
        <v>9.3799999999999994E-2</v>
      </c>
      <c r="P440">
        <f t="shared" si="37"/>
        <v>170.54545454545453</v>
      </c>
      <c r="Q440" t="s">
        <v>8310</v>
      </c>
      <c r="R440" t="s">
        <v>8316</v>
      </c>
      <c r="S440" s="12">
        <f t="shared" si="38"/>
        <v>42296.052754629629</v>
      </c>
      <c r="T440" s="12">
        <f t="shared" si="39"/>
        <v>42326.094421296293</v>
      </c>
      <c r="U440" t="str">
        <f t="shared" si="40"/>
        <v>Oct</v>
      </c>
      <c r="V440" t="str">
        <f t="shared" si="41"/>
        <v>2015</v>
      </c>
    </row>
    <row r="441" spans="1:22" ht="48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s="5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8">
        <f t="shared" si="36"/>
        <v>0</v>
      </c>
      <c r="P441" t="e">
        <f t="shared" si="37"/>
        <v>#DIV/0!</v>
      </c>
      <c r="Q441" t="s">
        <v>8310</v>
      </c>
      <c r="R441" t="s">
        <v>8316</v>
      </c>
      <c r="S441" s="12">
        <f t="shared" si="38"/>
        <v>41919.553449074068</v>
      </c>
      <c r="T441" s="12">
        <f t="shared" si="39"/>
        <v>41929.553449074068</v>
      </c>
      <c r="U441" t="str">
        <f t="shared" si="40"/>
        <v>Oct</v>
      </c>
      <c r="V441" t="str">
        <f t="shared" si="41"/>
        <v>2014</v>
      </c>
    </row>
    <row r="442" spans="1:22" ht="48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s="5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8">
        <f t="shared" si="36"/>
        <v>1E-3</v>
      </c>
      <c r="P442">
        <f t="shared" si="37"/>
        <v>5</v>
      </c>
      <c r="Q442" t="s">
        <v>8310</v>
      </c>
      <c r="R442" t="s">
        <v>8316</v>
      </c>
      <c r="S442" s="12">
        <f t="shared" si="38"/>
        <v>42423.777233796289</v>
      </c>
      <c r="T442" s="12">
        <f t="shared" si="39"/>
        <v>42453.735567129632</v>
      </c>
      <c r="U442" t="str">
        <f t="shared" si="40"/>
        <v>Feb</v>
      </c>
      <c r="V442" t="str">
        <f t="shared" si="41"/>
        <v>2016</v>
      </c>
    </row>
    <row r="443" spans="1:22" ht="48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s="5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8">
        <f t="shared" si="36"/>
        <v>0</v>
      </c>
      <c r="P443" t="e">
        <f t="shared" si="37"/>
        <v>#DIV/0!</v>
      </c>
      <c r="Q443" t="s">
        <v>8310</v>
      </c>
      <c r="R443" t="s">
        <v>8316</v>
      </c>
      <c r="S443" s="12">
        <f t="shared" si="38"/>
        <v>41550.585601851846</v>
      </c>
      <c r="T443" s="12">
        <f t="shared" si="39"/>
        <v>41580.585601851846</v>
      </c>
      <c r="U443" t="str">
        <f t="shared" si="40"/>
        <v>Oct</v>
      </c>
      <c r="V443" t="str">
        <f t="shared" si="41"/>
        <v>2013</v>
      </c>
    </row>
    <row r="444" spans="1:22" ht="16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s="5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8">
        <f t="shared" si="36"/>
        <v>0.39358823529411763</v>
      </c>
      <c r="P444">
        <f t="shared" si="37"/>
        <v>393.58823529411762</v>
      </c>
      <c r="Q444" t="s">
        <v>8310</v>
      </c>
      <c r="R444" t="s">
        <v>8316</v>
      </c>
      <c r="S444" s="12">
        <f t="shared" si="38"/>
        <v>42024.680358796293</v>
      </c>
      <c r="T444" s="12">
        <f t="shared" si="39"/>
        <v>42054.680358796293</v>
      </c>
      <c r="U444" t="str">
        <f t="shared" si="40"/>
        <v>Jan</v>
      </c>
      <c r="V444" t="str">
        <f t="shared" si="41"/>
        <v>2015</v>
      </c>
    </row>
    <row r="445" spans="1:22" ht="48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s="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8">
        <f t="shared" si="36"/>
        <v>1E-3</v>
      </c>
      <c r="P445">
        <f t="shared" si="37"/>
        <v>5</v>
      </c>
      <c r="Q445" t="s">
        <v>8310</v>
      </c>
      <c r="R445" t="s">
        <v>8316</v>
      </c>
      <c r="S445" s="12">
        <f t="shared" si="38"/>
        <v>41649.806724537033</v>
      </c>
      <c r="T445" s="12">
        <f t="shared" si="39"/>
        <v>41679.806724537033</v>
      </c>
      <c r="U445" t="str">
        <f t="shared" si="40"/>
        <v>Jan</v>
      </c>
      <c r="V445" t="str">
        <f t="shared" si="41"/>
        <v>2014</v>
      </c>
    </row>
    <row r="446" spans="1:22" ht="32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s="5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8">
        <f t="shared" si="36"/>
        <v>0.05</v>
      </c>
      <c r="P446">
        <f t="shared" si="37"/>
        <v>50</v>
      </c>
      <c r="Q446" t="s">
        <v>8310</v>
      </c>
      <c r="R446" t="s">
        <v>8316</v>
      </c>
      <c r="S446" s="12">
        <f t="shared" si="38"/>
        <v>40894.69862268518</v>
      </c>
      <c r="T446" s="12">
        <f t="shared" si="39"/>
        <v>40954.69862268518</v>
      </c>
      <c r="U446" t="str">
        <f t="shared" si="40"/>
        <v>Dec</v>
      </c>
      <c r="V446" t="str">
        <f t="shared" si="41"/>
        <v>2011</v>
      </c>
    </row>
    <row r="447" spans="1:22" ht="48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s="5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8">
        <f t="shared" si="36"/>
        <v>3.3333333333333335E-5</v>
      </c>
      <c r="P447">
        <f t="shared" si="37"/>
        <v>1</v>
      </c>
      <c r="Q447" t="s">
        <v>8310</v>
      </c>
      <c r="R447" t="s">
        <v>8316</v>
      </c>
      <c r="S447" s="12">
        <f t="shared" si="38"/>
        <v>42130.127025462956</v>
      </c>
      <c r="T447" s="12">
        <f t="shared" si="39"/>
        <v>42145.127025462956</v>
      </c>
      <c r="U447" t="str">
        <f t="shared" si="40"/>
        <v>May</v>
      </c>
      <c r="V447" t="str">
        <f t="shared" si="41"/>
        <v>2015</v>
      </c>
    </row>
    <row r="448" spans="1:22" ht="48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s="5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8">
        <f t="shared" si="36"/>
        <v>7.2952380952380949E-2</v>
      </c>
      <c r="P448">
        <f t="shared" si="37"/>
        <v>47.875</v>
      </c>
      <c r="Q448" t="s">
        <v>8310</v>
      </c>
      <c r="R448" t="s">
        <v>8316</v>
      </c>
      <c r="S448" s="12">
        <f t="shared" si="38"/>
        <v>42036.875231481477</v>
      </c>
      <c r="T448" s="12">
        <f t="shared" si="39"/>
        <v>42066.875231481477</v>
      </c>
      <c r="U448" t="str">
        <f t="shared" si="40"/>
        <v>Feb</v>
      </c>
      <c r="V448" t="str">
        <f t="shared" si="41"/>
        <v>2015</v>
      </c>
    </row>
    <row r="449" spans="1:22" ht="48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s="5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8">
        <f t="shared" si="36"/>
        <v>1.6666666666666666E-4</v>
      </c>
      <c r="P449">
        <f t="shared" si="37"/>
        <v>5</v>
      </c>
      <c r="Q449" t="s">
        <v>8310</v>
      </c>
      <c r="R449" t="s">
        <v>8316</v>
      </c>
      <c r="S449" s="12">
        <f t="shared" si="38"/>
        <v>41331.34679398148</v>
      </c>
      <c r="T449" s="12">
        <f t="shared" si="39"/>
        <v>41356.305127314808</v>
      </c>
      <c r="U449" t="str">
        <f t="shared" si="40"/>
        <v>Feb</v>
      </c>
      <c r="V449" t="str">
        <f t="shared" si="41"/>
        <v>2013</v>
      </c>
    </row>
    <row r="450" spans="1:22" ht="48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s="5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8">
        <f t="shared" si="36"/>
        <v>3.2804E-2</v>
      </c>
      <c r="P450">
        <f t="shared" si="37"/>
        <v>20.502500000000001</v>
      </c>
      <c r="Q450" t="s">
        <v>8310</v>
      </c>
      <c r="R450" t="s">
        <v>8316</v>
      </c>
      <c r="S450" s="12">
        <f t="shared" si="38"/>
        <v>41753.549710648142</v>
      </c>
      <c r="T450" s="12">
        <f t="shared" si="39"/>
        <v>41773.549710648142</v>
      </c>
      <c r="U450" t="str">
        <f t="shared" si="40"/>
        <v>Apr</v>
      </c>
      <c r="V450" t="str">
        <f t="shared" si="41"/>
        <v>2014</v>
      </c>
    </row>
    <row r="451" spans="1:22" ht="48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s="5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8">
        <f t="shared" ref="O451:O514" si="42">E451/D451</f>
        <v>2.2499999999999999E-2</v>
      </c>
      <c r="P451">
        <f t="shared" ref="P451:P514" si="43">AVERAGE(E451/L451)</f>
        <v>9</v>
      </c>
      <c r="Q451" t="s">
        <v>8310</v>
      </c>
      <c r="R451" t="s">
        <v>8316</v>
      </c>
      <c r="S451" s="12">
        <f t="shared" ref="S451:S514" si="44">(((J451/60)/60)/24)+DATE(1970,1,1)+(-5/24)</f>
        <v>41534.359780092593</v>
      </c>
      <c r="T451" s="12">
        <f t="shared" ref="T451:T514" si="45">(((I451/60)/60)/24)+DATE(1970,1,1)+(-5/24)</f>
        <v>41564.359780092593</v>
      </c>
      <c r="U451" t="str">
        <f t="shared" ref="U451:U514" si="46">TEXT(S451, "mmm")</f>
        <v>Sep</v>
      </c>
      <c r="V451" t="str">
        <f t="shared" ref="V451:V514" si="47">TEXT(S451, "yyy")</f>
        <v>2013</v>
      </c>
    </row>
    <row r="452" spans="1:22" ht="48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s="5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8">
        <f t="shared" si="42"/>
        <v>7.92E-3</v>
      </c>
      <c r="P452">
        <f t="shared" si="43"/>
        <v>56.571428571428569</v>
      </c>
      <c r="Q452" t="s">
        <v>8310</v>
      </c>
      <c r="R452" t="s">
        <v>8316</v>
      </c>
      <c r="S452" s="12">
        <f t="shared" si="44"/>
        <v>41654.73842592592</v>
      </c>
      <c r="T452" s="12">
        <f t="shared" si="45"/>
        <v>41684.73842592592</v>
      </c>
      <c r="U452" t="str">
        <f t="shared" si="46"/>
        <v>Jan</v>
      </c>
      <c r="V452" t="str">
        <f t="shared" si="47"/>
        <v>2014</v>
      </c>
    </row>
    <row r="453" spans="1:22" ht="48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s="5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8">
        <f t="shared" si="42"/>
        <v>0</v>
      </c>
      <c r="P453" t="e">
        <f t="shared" si="43"/>
        <v>#DIV/0!</v>
      </c>
      <c r="Q453" t="s">
        <v>8310</v>
      </c>
      <c r="R453" t="s">
        <v>8316</v>
      </c>
      <c r="S453" s="12">
        <f t="shared" si="44"/>
        <v>41634.506840277776</v>
      </c>
      <c r="T453" s="12">
        <f t="shared" si="45"/>
        <v>41664.506840277776</v>
      </c>
      <c r="U453" t="str">
        <f t="shared" si="46"/>
        <v>Dec</v>
      </c>
      <c r="V453" t="str">
        <f t="shared" si="47"/>
        <v>2013</v>
      </c>
    </row>
    <row r="454" spans="1:22" ht="32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s="5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8">
        <f t="shared" si="42"/>
        <v>0.64</v>
      </c>
      <c r="P454">
        <f t="shared" si="43"/>
        <v>40</v>
      </c>
      <c r="Q454" t="s">
        <v>8310</v>
      </c>
      <c r="R454" t="s">
        <v>8316</v>
      </c>
      <c r="S454" s="12">
        <f t="shared" si="44"/>
        <v>42107.495543981473</v>
      </c>
      <c r="T454" s="12">
        <f t="shared" si="45"/>
        <v>42137.495543981473</v>
      </c>
      <c r="U454" t="str">
        <f t="shared" si="46"/>
        <v>Apr</v>
      </c>
      <c r="V454" t="str">
        <f t="shared" si="47"/>
        <v>2015</v>
      </c>
    </row>
    <row r="455" spans="1:22" ht="48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s="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8">
        <f t="shared" si="42"/>
        <v>2.740447957839262E-4</v>
      </c>
      <c r="P455">
        <f t="shared" si="43"/>
        <v>13</v>
      </c>
      <c r="Q455" t="s">
        <v>8310</v>
      </c>
      <c r="R455" t="s">
        <v>8316</v>
      </c>
      <c r="S455" s="12">
        <f t="shared" si="44"/>
        <v>42038.616655092592</v>
      </c>
      <c r="T455" s="12">
        <f t="shared" si="45"/>
        <v>42054.616655092592</v>
      </c>
      <c r="U455" t="str">
        <f t="shared" si="46"/>
        <v>Feb</v>
      </c>
      <c r="V455" t="str">
        <f t="shared" si="47"/>
        <v>2015</v>
      </c>
    </row>
    <row r="456" spans="1:22" ht="48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s="5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8">
        <f t="shared" si="42"/>
        <v>8.2000000000000007E-3</v>
      </c>
      <c r="P456">
        <f t="shared" si="43"/>
        <v>16.399999999999999</v>
      </c>
      <c r="Q456" t="s">
        <v>8310</v>
      </c>
      <c r="R456" t="s">
        <v>8316</v>
      </c>
      <c r="S456" s="12">
        <f t="shared" si="44"/>
        <v>41938.508923611109</v>
      </c>
      <c r="T456" s="12">
        <f t="shared" si="45"/>
        <v>41969.343055555553</v>
      </c>
      <c r="U456" t="str">
        <f t="shared" si="46"/>
        <v>Oct</v>
      </c>
      <c r="V456" t="str">
        <f t="shared" si="47"/>
        <v>2014</v>
      </c>
    </row>
    <row r="457" spans="1:22" ht="48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s="5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8">
        <f t="shared" si="42"/>
        <v>6.9230769230769226E-4</v>
      </c>
      <c r="P457">
        <f t="shared" si="43"/>
        <v>22.5</v>
      </c>
      <c r="Q457" t="s">
        <v>8310</v>
      </c>
      <c r="R457" t="s">
        <v>8316</v>
      </c>
      <c r="S457" s="12">
        <f t="shared" si="44"/>
        <v>40970.794236111105</v>
      </c>
      <c r="T457" s="12">
        <f t="shared" si="45"/>
        <v>41015.813194444439</v>
      </c>
      <c r="U457" t="str">
        <f t="shared" si="46"/>
        <v>Mar</v>
      </c>
      <c r="V457" t="str">
        <f t="shared" si="47"/>
        <v>2012</v>
      </c>
    </row>
    <row r="458" spans="1:22" ht="48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s="5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8">
        <f t="shared" si="42"/>
        <v>6.8631863186318634E-3</v>
      </c>
      <c r="P458">
        <f t="shared" si="43"/>
        <v>20.333333333333332</v>
      </c>
      <c r="Q458" t="s">
        <v>8310</v>
      </c>
      <c r="R458" t="s">
        <v>8316</v>
      </c>
      <c r="S458" s="12">
        <f t="shared" si="44"/>
        <v>41547.486122685179</v>
      </c>
      <c r="T458" s="12">
        <f t="shared" si="45"/>
        <v>41568.957638888889</v>
      </c>
      <c r="U458" t="str">
        <f t="shared" si="46"/>
        <v>Sep</v>
      </c>
      <c r="V458" t="str">
        <f t="shared" si="47"/>
        <v>2013</v>
      </c>
    </row>
    <row r="459" spans="1:22" ht="48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s="5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8">
        <f t="shared" si="42"/>
        <v>0</v>
      </c>
      <c r="P459" t="e">
        <f t="shared" si="43"/>
        <v>#DIV/0!</v>
      </c>
      <c r="Q459" t="s">
        <v>8310</v>
      </c>
      <c r="R459" t="s">
        <v>8316</v>
      </c>
      <c r="S459" s="12">
        <f t="shared" si="44"/>
        <v>41837.559166666666</v>
      </c>
      <c r="T459" s="12">
        <f t="shared" si="45"/>
        <v>41867.559166666666</v>
      </c>
      <c r="U459" t="str">
        <f t="shared" si="46"/>
        <v>Jul</v>
      </c>
      <c r="V459" t="str">
        <f t="shared" si="47"/>
        <v>2014</v>
      </c>
    </row>
    <row r="460" spans="1:22" ht="48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s="5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8">
        <f t="shared" si="42"/>
        <v>8.2100000000000006E-2</v>
      </c>
      <c r="P460">
        <f t="shared" si="43"/>
        <v>16.755102040816325</v>
      </c>
      <c r="Q460" t="s">
        <v>8310</v>
      </c>
      <c r="R460" t="s">
        <v>8316</v>
      </c>
      <c r="S460" s="12">
        <f t="shared" si="44"/>
        <v>41378.491435185184</v>
      </c>
      <c r="T460" s="12">
        <f t="shared" si="45"/>
        <v>41408.491435185184</v>
      </c>
      <c r="U460" t="str">
        <f t="shared" si="46"/>
        <v>Apr</v>
      </c>
      <c r="V460" t="str">
        <f t="shared" si="47"/>
        <v>2013</v>
      </c>
    </row>
    <row r="461" spans="1:22" ht="48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s="5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8">
        <f t="shared" si="42"/>
        <v>6.4102564102564103E-4</v>
      </c>
      <c r="P461">
        <f t="shared" si="43"/>
        <v>25</v>
      </c>
      <c r="Q461" t="s">
        <v>8310</v>
      </c>
      <c r="R461" t="s">
        <v>8316</v>
      </c>
      <c r="S461" s="12">
        <f t="shared" si="44"/>
        <v>40800.432025462964</v>
      </c>
      <c r="T461" s="12">
        <f t="shared" si="45"/>
        <v>40860.473692129628</v>
      </c>
      <c r="U461" t="str">
        <f t="shared" si="46"/>
        <v>Sep</v>
      </c>
      <c r="V461" t="str">
        <f t="shared" si="47"/>
        <v>2011</v>
      </c>
    </row>
    <row r="462" spans="1:22" ht="32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s="5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8">
        <f t="shared" si="42"/>
        <v>2.9411764705882353E-3</v>
      </c>
      <c r="P462">
        <f t="shared" si="43"/>
        <v>12.5</v>
      </c>
      <c r="Q462" t="s">
        <v>8310</v>
      </c>
      <c r="R462" t="s">
        <v>8316</v>
      </c>
      <c r="S462" s="12">
        <f t="shared" si="44"/>
        <v>41759.334201388883</v>
      </c>
      <c r="T462" s="12">
        <f t="shared" si="45"/>
        <v>41790.958333333328</v>
      </c>
      <c r="U462" t="str">
        <f t="shared" si="46"/>
        <v>Apr</v>
      </c>
      <c r="V462" t="str">
        <f t="shared" si="47"/>
        <v>2014</v>
      </c>
    </row>
    <row r="463" spans="1:22" ht="48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s="5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8">
        <f t="shared" si="42"/>
        <v>0</v>
      </c>
      <c r="P463" t="e">
        <f t="shared" si="43"/>
        <v>#DIV/0!</v>
      </c>
      <c r="Q463" t="s">
        <v>8310</v>
      </c>
      <c r="R463" t="s">
        <v>8316</v>
      </c>
      <c r="S463" s="12">
        <f t="shared" si="44"/>
        <v>41407.638506944444</v>
      </c>
      <c r="T463" s="12">
        <f t="shared" si="45"/>
        <v>41427.638506944444</v>
      </c>
      <c r="U463" t="str">
        <f t="shared" si="46"/>
        <v>May</v>
      </c>
      <c r="V463" t="str">
        <f t="shared" si="47"/>
        <v>2013</v>
      </c>
    </row>
    <row r="464" spans="1:22" ht="48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s="5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8">
        <f t="shared" si="42"/>
        <v>0</v>
      </c>
      <c r="P464" t="e">
        <f t="shared" si="43"/>
        <v>#DIV/0!</v>
      </c>
      <c r="Q464" t="s">
        <v>8310</v>
      </c>
      <c r="R464" t="s">
        <v>8316</v>
      </c>
      <c r="S464" s="12">
        <f t="shared" si="44"/>
        <v>40704.918298611112</v>
      </c>
      <c r="T464" s="12">
        <f t="shared" si="45"/>
        <v>40764.918298611112</v>
      </c>
      <c r="U464" t="str">
        <f t="shared" si="46"/>
        <v>Jun</v>
      </c>
      <c r="V464" t="str">
        <f t="shared" si="47"/>
        <v>2011</v>
      </c>
    </row>
    <row r="465" spans="1:22" ht="48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s="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8">
        <f t="shared" si="42"/>
        <v>2.2727272727272728E-2</v>
      </c>
      <c r="P465">
        <f t="shared" si="43"/>
        <v>113.63636363636364</v>
      </c>
      <c r="Q465" t="s">
        <v>8310</v>
      </c>
      <c r="R465" t="s">
        <v>8316</v>
      </c>
      <c r="S465" s="12">
        <f t="shared" si="44"/>
        <v>40750.501770833333</v>
      </c>
      <c r="T465" s="12">
        <f t="shared" si="45"/>
        <v>40810.501770833333</v>
      </c>
      <c r="U465" t="str">
        <f t="shared" si="46"/>
        <v>Jul</v>
      </c>
      <c r="V465" t="str">
        <f t="shared" si="47"/>
        <v>2011</v>
      </c>
    </row>
    <row r="466" spans="1:22" ht="32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s="5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8">
        <f t="shared" si="42"/>
        <v>9.9009900990099011E-4</v>
      </c>
      <c r="P466">
        <f t="shared" si="43"/>
        <v>1</v>
      </c>
      <c r="Q466" t="s">
        <v>8310</v>
      </c>
      <c r="R466" t="s">
        <v>8316</v>
      </c>
      <c r="S466" s="12">
        <f t="shared" si="44"/>
        <v>42488.640451388892</v>
      </c>
      <c r="T466" s="12">
        <f t="shared" si="45"/>
        <v>42508.640451388892</v>
      </c>
      <c r="U466" t="str">
        <f t="shared" si="46"/>
        <v>Apr</v>
      </c>
      <c r="V466" t="str">
        <f t="shared" si="47"/>
        <v>2016</v>
      </c>
    </row>
    <row r="467" spans="1:22" ht="16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s="5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8">
        <f t="shared" si="42"/>
        <v>0.26953125</v>
      </c>
      <c r="P467">
        <f t="shared" si="43"/>
        <v>17.25</v>
      </c>
      <c r="Q467" t="s">
        <v>8310</v>
      </c>
      <c r="R467" t="s">
        <v>8316</v>
      </c>
      <c r="S467" s="12">
        <f t="shared" si="44"/>
        <v>41800.911736111106</v>
      </c>
      <c r="T467" s="12">
        <f t="shared" si="45"/>
        <v>41816.911736111106</v>
      </c>
      <c r="U467" t="str">
        <f t="shared" si="46"/>
        <v>Jun</v>
      </c>
      <c r="V467" t="str">
        <f t="shared" si="47"/>
        <v>2014</v>
      </c>
    </row>
    <row r="468" spans="1:22" ht="48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s="5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8">
        <f t="shared" si="42"/>
        <v>7.6E-3</v>
      </c>
      <c r="P468">
        <f t="shared" si="43"/>
        <v>15.2</v>
      </c>
      <c r="Q468" t="s">
        <v>8310</v>
      </c>
      <c r="R468" t="s">
        <v>8316</v>
      </c>
      <c r="S468" s="12">
        <f t="shared" si="44"/>
        <v>41129.734537037039</v>
      </c>
      <c r="T468" s="12">
        <f t="shared" si="45"/>
        <v>41159.734537037039</v>
      </c>
      <c r="U468" t="str">
        <f t="shared" si="46"/>
        <v>Aug</v>
      </c>
      <c r="V468" t="str">
        <f t="shared" si="47"/>
        <v>2012</v>
      </c>
    </row>
    <row r="469" spans="1:22" ht="48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s="5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8">
        <f t="shared" si="42"/>
        <v>0.21575</v>
      </c>
      <c r="P469">
        <f t="shared" si="43"/>
        <v>110.64102564102564</v>
      </c>
      <c r="Q469" t="s">
        <v>8310</v>
      </c>
      <c r="R469" t="s">
        <v>8316</v>
      </c>
      <c r="S469" s="12">
        <f t="shared" si="44"/>
        <v>41135.471458333333</v>
      </c>
      <c r="T469" s="12">
        <f t="shared" si="45"/>
        <v>41180.471458333333</v>
      </c>
      <c r="U469" t="str">
        <f t="shared" si="46"/>
        <v>Aug</v>
      </c>
      <c r="V469" t="str">
        <f t="shared" si="47"/>
        <v>2012</v>
      </c>
    </row>
    <row r="470" spans="1:22" ht="48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s="5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8">
        <f t="shared" si="42"/>
        <v>0</v>
      </c>
      <c r="P470" t="e">
        <f t="shared" si="43"/>
        <v>#DIV/0!</v>
      </c>
      <c r="Q470" t="s">
        <v>8310</v>
      </c>
      <c r="R470" t="s">
        <v>8316</v>
      </c>
      <c r="S470" s="12">
        <f t="shared" si="44"/>
        <v>41040.959293981476</v>
      </c>
      <c r="T470" s="12">
        <f t="shared" si="45"/>
        <v>41100.952141203699</v>
      </c>
      <c r="U470" t="str">
        <f t="shared" si="46"/>
        <v>May</v>
      </c>
      <c r="V470" t="str">
        <f t="shared" si="47"/>
        <v>2012</v>
      </c>
    </row>
    <row r="471" spans="1:22" ht="32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s="5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8">
        <f t="shared" si="42"/>
        <v>0</v>
      </c>
      <c r="P471" t="e">
        <f t="shared" si="43"/>
        <v>#DIV/0!</v>
      </c>
      <c r="Q471" t="s">
        <v>8310</v>
      </c>
      <c r="R471" t="s">
        <v>8316</v>
      </c>
      <c r="S471" s="12">
        <f t="shared" si="44"/>
        <v>41827.781527777777</v>
      </c>
      <c r="T471" s="12">
        <f t="shared" si="45"/>
        <v>41887.781527777777</v>
      </c>
      <c r="U471" t="str">
        <f t="shared" si="46"/>
        <v>Jul</v>
      </c>
      <c r="V471" t="str">
        <f t="shared" si="47"/>
        <v>2014</v>
      </c>
    </row>
    <row r="472" spans="1:22" ht="48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s="5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8">
        <f t="shared" si="42"/>
        <v>1.0200000000000001E-2</v>
      </c>
      <c r="P472">
        <f t="shared" si="43"/>
        <v>25.5</v>
      </c>
      <c r="Q472" t="s">
        <v>8310</v>
      </c>
      <c r="R472" t="s">
        <v>8316</v>
      </c>
      <c r="S472" s="12">
        <f t="shared" si="44"/>
        <v>41604.959363425922</v>
      </c>
      <c r="T472" s="12">
        <f t="shared" si="45"/>
        <v>41654.958333333328</v>
      </c>
      <c r="U472" t="str">
        <f t="shared" si="46"/>
        <v>Nov</v>
      </c>
      <c r="V472" t="str">
        <f t="shared" si="47"/>
        <v>2013</v>
      </c>
    </row>
    <row r="473" spans="1:22" ht="64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s="5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8">
        <f t="shared" si="42"/>
        <v>0.11892727272727273</v>
      </c>
      <c r="P473">
        <f t="shared" si="43"/>
        <v>38.476470588235294</v>
      </c>
      <c r="Q473" t="s">
        <v>8310</v>
      </c>
      <c r="R473" t="s">
        <v>8316</v>
      </c>
      <c r="S473" s="12">
        <f t="shared" si="44"/>
        <v>41703.513645833329</v>
      </c>
      <c r="T473" s="12">
        <f t="shared" si="45"/>
        <v>41748.471979166665</v>
      </c>
      <c r="U473" t="str">
        <f t="shared" si="46"/>
        <v>Mar</v>
      </c>
      <c r="V473" t="str">
        <f t="shared" si="47"/>
        <v>2014</v>
      </c>
    </row>
    <row r="474" spans="1:22" ht="48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s="5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8">
        <f t="shared" si="42"/>
        <v>0.17624999999999999</v>
      </c>
      <c r="P474">
        <f t="shared" si="43"/>
        <v>28.2</v>
      </c>
      <c r="Q474" t="s">
        <v>8310</v>
      </c>
      <c r="R474" t="s">
        <v>8316</v>
      </c>
      <c r="S474" s="12">
        <f t="shared" si="44"/>
        <v>41844.714328703703</v>
      </c>
      <c r="T474" s="12">
        <f t="shared" si="45"/>
        <v>41874.714328703703</v>
      </c>
      <c r="U474" t="str">
        <f t="shared" si="46"/>
        <v>Jul</v>
      </c>
      <c r="V474" t="str">
        <f t="shared" si="47"/>
        <v>2014</v>
      </c>
    </row>
    <row r="475" spans="1:22" ht="48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s="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8">
        <f t="shared" si="42"/>
        <v>2.87E-2</v>
      </c>
      <c r="P475">
        <f t="shared" si="43"/>
        <v>61.5</v>
      </c>
      <c r="Q475" t="s">
        <v>8310</v>
      </c>
      <c r="R475" t="s">
        <v>8316</v>
      </c>
      <c r="S475" s="12">
        <f t="shared" si="44"/>
        <v>41869.489803240736</v>
      </c>
      <c r="T475" s="12">
        <f t="shared" si="45"/>
        <v>41899.489803240736</v>
      </c>
      <c r="U475" t="str">
        <f t="shared" si="46"/>
        <v>Aug</v>
      </c>
      <c r="V475" t="str">
        <f t="shared" si="47"/>
        <v>2014</v>
      </c>
    </row>
    <row r="476" spans="1:22" ht="48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s="5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8">
        <f t="shared" si="42"/>
        <v>3.0303030303030303E-4</v>
      </c>
      <c r="P476">
        <f t="shared" si="43"/>
        <v>1</v>
      </c>
      <c r="Q476" t="s">
        <v>8310</v>
      </c>
      <c r="R476" t="s">
        <v>8316</v>
      </c>
      <c r="S476" s="12">
        <f t="shared" si="44"/>
        <v>42753.120706018519</v>
      </c>
      <c r="T476" s="12">
        <f t="shared" si="45"/>
        <v>42783.120706018519</v>
      </c>
      <c r="U476" t="str">
        <f t="shared" si="46"/>
        <v>Jan</v>
      </c>
      <c r="V476" t="str">
        <f t="shared" si="47"/>
        <v>2017</v>
      </c>
    </row>
    <row r="477" spans="1:22" ht="48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s="5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8">
        <f t="shared" si="42"/>
        <v>0</v>
      </c>
      <c r="P477" t="e">
        <f t="shared" si="43"/>
        <v>#DIV/0!</v>
      </c>
      <c r="Q477" t="s">
        <v>8310</v>
      </c>
      <c r="R477" t="s">
        <v>8316</v>
      </c>
      <c r="S477" s="12">
        <f t="shared" si="44"/>
        <v>42099.877812500003</v>
      </c>
      <c r="T477" s="12">
        <f t="shared" si="45"/>
        <v>42129.877812500003</v>
      </c>
      <c r="U477" t="str">
        <f t="shared" si="46"/>
        <v>Apr</v>
      </c>
      <c r="V477" t="str">
        <f t="shared" si="47"/>
        <v>2015</v>
      </c>
    </row>
    <row r="478" spans="1:22" ht="32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s="5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8">
        <f t="shared" si="42"/>
        <v>2.2302681818181819E-2</v>
      </c>
      <c r="P478">
        <f t="shared" si="43"/>
        <v>39.569274193548388</v>
      </c>
      <c r="Q478" t="s">
        <v>8310</v>
      </c>
      <c r="R478" t="s">
        <v>8316</v>
      </c>
      <c r="S478" s="12">
        <f t="shared" si="44"/>
        <v>41757.76667824074</v>
      </c>
      <c r="T478" s="12">
        <f t="shared" si="45"/>
        <v>41792.957638888889</v>
      </c>
      <c r="U478" t="str">
        <f t="shared" si="46"/>
        <v>Apr</v>
      </c>
      <c r="V478" t="str">
        <f t="shared" si="47"/>
        <v>2014</v>
      </c>
    </row>
    <row r="479" spans="1:22" ht="48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s="5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8">
        <f t="shared" si="42"/>
        <v>0</v>
      </c>
      <c r="P479" t="e">
        <f t="shared" si="43"/>
        <v>#DIV/0!</v>
      </c>
      <c r="Q479" t="s">
        <v>8310</v>
      </c>
      <c r="R479" t="s">
        <v>8316</v>
      </c>
      <c r="S479" s="12">
        <f t="shared" si="44"/>
        <v>40987.626550925925</v>
      </c>
      <c r="T479" s="12">
        <f t="shared" si="45"/>
        <v>41047.626550925925</v>
      </c>
      <c r="U479" t="str">
        <f t="shared" si="46"/>
        <v>Mar</v>
      </c>
      <c r="V479" t="str">
        <f t="shared" si="47"/>
        <v>2012</v>
      </c>
    </row>
    <row r="480" spans="1:22" ht="48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s="5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8">
        <f t="shared" si="42"/>
        <v>0</v>
      </c>
      <c r="P480" t="e">
        <f t="shared" si="43"/>
        <v>#DIV/0!</v>
      </c>
      <c r="Q480" t="s">
        <v>8310</v>
      </c>
      <c r="R480" t="s">
        <v>8316</v>
      </c>
      <c r="S480" s="12">
        <f t="shared" si="44"/>
        <v>42065.702650462961</v>
      </c>
      <c r="T480" s="12">
        <f t="shared" si="45"/>
        <v>42095.660983796297</v>
      </c>
      <c r="U480" t="str">
        <f t="shared" si="46"/>
        <v>Mar</v>
      </c>
      <c r="V480" t="str">
        <f t="shared" si="47"/>
        <v>2015</v>
      </c>
    </row>
    <row r="481" spans="1:22" ht="48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s="5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8">
        <f t="shared" si="42"/>
        <v>0.3256</v>
      </c>
      <c r="P481">
        <f t="shared" si="43"/>
        <v>88.8</v>
      </c>
      <c r="Q481" t="s">
        <v>8310</v>
      </c>
      <c r="R481" t="s">
        <v>8316</v>
      </c>
      <c r="S481" s="12">
        <f t="shared" si="44"/>
        <v>41904.199479166666</v>
      </c>
      <c r="T481" s="12">
        <f t="shared" si="45"/>
        <v>41964.24114583333</v>
      </c>
      <c r="U481" t="str">
        <f t="shared" si="46"/>
        <v>Sep</v>
      </c>
      <c r="V481" t="str">
        <f t="shared" si="47"/>
        <v>2014</v>
      </c>
    </row>
    <row r="482" spans="1:22" ht="48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s="5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8">
        <f t="shared" si="42"/>
        <v>0.19409999999999999</v>
      </c>
      <c r="P482">
        <f t="shared" si="43"/>
        <v>55.457142857142856</v>
      </c>
      <c r="Q482" t="s">
        <v>8310</v>
      </c>
      <c r="R482" t="s">
        <v>8316</v>
      </c>
      <c r="S482" s="12">
        <f t="shared" si="44"/>
        <v>41465.291840277772</v>
      </c>
      <c r="T482" s="12">
        <f t="shared" si="45"/>
        <v>41495.291840277772</v>
      </c>
      <c r="U482" t="str">
        <f t="shared" si="46"/>
        <v>Jul</v>
      </c>
      <c r="V482" t="str">
        <f t="shared" si="47"/>
        <v>2013</v>
      </c>
    </row>
    <row r="483" spans="1:22" ht="48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s="5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8">
        <f t="shared" si="42"/>
        <v>6.0999999999999999E-2</v>
      </c>
      <c r="P483">
        <f t="shared" si="43"/>
        <v>87.142857142857139</v>
      </c>
      <c r="Q483" t="s">
        <v>8310</v>
      </c>
      <c r="R483" t="s">
        <v>8316</v>
      </c>
      <c r="S483" s="12">
        <f t="shared" si="44"/>
        <v>41162.46399305555</v>
      </c>
      <c r="T483" s="12">
        <f t="shared" si="45"/>
        <v>41192.46399305555</v>
      </c>
      <c r="U483" t="str">
        <f t="shared" si="46"/>
        <v>Sep</v>
      </c>
      <c r="V483" t="str">
        <f t="shared" si="47"/>
        <v>2012</v>
      </c>
    </row>
    <row r="484" spans="1:22" ht="48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s="5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8">
        <f t="shared" si="42"/>
        <v>1E-3</v>
      </c>
      <c r="P484">
        <f t="shared" si="43"/>
        <v>10</v>
      </c>
      <c r="Q484" t="s">
        <v>8310</v>
      </c>
      <c r="R484" t="s">
        <v>8316</v>
      </c>
      <c r="S484" s="12">
        <f t="shared" si="44"/>
        <v>42447.68854166667</v>
      </c>
      <c r="T484" s="12">
        <f t="shared" si="45"/>
        <v>42474.398611111108</v>
      </c>
      <c r="U484" t="str">
        <f t="shared" si="46"/>
        <v>Mar</v>
      </c>
      <c r="V484" t="str">
        <f t="shared" si="47"/>
        <v>2016</v>
      </c>
    </row>
    <row r="485" spans="1:22" ht="48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s="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8">
        <f t="shared" si="42"/>
        <v>0.502</v>
      </c>
      <c r="P485">
        <f t="shared" si="43"/>
        <v>51.224489795918366</v>
      </c>
      <c r="Q485" t="s">
        <v>8310</v>
      </c>
      <c r="R485" t="s">
        <v>8316</v>
      </c>
      <c r="S485" s="12">
        <f t="shared" si="44"/>
        <v>41242.989259259259</v>
      </c>
      <c r="T485" s="12">
        <f t="shared" si="45"/>
        <v>41302.989259259259</v>
      </c>
      <c r="U485" t="str">
        <f t="shared" si="46"/>
        <v>Nov</v>
      </c>
      <c r="V485" t="str">
        <f t="shared" si="47"/>
        <v>2012</v>
      </c>
    </row>
    <row r="486" spans="1:22" ht="64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s="5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8">
        <f t="shared" si="42"/>
        <v>1.8625E-3</v>
      </c>
      <c r="P486">
        <f t="shared" si="43"/>
        <v>13.545454545454545</v>
      </c>
      <c r="Q486" t="s">
        <v>8310</v>
      </c>
      <c r="R486" t="s">
        <v>8316</v>
      </c>
      <c r="S486" s="12">
        <f t="shared" si="44"/>
        <v>42272.731157407405</v>
      </c>
      <c r="T486" s="12">
        <f t="shared" si="45"/>
        <v>42313.772824074076</v>
      </c>
      <c r="U486" t="str">
        <f t="shared" si="46"/>
        <v>Sep</v>
      </c>
      <c r="V486" t="str">
        <f t="shared" si="47"/>
        <v>2015</v>
      </c>
    </row>
    <row r="487" spans="1:22" ht="32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s="5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8">
        <f t="shared" si="42"/>
        <v>0.21906971229845085</v>
      </c>
      <c r="P487">
        <f t="shared" si="43"/>
        <v>66.520080000000007</v>
      </c>
      <c r="Q487" t="s">
        <v>8310</v>
      </c>
      <c r="R487" t="s">
        <v>8316</v>
      </c>
      <c r="S487" s="12">
        <f t="shared" si="44"/>
        <v>41381.297442129624</v>
      </c>
      <c r="T487" s="12">
        <f t="shared" si="45"/>
        <v>41411.297442129624</v>
      </c>
      <c r="U487" t="str">
        <f t="shared" si="46"/>
        <v>Apr</v>
      </c>
      <c r="V487" t="str">
        <f t="shared" si="47"/>
        <v>2013</v>
      </c>
    </row>
    <row r="488" spans="1:22" ht="48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s="5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8">
        <f t="shared" si="42"/>
        <v>9.0909090909090904E-5</v>
      </c>
      <c r="P488">
        <f t="shared" si="43"/>
        <v>50</v>
      </c>
      <c r="Q488" t="s">
        <v>8310</v>
      </c>
      <c r="R488" t="s">
        <v>8316</v>
      </c>
      <c r="S488" s="12">
        <f t="shared" si="44"/>
        <v>41761.734247685185</v>
      </c>
      <c r="T488" s="12">
        <f t="shared" si="45"/>
        <v>41791.734247685185</v>
      </c>
      <c r="U488" t="str">
        <f t="shared" si="46"/>
        <v>May</v>
      </c>
      <c r="V488" t="str">
        <f t="shared" si="47"/>
        <v>2014</v>
      </c>
    </row>
    <row r="489" spans="1:22" ht="48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s="5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8">
        <f t="shared" si="42"/>
        <v>0</v>
      </c>
      <c r="P489" t="e">
        <f t="shared" si="43"/>
        <v>#DIV/0!</v>
      </c>
      <c r="Q489" t="s">
        <v>8310</v>
      </c>
      <c r="R489" t="s">
        <v>8316</v>
      </c>
      <c r="S489" s="12">
        <f t="shared" si="44"/>
        <v>42669.386504629627</v>
      </c>
      <c r="T489" s="12">
        <f t="shared" si="45"/>
        <v>42729.428171296291</v>
      </c>
      <c r="U489" t="str">
        <f t="shared" si="46"/>
        <v>Oct</v>
      </c>
      <c r="V489" t="str">
        <f t="shared" si="47"/>
        <v>2016</v>
      </c>
    </row>
    <row r="490" spans="1:22" ht="32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s="5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8">
        <f t="shared" si="42"/>
        <v>0</v>
      </c>
      <c r="P490" t="e">
        <f t="shared" si="43"/>
        <v>#DIV/0!</v>
      </c>
      <c r="Q490" t="s">
        <v>8310</v>
      </c>
      <c r="R490" t="s">
        <v>8316</v>
      </c>
      <c r="S490" s="12">
        <f t="shared" si="44"/>
        <v>42713.84606481481</v>
      </c>
      <c r="T490" s="12">
        <f t="shared" si="45"/>
        <v>42743.84606481481</v>
      </c>
      <c r="U490" t="str">
        <f t="shared" si="46"/>
        <v>Dec</v>
      </c>
      <c r="V490" t="str">
        <f t="shared" si="47"/>
        <v>2016</v>
      </c>
    </row>
    <row r="491" spans="1:22" ht="48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s="5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8">
        <f t="shared" si="42"/>
        <v>2.8667813379201833E-3</v>
      </c>
      <c r="P491">
        <f t="shared" si="43"/>
        <v>71.666666666666671</v>
      </c>
      <c r="Q491" t="s">
        <v>8310</v>
      </c>
      <c r="R491" t="s">
        <v>8316</v>
      </c>
      <c r="S491" s="12">
        <f t="shared" si="44"/>
        <v>40882.273333333331</v>
      </c>
      <c r="T491" s="12">
        <f t="shared" si="45"/>
        <v>40913.272916666661</v>
      </c>
      <c r="U491" t="str">
        <f t="shared" si="46"/>
        <v>Dec</v>
      </c>
      <c r="V491" t="str">
        <f t="shared" si="47"/>
        <v>2011</v>
      </c>
    </row>
    <row r="492" spans="1:22" ht="16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s="5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8">
        <f t="shared" si="42"/>
        <v>0</v>
      </c>
      <c r="P492" t="e">
        <f t="shared" si="43"/>
        <v>#DIV/0!</v>
      </c>
      <c r="Q492" t="s">
        <v>8310</v>
      </c>
      <c r="R492" t="s">
        <v>8316</v>
      </c>
      <c r="S492" s="12">
        <f t="shared" si="44"/>
        <v>41113.760243055556</v>
      </c>
      <c r="T492" s="12">
        <f t="shared" si="45"/>
        <v>41143.760243055556</v>
      </c>
      <c r="U492" t="str">
        <f t="shared" si="46"/>
        <v>Jul</v>
      </c>
      <c r="V492" t="str">
        <f t="shared" si="47"/>
        <v>2012</v>
      </c>
    </row>
    <row r="493" spans="1:22" ht="48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s="5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8">
        <f t="shared" si="42"/>
        <v>0</v>
      </c>
      <c r="P493" t="e">
        <f t="shared" si="43"/>
        <v>#DIV/0!</v>
      </c>
      <c r="Q493" t="s">
        <v>8310</v>
      </c>
      <c r="R493" t="s">
        <v>8316</v>
      </c>
      <c r="S493" s="12">
        <f t="shared" si="44"/>
        <v>42366.774293981485</v>
      </c>
      <c r="T493" s="12">
        <f t="shared" si="45"/>
        <v>42396.774293981485</v>
      </c>
      <c r="U493" t="str">
        <f t="shared" si="46"/>
        <v>Dec</v>
      </c>
      <c r="V493" t="str">
        <f t="shared" si="47"/>
        <v>2015</v>
      </c>
    </row>
    <row r="494" spans="1:22" ht="48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s="5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8">
        <f t="shared" si="42"/>
        <v>0</v>
      </c>
      <c r="P494" t="e">
        <f t="shared" si="43"/>
        <v>#DIV/0!</v>
      </c>
      <c r="Q494" t="s">
        <v>8310</v>
      </c>
      <c r="R494" t="s">
        <v>8316</v>
      </c>
      <c r="S494" s="12">
        <f t="shared" si="44"/>
        <v>42595.826736111114</v>
      </c>
      <c r="T494" s="12">
        <f t="shared" si="45"/>
        <v>42655.826736111114</v>
      </c>
      <c r="U494" t="str">
        <f t="shared" si="46"/>
        <v>Aug</v>
      </c>
      <c r="V494" t="str">
        <f t="shared" si="47"/>
        <v>2016</v>
      </c>
    </row>
    <row r="495" spans="1:22" ht="48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s="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8">
        <f t="shared" si="42"/>
        <v>0</v>
      </c>
      <c r="P495" t="e">
        <f t="shared" si="43"/>
        <v>#DIV/0!</v>
      </c>
      <c r="Q495" t="s">
        <v>8310</v>
      </c>
      <c r="R495" t="s">
        <v>8316</v>
      </c>
      <c r="S495" s="12">
        <f t="shared" si="44"/>
        <v>42114.517800925918</v>
      </c>
      <c r="T495" s="12">
        <f t="shared" si="45"/>
        <v>42144.517800925918</v>
      </c>
      <c r="U495" t="str">
        <f t="shared" si="46"/>
        <v>Apr</v>
      </c>
      <c r="V495" t="str">
        <f t="shared" si="47"/>
        <v>2015</v>
      </c>
    </row>
    <row r="496" spans="1:22" ht="48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s="5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8">
        <f t="shared" si="42"/>
        <v>1.5499999999999999E-3</v>
      </c>
      <c r="P496">
        <f t="shared" si="43"/>
        <v>10.333333333333334</v>
      </c>
      <c r="Q496" t="s">
        <v>8310</v>
      </c>
      <c r="R496" t="s">
        <v>8316</v>
      </c>
      <c r="S496" s="12">
        <f t="shared" si="44"/>
        <v>41799.62228009259</v>
      </c>
      <c r="T496" s="12">
        <f t="shared" si="45"/>
        <v>41822.916666666664</v>
      </c>
      <c r="U496" t="str">
        <f t="shared" si="46"/>
        <v>Jun</v>
      </c>
      <c r="V496" t="str">
        <f t="shared" si="47"/>
        <v>2014</v>
      </c>
    </row>
    <row r="497" spans="1:22" ht="48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s="5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8">
        <f t="shared" si="42"/>
        <v>0</v>
      </c>
      <c r="P497" t="e">
        <f t="shared" si="43"/>
        <v>#DIV/0!</v>
      </c>
      <c r="Q497" t="s">
        <v>8310</v>
      </c>
      <c r="R497" t="s">
        <v>8316</v>
      </c>
      <c r="S497" s="12">
        <f t="shared" si="44"/>
        <v>42171.619270833333</v>
      </c>
      <c r="T497" s="12">
        <f t="shared" si="45"/>
        <v>42201.619270833333</v>
      </c>
      <c r="U497" t="str">
        <f t="shared" si="46"/>
        <v>Jun</v>
      </c>
      <c r="V497" t="str">
        <f t="shared" si="47"/>
        <v>2015</v>
      </c>
    </row>
    <row r="498" spans="1:22" ht="32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s="5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8">
        <f t="shared" si="42"/>
        <v>1.6666666666666667E-5</v>
      </c>
      <c r="P498">
        <f t="shared" si="43"/>
        <v>1</v>
      </c>
      <c r="Q498" t="s">
        <v>8310</v>
      </c>
      <c r="R498" t="s">
        <v>8316</v>
      </c>
      <c r="S498" s="12">
        <f t="shared" si="44"/>
        <v>41620.723078703704</v>
      </c>
      <c r="T498" s="12">
        <f t="shared" si="45"/>
        <v>41680.723078703704</v>
      </c>
      <c r="U498" t="str">
        <f t="shared" si="46"/>
        <v>Dec</v>
      </c>
      <c r="V498" t="str">
        <f t="shared" si="47"/>
        <v>2013</v>
      </c>
    </row>
    <row r="499" spans="1:22" ht="16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s="5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8">
        <f t="shared" si="42"/>
        <v>6.6964285714285711E-3</v>
      </c>
      <c r="P499">
        <f t="shared" si="43"/>
        <v>10</v>
      </c>
      <c r="Q499" t="s">
        <v>8310</v>
      </c>
      <c r="R499" t="s">
        <v>8316</v>
      </c>
      <c r="S499" s="12">
        <f t="shared" si="44"/>
        <v>41944.829456018517</v>
      </c>
      <c r="T499" s="12">
        <f t="shared" si="45"/>
        <v>41997.999999999993</v>
      </c>
      <c r="U499" t="str">
        <f t="shared" si="46"/>
        <v>Nov</v>
      </c>
      <c r="V499" t="str">
        <f t="shared" si="47"/>
        <v>2014</v>
      </c>
    </row>
    <row r="500" spans="1:22" ht="48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s="5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8">
        <f t="shared" si="42"/>
        <v>4.5985132395404561E-2</v>
      </c>
      <c r="P500">
        <f t="shared" si="43"/>
        <v>136.09090909090909</v>
      </c>
      <c r="Q500" t="s">
        <v>8310</v>
      </c>
      <c r="R500" t="s">
        <v>8316</v>
      </c>
      <c r="S500" s="12">
        <f t="shared" si="44"/>
        <v>40858.553807870368</v>
      </c>
      <c r="T500" s="12">
        <f t="shared" si="45"/>
        <v>40900.553807870368</v>
      </c>
      <c r="U500" t="str">
        <f t="shared" si="46"/>
        <v>Nov</v>
      </c>
      <c r="V500" t="str">
        <f t="shared" si="47"/>
        <v>2011</v>
      </c>
    </row>
    <row r="501" spans="1:22" ht="64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s="5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8">
        <f t="shared" si="42"/>
        <v>9.5500000000000002E-2</v>
      </c>
      <c r="P501">
        <f t="shared" si="43"/>
        <v>73.461538461538467</v>
      </c>
      <c r="Q501" t="s">
        <v>8310</v>
      </c>
      <c r="R501" t="s">
        <v>8316</v>
      </c>
      <c r="S501" s="12">
        <f t="shared" si="44"/>
        <v>40043.687129629623</v>
      </c>
      <c r="T501" s="12">
        <f t="shared" si="45"/>
        <v>40098.665972222218</v>
      </c>
      <c r="U501" t="str">
        <f t="shared" si="46"/>
        <v>Aug</v>
      </c>
      <c r="V501" t="str">
        <f t="shared" si="47"/>
        <v>2009</v>
      </c>
    </row>
    <row r="502" spans="1:22" ht="64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s="5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8">
        <f t="shared" si="42"/>
        <v>3.307692307692308E-2</v>
      </c>
      <c r="P502">
        <f t="shared" si="43"/>
        <v>53.75</v>
      </c>
      <c r="Q502" t="s">
        <v>8310</v>
      </c>
      <c r="R502" t="s">
        <v>8316</v>
      </c>
      <c r="S502" s="12">
        <f t="shared" si="44"/>
        <v>40247.677673611113</v>
      </c>
      <c r="T502" s="12">
        <f t="shared" si="45"/>
        <v>40306.719444444439</v>
      </c>
      <c r="U502" t="str">
        <f t="shared" si="46"/>
        <v>Mar</v>
      </c>
      <c r="V502" t="str">
        <f t="shared" si="47"/>
        <v>2010</v>
      </c>
    </row>
    <row r="503" spans="1:22" ht="48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s="5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8">
        <f t="shared" si="42"/>
        <v>0</v>
      </c>
      <c r="P503" t="e">
        <f t="shared" si="43"/>
        <v>#DIV/0!</v>
      </c>
      <c r="Q503" t="s">
        <v>8310</v>
      </c>
      <c r="R503" t="s">
        <v>8316</v>
      </c>
      <c r="S503" s="12">
        <f t="shared" si="44"/>
        <v>40703.026053240741</v>
      </c>
      <c r="T503" s="12">
        <f t="shared" si="45"/>
        <v>40733.026053240741</v>
      </c>
      <c r="U503" t="str">
        <f t="shared" si="46"/>
        <v>Jun</v>
      </c>
      <c r="V503" t="str">
        <f t="shared" si="47"/>
        <v>2011</v>
      </c>
    </row>
    <row r="504" spans="1:22" ht="48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s="5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8">
        <f t="shared" si="42"/>
        <v>1.15E-2</v>
      </c>
      <c r="P504">
        <f t="shared" si="43"/>
        <v>57.5</v>
      </c>
      <c r="Q504" t="s">
        <v>8310</v>
      </c>
      <c r="R504" t="s">
        <v>8316</v>
      </c>
      <c r="S504" s="12">
        <f t="shared" si="44"/>
        <v>40956.345196759255</v>
      </c>
      <c r="T504" s="12">
        <f t="shared" si="45"/>
        <v>40986.303530092591</v>
      </c>
      <c r="U504" t="str">
        <f t="shared" si="46"/>
        <v>Feb</v>
      </c>
      <c r="V504" t="str">
        <f t="shared" si="47"/>
        <v>2012</v>
      </c>
    </row>
    <row r="505" spans="1:22" ht="48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s="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8">
        <f t="shared" si="42"/>
        <v>1.7538461538461537E-2</v>
      </c>
      <c r="P505">
        <f t="shared" si="43"/>
        <v>12.666666666666666</v>
      </c>
      <c r="Q505" t="s">
        <v>8310</v>
      </c>
      <c r="R505" t="s">
        <v>8316</v>
      </c>
      <c r="S505" s="12">
        <f t="shared" si="44"/>
        <v>41991.318321759252</v>
      </c>
      <c r="T505" s="12">
        <f t="shared" si="45"/>
        <v>42021.318321759252</v>
      </c>
      <c r="U505" t="str">
        <f t="shared" si="46"/>
        <v>Dec</v>
      </c>
      <c r="V505" t="str">
        <f t="shared" si="47"/>
        <v>2014</v>
      </c>
    </row>
    <row r="506" spans="1:22" ht="48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s="5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8">
        <f t="shared" si="42"/>
        <v>1.3673469387755101E-2</v>
      </c>
      <c r="P506">
        <f t="shared" si="43"/>
        <v>67</v>
      </c>
      <c r="Q506" t="s">
        <v>8310</v>
      </c>
      <c r="R506" t="s">
        <v>8316</v>
      </c>
      <c r="S506" s="12">
        <f t="shared" si="44"/>
        <v>40949.775312499994</v>
      </c>
      <c r="T506" s="12">
        <f t="shared" si="45"/>
        <v>41009.73364583333</v>
      </c>
      <c r="U506" t="str">
        <f t="shared" si="46"/>
        <v>Feb</v>
      </c>
      <c r="V506" t="str">
        <f t="shared" si="47"/>
        <v>2012</v>
      </c>
    </row>
    <row r="507" spans="1:22" ht="48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s="5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8">
        <f t="shared" si="42"/>
        <v>4.3333333333333331E-3</v>
      </c>
      <c r="P507">
        <f t="shared" si="43"/>
        <v>3.7142857142857144</v>
      </c>
      <c r="Q507" t="s">
        <v>8310</v>
      </c>
      <c r="R507" t="s">
        <v>8316</v>
      </c>
      <c r="S507" s="12">
        <f t="shared" si="44"/>
        <v>42317.889884259253</v>
      </c>
      <c r="T507" s="12">
        <f t="shared" si="45"/>
        <v>42362.889884259253</v>
      </c>
      <c r="U507" t="str">
        <f t="shared" si="46"/>
        <v>Nov</v>
      </c>
      <c r="V507" t="str">
        <f t="shared" si="47"/>
        <v>2015</v>
      </c>
    </row>
    <row r="508" spans="1:22" ht="48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s="5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8">
        <f t="shared" si="42"/>
        <v>1.25E-3</v>
      </c>
      <c r="P508">
        <f t="shared" si="43"/>
        <v>250</v>
      </c>
      <c r="Q508" t="s">
        <v>8310</v>
      </c>
      <c r="R508" t="s">
        <v>8316</v>
      </c>
      <c r="S508" s="12">
        <f t="shared" si="44"/>
        <v>41466.343981481477</v>
      </c>
      <c r="T508" s="12">
        <f t="shared" si="45"/>
        <v>41496.343981481477</v>
      </c>
      <c r="U508" t="str">
        <f t="shared" si="46"/>
        <v>Jul</v>
      </c>
      <c r="V508" t="str">
        <f t="shared" si="47"/>
        <v>2013</v>
      </c>
    </row>
    <row r="509" spans="1:22" ht="48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s="5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8">
        <f t="shared" si="42"/>
        <v>3.2000000000000001E-2</v>
      </c>
      <c r="P509">
        <f t="shared" si="43"/>
        <v>64</v>
      </c>
      <c r="Q509" t="s">
        <v>8310</v>
      </c>
      <c r="R509" t="s">
        <v>8316</v>
      </c>
      <c r="S509" s="12">
        <f t="shared" si="44"/>
        <v>41156.750659722216</v>
      </c>
      <c r="T509" s="12">
        <f t="shared" si="45"/>
        <v>41201.750659722216</v>
      </c>
      <c r="U509" t="str">
        <f t="shared" si="46"/>
        <v>Sep</v>
      </c>
      <c r="V509" t="str">
        <f t="shared" si="47"/>
        <v>2012</v>
      </c>
    </row>
    <row r="510" spans="1:22" ht="48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s="5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8">
        <f t="shared" si="42"/>
        <v>8.0000000000000002E-3</v>
      </c>
      <c r="P510">
        <f t="shared" si="43"/>
        <v>133.33333333333334</v>
      </c>
      <c r="Q510" t="s">
        <v>8310</v>
      </c>
      <c r="R510" t="s">
        <v>8316</v>
      </c>
      <c r="S510" s="12">
        <f t="shared" si="44"/>
        <v>40994.815983796296</v>
      </c>
      <c r="T510" s="12">
        <f t="shared" si="45"/>
        <v>41054.384722222218</v>
      </c>
      <c r="U510" t="str">
        <f t="shared" si="46"/>
        <v>Mar</v>
      </c>
      <c r="V510" t="str">
        <f t="shared" si="47"/>
        <v>2012</v>
      </c>
    </row>
    <row r="511" spans="1:22" ht="48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s="5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8">
        <f t="shared" si="42"/>
        <v>2E-3</v>
      </c>
      <c r="P511">
        <f t="shared" si="43"/>
        <v>10</v>
      </c>
      <c r="Q511" t="s">
        <v>8310</v>
      </c>
      <c r="R511" t="s">
        <v>8316</v>
      </c>
      <c r="S511" s="12">
        <f t="shared" si="44"/>
        <v>42153.423263888886</v>
      </c>
      <c r="T511" s="12">
        <f t="shared" si="45"/>
        <v>42183.423263888886</v>
      </c>
      <c r="U511" t="str">
        <f t="shared" si="46"/>
        <v>May</v>
      </c>
      <c r="V511" t="str">
        <f t="shared" si="47"/>
        <v>2015</v>
      </c>
    </row>
    <row r="512" spans="1:22" ht="48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s="5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8">
        <f t="shared" si="42"/>
        <v>0</v>
      </c>
      <c r="P512" t="e">
        <f t="shared" si="43"/>
        <v>#DIV/0!</v>
      </c>
      <c r="Q512" t="s">
        <v>8310</v>
      </c>
      <c r="R512" t="s">
        <v>8316</v>
      </c>
      <c r="S512" s="12">
        <f t="shared" si="44"/>
        <v>42399.968043981477</v>
      </c>
      <c r="T512" s="12">
        <f t="shared" si="45"/>
        <v>42429.968043981477</v>
      </c>
      <c r="U512" t="str">
        <f t="shared" si="46"/>
        <v>Jan</v>
      </c>
      <c r="V512" t="str">
        <f t="shared" si="47"/>
        <v>2016</v>
      </c>
    </row>
    <row r="513" spans="1:22" ht="48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s="5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8">
        <f t="shared" si="42"/>
        <v>0.03</v>
      </c>
      <c r="P513">
        <f t="shared" si="43"/>
        <v>30</v>
      </c>
      <c r="Q513" t="s">
        <v>8310</v>
      </c>
      <c r="R513" t="s">
        <v>8316</v>
      </c>
      <c r="S513" s="12">
        <f t="shared" si="44"/>
        <v>41340.09469907407</v>
      </c>
      <c r="T513" s="12">
        <f t="shared" si="45"/>
        <v>41370.053032407406</v>
      </c>
      <c r="U513" t="str">
        <f t="shared" si="46"/>
        <v>Mar</v>
      </c>
      <c r="V513" t="str">
        <f t="shared" si="47"/>
        <v>2013</v>
      </c>
    </row>
    <row r="514" spans="1:22" ht="48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s="5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8">
        <f t="shared" si="42"/>
        <v>1.3749999999999999E-3</v>
      </c>
      <c r="P514">
        <f t="shared" si="43"/>
        <v>5.5</v>
      </c>
      <c r="Q514" t="s">
        <v>8310</v>
      </c>
      <c r="R514" t="s">
        <v>8316</v>
      </c>
      <c r="S514" s="12">
        <f t="shared" si="44"/>
        <v>42649.533877314818</v>
      </c>
      <c r="T514" s="12">
        <f t="shared" si="45"/>
        <v>42694.575543981475</v>
      </c>
      <c r="U514" t="str">
        <f t="shared" si="46"/>
        <v>Oct</v>
      </c>
      <c r="V514" t="str">
        <f t="shared" si="47"/>
        <v>2016</v>
      </c>
    </row>
    <row r="515" spans="1:22" ht="32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s="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8">
        <f t="shared" ref="O515:O578" si="48">E515/D515</f>
        <v>0.13924</v>
      </c>
      <c r="P515">
        <f t="shared" ref="P515:P578" si="49">AVERAGE(E515/L515)</f>
        <v>102.38235294117646</v>
      </c>
      <c r="Q515" t="s">
        <v>8310</v>
      </c>
      <c r="R515" t="s">
        <v>8316</v>
      </c>
      <c r="S515" s="12">
        <f t="shared" ref="S515:S578" si="50">(((J515/60)/60)/24)+DATE(1970,1,1)+(-5/24)</f>
        <v>42552.445659722223</v>
      </c>
      <c r="T515" s="12">
        <f t="shared" ref="T515:T578" si="51">(((I515/60)/60)/24)+DATE(1970,1,1)+(-5/24)</f>
        <v>42597.083333333336</v>
      </c>
      <c r="U515" t="str">
        <f t="shared" ref="U515:U578" si="52">TEXT(S515, "mmm")</f>
        <v>Jul</v>
      </c>
      <c r="V515" t="str">
        <f t="shared" ref="V515:V578" si="53">TEXT(S515, "yyy")</f>
        <v>2016</v>
      </c>
    </row>
    <row r="516" spans="1:22" ht="48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s="5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8">
        <f t="shared" si="48"/>
        <v>3.3333333333333333E-2</v>
      </c>
      <c r="P516">
        <f t="shared" si="49"/>
        <v>16.666666666666668</v>
      </c>
      <c r="Q516" t="s">
        <v>8310</v>
      </c>
      <c r="R516" t="s">
        <v>8316</v>
      </c>
      <c r="S516" s="12">
        <f t="shared" si="50"/>
        <v>41830.405636574069</v>
      </c>
      <c r="T516" s="12">
        <f t="shared" si="51"/>
        <v>41860.405636574069</v>
      </c>
      <c r="U516" t="str">
        <f t="shared" si="52"/>
        <v>Jul</v>
      </c>
      <c r="V516" t="str">
        <f t="shared" si="53"/>
        <v>2014</v>
      </c>
    </row>
    <row r="517" spans="1:22" ht="48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s="5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8">
        <f t="shared" si="48"/>
        <v>0.25413402061855672</v>
      </c>
      <c r="P517">
        <f t="shared" si="49"/>
        <v>725.02941176470586</v>
      </c>
      <c r="Q517" t="s">
        <v>8310</v>
      </c>
      <c r="R517" t="s">
        <v>8316</v>
      </c>
      <c r="S517" s="12">
        <f t="shared" si="50"/>
        <v>42327.282418981478</v>
      </c>
      <c r="T517" s="12">
        <f t="shared" si="51"/>
        <v>42367.282418981478</v>
      </c>
      <c r="U517" t="str">
        <f t="shared" si="52"/>
        <v>Nov</v>
      </c>
      <c r="V517" t="str">
        <f t="shared" si="53"/>
        <v>2015</v>
      </c>
    </row>
    <row r="518" spans="1:22" ht="32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s="5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8">
        <f t="shared" si="48"/>
        <v>0</v>
      </c>
      <c r="P518" t="e">
        <f t="shared" si="49"/>
        <v>#DIV/0!</v>
      </c>
      <c r="Q518" t="s">
        <v>8310</v>
      </c>
      <c r="R518" t="s">
        <v>8316</v>
      </c>
      <c r="S518" s="12">
        <f t="shared" si="50"/>
        <v>42091.570370370369</v>
      </c>
      <c r="T518" s="12">
        <f t="shared" si="51"/>
        <v>42151.570370370369</v>
      </c>
      <c r="U518" t="str">
        <f t="shared" si="52"/>
        <v>Mar</v>
      </c>
      <c r="V518" t="str">
        <f t="shared" si="53"/>
        <v>2015</v>
      </c>
    </row>
    <row r="519" spans="1:22" ht="48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s="5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8">
        <f t="shared" si="48"/>
        <v>1.3666666666666667E-2</v>
      </c>
      <c r="P519">
        <f t="shared" si="49"/>
        <v>68.333333333333329</v>
      </c>
      <c r="Q519" t="s">
        <v>8310</v>
      </c>
      <c r="R519" t="s">
        <v>8316</v>
      </c>
      <c r="S519" s="12">
        <f t="shared" si="50"/>
        <v>42738.406956018516</v>
      </c>
      <c r="T519" s="12">
        <f t="shared" si="51"/>
        <v>42768.406956018516</v>
      </c>
      <c r="U519" t="str">
        <f t="shared" si="52"/>
        <v>Jan</v>
      </c>
      <c r="V519" t="str">
        <f t="shared" si="53"/>
        <v>2017</v>
      </c>
    </row>
    <row r="520" spans="1:22" ht="48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s="5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8">
        <f t="shared" si="48"/>
        <v>0</v>
      </c>
      <c r="P520" t="e">
        <f t="shared" si="49"/>
        <v>#DIV/0!</v>
      </c>
      <c r="Q520" t="s">
        <v>8310</v>
      </c>
      <c r="R520" t="s">
        <v>8316</v>
      </c>
      <c r="S520" s="12">
        <f t="shared" si="50"/>
        <v>42223.407685185179</v>
      </c>
      <c r="T520" s="12">
        <f t="shared" si="51"/>
        <v>42253.406944444439</v>
      </c>
      <c r="U520" t="str">
        <f t="shared" si="52"/>
        <v>Aug</v>
      </c>
      <c r="V520" t="str">
        <f t="shared" si="53"/>
        <v>2015</v>
      </c>
    </row>
    <row r="521" spans="1:22" ht="48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s="5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8">
        <f t="shared" si="48"/>
        <v>0.22881426547787684</v>
      </c>
      <c r="P521">
        <f t="shared" si="49"/>
        <v>39.228571428571428</v>
      </c>
      <c r="Q521" t="s">
        <v>8310</v>
      </c>
      <c r="R521" t="s">
        <v>8316</v>
      </c>
      <c r="S521" s="12">
        <f t="shared" si="50"/>
        <v>41218.183113425926</v>
      </c>
      <c r="T521" s="12">
        <f t="shared" si="51"/>
        <v>41248.183113425926</v>
      </c>
      <c r="U521" t="str">
        <f t="shared" si="52"/>
        <v>Nov</v>
      </c>
      <c r="V521" t="str">
        <f t="shared" si="53"/>
        <v>2012</v>
      </c>
    </row>
    <row r="522" spans="1:22" ht="48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s="5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8">
        <f t="shared" si="48"/>
        <v>1.0209999999999999</v>
      </c>
      <c r="P522">
        <f t="shared" si="49"/>
        <v>150.14705882352942</v>
      </c>
      <c r="Q522" t="s">
        <v>8317</v>
      </c>
      <c r="R522" t="s">
        <v>8318</v>
      </c>
      <c r="S522" s="12">
        <f t="shared" si="50"/>
        <v>42318.493761574071</v>
      </c>
      <c r="T522" s="12">
        <f t="shared" si="51"/>
        <v>42348.493761574071</v>
      </c>
      <c r="U522" t="str">
        <f t="shared" si="52"/>
        <v>Nov</v>
      </c>
      <c r="V522" t="str">
        <f t="shared" si="53"/>
        <v>2015</v>
      </c>
    </row>
    <row r="523" spans="1:22" ht="48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s="5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8">
        <f t="shared" si="48"/>
        <v>1.0464</v>
      </c>
      <c r="P523">
        <f t="shared" si="49"/>
        <v>93.428571428571431</v>
      </c>
      <c r="Q523" t="s">
        <v>8317</v>
      </c>
      <c r="R523" t="s">
        <v>8318</v>
      </c>
      <c r="S523" s="12">
        <f t="shared" si="50"/>
        <v>42645.884479166663</v>
      </c>
      <c r="T523" s="12">
        <f t="shared" si="51"/>
        <v>42674.999305555553</v>
      </c>
      <c r="U523" t="str">
        <f t="shared" si="52"/>
        <v>Oct</v>
      </c>
      <c r="V523" t="str">
        <f t="shared" si="53"/>
        <v>2016</v>
      </c>
    </row>
    <row r="524" spans="1:22" ht="48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s="5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8">
        <f t="shared" si="48"/>
        <v>1.1466666666666667</v>
      </c>
      <c r="P524">
        <f t="shared" si="49"/>
        <v>110.96774193548387</v>
      </c>
      <c r="Q524" t="s">
        <v>8317</v>
      </c>
      <c r="R524" t="s">
        <v>8318</v>
      </c>
      <c r="S524" s="12">
        <f t="shared" si="50"/>
        <v>42429.832465277774</v>
      </c>
      <c r="T524" s="12">
        <f t="shared" si="51"/>
        <v>42449.790798611109</v>
      </c>
      <c r="U524" t="str">
        <f t="shared" si="52"/>
        <v>Feb</v>
      </c>
      <c r="V524" t="str">
        <f t="shared" si="53"/>
        <v>2016</v>
      </c>
    </row>
    <row r="525" spans="1:22" ht="48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s="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8">
        <f t="shared" si="48"/>
        <v>1.206</v>
      </c>
      <c r="P525">
        <f t="shared" si="49"/>
        <v>71.785714285714292</v>
      </c>
      <c r="Q525" t="s">
        <v>8317</v>
      </c>
      <c r="R525" t="s">
        <v>8318</v>
      </c>
      <c r="S525" s="12">
        <f t="shared" si="50"/>
        <v>42237.924490740734</v>
      </c>
      <c r="T525" s="12">
        <f t="shared" si="51"/>
        <v>42267.924490740734</v>
      </c>
      <c r="U525" t="str">
        <f t="shared" si="52"/>
        <v>Aug</v>
      </c>
      <c r="V525" t="str">
        <f t="shared" si="53"/>
        <v>2015</v>
      </c>
    </row>
    <row r="526" spans="1:22" ht="48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s="5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8">
        <f t="shared" si="48"/>
        <v>1.0867285714285715</v>
      </c>
      <c r="P526">
        <f t="shared" si="49"/>
        <v>29.258076923076924</v>
      </c>
      <c r="Q526" t="s">
        <v>8317</v>
      </c>
      <c r="R526" t="s">
        <v>8318</v>
      </c>
      <c r="S526" s="12">
        <f t="shared" si="50"/>
        <v>42492.508900462963</v>
      </c>
      <c r="T526" s="12">
        <f t="shared" si="51"/>
        <v>42522.508900462963</v>
      </c>
      <c r="U526" t="str">
        <f t="shared" si="52"/>
        <v>May</v>
      </c>
      <c r="V526" t="str">
        <f t="shared" si="53"/>
        <v>2016</v>
      </c>
    </row>
    <row r="527" spans="1:22" ht="48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s="5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8">
        <f t="shared" si="48"/>
        <v>1</v>
      </c>
      <c r="P527">
        <f t="shared" si="49"/>
        <v>1000</v>
      </c>
      <c r="Q527" t="s">
        <v>8317</v>
      </c>
      <c r="R527" t="s">
        <v>8318</v>
      </c>
      <c r="S527" s="12">
        <f t="shared" si="50"/>
        <v>41850.192604166667</v>
      </c>
      <c r="T527" s="12">
        <f t="shared" si="51"/>
        <v>41895.192604166667</v>
      </c>
      <c r="U527" t="str">
        <f t="shared" si="52"/>
        <v>Jul</v>
      </c>
      <c r="V527" t="str">
        <f t="shared" si="53"/>
        <v>2014</v>
      </c>
    </row>
    <row r="528" spans="1:22" ht="48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s="5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8">
        <f t="shared" si="48"/>
        <v>1.1399999999999999</v>
      </c>
      <c r="P528">
        <f t="shared" si="49"/>
        <v>74.347826086956516</v>
      </c>
      <c r="Q528" t="s">
        <v>8317</v>
      </c>
      <c r="R528" t="s">
        <v>8318</v>
      </c>
      <c r="S528" s="12">
        <f t="shared" si="50"/>
        <v>42192.383611111109</v>
      </c>
      <c r="T528" s="12">
        <f t="shared" si="51"/>
        <v>42223.499999999993</v>
      </c>
      <c r="U528" t="str">
        <f t="shared" si="52"/>
        <v>Jul</v>
      </c>
      <c r="V528" t="str">
        <f t="shared" si="53"/>
        <v>2015</v>
      </c>
    </row>
    <row r="529" spans="1:22" ht="48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s="5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8">
        <f t="shared" si="48"/>
        <v>1.0085</v>
      </c>
      <c r="P529">
        <f t="shared" si="49"/>
        <v>63.829113924050631</v>
      </c>
      <c r="Q529" t="s">
        <v>8317</v>
      </c>
      <c r="R529" t="s">
        <v>8318</v>
      </c>
      <c r="S529" s="12">
        <f t="shared" si="50"/>
        <v>42752.997291666667</v>
      </c>
      <c r="T529" s="12">
        <f t="shared" si="51"/>
        <v>42783.461805555555</v>
      </c>
      <c r="U529" t="str">
        <f t="shared" si="52"/>
        <v>Jan</v>
      </c>
      <c r="V529" t="str">
        <f t="shared" si="53"/>
        <v>2017</v>
      </c>
    </row>
    <row r="530" spans="1:22" ht="16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s="5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8">
        <f t="shared" si="48"/>
        <v>1.1565217391304348</v>
      </c>
      <c r="P530">
        <f t="shared" si="49"/>
        <v>44.333333333333336</v>
      </c>
      <c r="Q530" t="s">
        <v>8317</v>
      </c>
      <c r="R530" t="s">
        <v>8318</v>
      </c>
      <c r="S530" s="12">
        <f t="shared" si="50"/>
        <v>42155.71188657407</v>
      </c>
      <c r="T530" s="12">
        <f t="shared" si="51"/>
        <v>42176.680555555555</v>
      </c>
      <c r="U530" t="str">
        <f t="shared" si="52"/>
        <v>May</v>
      </c>
      <c r="V530" t="str">
        <f t="shared" si="53"/>
        <v>2015</v>
      </c>
    </row>
    <row r="531" spans="1:22" ht="48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s="5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8">
        <f t="shared" si="48"/>
        <v>1.3041666666666667</v>
      </c>
      <c r="P531">
        <f t="shared" si="49"/>
        <v>86.944444444444443</v>
      </c>
      <c r="Q531" t="s">
        <v>8317</v>
      </c>
      <c r="R531" t="s">
        <v>8318</v>
      </c>
      <c r="S531" s="12">
        <f t="shared" si="50"/>
        <v>42724.822847222218</v>
      </c>
      <c r="T531" s="12">
        <f t="shared" si="51"/>
        <v>42745.999999999993</v>
      </c>
      <c r="U531" t="str">
        <f t="shared" si="52"/>
        <v>Dec</v>
      </c>
      <c r="V531" t="str">
        <f t="shared" si="53"/>
        <v>2016</v>
      </c>
    </row>
    <row r="532" spans="1:22" ht="48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s="5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8">
        <f t="shared" si="48"/>
        <v>1.0778267254038179</v>
      </c>
      <c r="P532">
        <f t="shared" si="49"/>
        <v>126.55172413793103</v>
      </c>
      <c r="Q532" t="s">
        <v>8317</v>
      </c>
      <c r="R532" t="s">
        <v>8318</v>
      </c>
      <c r="S532" s="12">
        <f t="shared" si="50"/>
        <v>42157.382731481477</v>
      </c>
      <c r="T532" s="12">
        <f t="shared" si="51"/>
        <v>42178.874999999993</v>
      </c>
      <c r="U532" t="str">
        <f t="shared" si="52"/>
        <v>Jun</v>
      </c>
      <c r="V532" t="str">
        <f t="shared" si="53"/>
        <v>2015</v>
      </c>
    </row>
    <row r="533" spans="1:22" ht="48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s="5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8">
        <f t="shared" si="48"/>
        <v>1</v>
      </c>
      <c r="P533">
        <f t="shared" si="49"/>
        <v>129.03225806451613</v>
      </c>
      <c r="Q533" t="s">
        <v>8317</v>
      </c>
      <c r="R533" t="s">
        <v>8318</v>
      </c>
      <c r="S533" s="12">
        <f t="shared" si="50"/>
        <v>42675.856817129628</v>
      </c>
      <c r="T533" s="12">
        <f t="shared" si="51"/>
        <v>42721.082638888889</v>
      </c>
      <c r="U533" t="str">
        <f t="shared" si="52"/>
        <v>Nov</v>
      </c>
      <c r="V533" t="str">
        <f t="shared" si="53"/>
        <v>2016</v>
      </c>
    </row>
    <row r="534" spans="1:22" ht="48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s="5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8">
        <f t="shared" si="48"/>
        <v>1.2324999999999999</v>
      </c>
      <c r="P534">
        <f t="shared" si="49"/>
        <v>71.242774566473983</v>
      </c>
      <c r="Q534" t="s">
        <v>8317</v>
      </c>
      <c r="R534" t="s">
        <v>8318</v>
      </c>
      <c r="S534" s="12">
        <f t="shared" si="50"/>
        <v>42472.798703703702</v>
      </c>
      <c r="T534" s="12">
        <f t="shared" si="51"/>
        <v>42502.798703703702</v>
      </c>
      <c r="U534" t="str">
        <f t="shared" si="52"/>
        <v>Apr</v>
      </c>
      <c r="V534" t="str">
        <f t="shared" si="53"/>
        <v>2016</v>
      </c>
    </row>
    <row r="535" spans="1:22" ht="48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s="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8">
        <f t="shared" si="48"/>
        <v>1.002</v>
      </c>
      <c r="P535">
        <f t="shared" si="49"/>
        <v>117.88235294117646</v>
      </c>
      <c r="Q535" t="s">
        <v>8317</v>
      </c>
      <c r="R535" t="s">
        <v>8318</v>
      </c>
      <c r="S535" s="12">
        <f t="shared" si="50"/>
        <v>42482.226446759254</v>
      </c>
      <c r="T535" s="12">
        <f t="shared" si="51"/>
        <v>42506.226446759254</v>
      </c>
      <c r="U535" t="str">
        <f t="shared" si="52"/>
        <v>Apr</v>
      </c>
      <c r="V535" t="str">
        <f t="shared" si="53"/>
        <v>2016</v>
      </c>
    </row>
    <row r="536" spans="1:22" ht="48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s="5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8">
        <f t="shared" si="48"/>
        <v>1.0466666666666666</v>
      </c>
      <c r="P536">
        <f t="shared" si="49"/>
        <v>327.08333333333331</v>
      </c>
      <c r="Q536" t="s">
        <v>8317</v>
      </c>
      <c r="R536" t="s">
        <v>8318</v>
      </c>
      <c r="S536" s="12">
        <f t="shared" si="50"/>
        <v>42270.602662037032</v>
      </c>
      <c r="T536" s="12">
        <f t="shared" si="51"/>
        <v>42309.749999999993</v>
      </c>
      <c r="U536" t="str">
        <f t="shared" si="52"/>
        <v>Sep</v>
      </c>
      <c r="V536" t="str">
        <f t="shared" si="53"/>
        <v>2015</v>
      </c>
    </row>
    <row r="537" spans="1:22" ht="32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s="5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8">
        <f t="shared" si="48"/>
        <v>1.0249999999999999</v>
      </c>
      <c r="P537">
        <f t="shared" si="49"/>
        <v>34.745762711864408</v>
      </c>
      <c r="Q537" t="s">
        <v>8317</v>
      </c>
      <c r="R537" t="s">
        <v>8318</v>
      </c>
      <c r="S537" s="12">
        <f t="shared" si="50"/>
        <v>42711.336863425917</v>
      </c>
      <c r="T537" s="12">
        <f t="shared" si="51"/>
        <v>42741.336863425917</v>
      </c>
      <c r="U537" t="str">
        <f t="shared" si="52"/>
        <v>Dec</v>
      </c>
      <c r="V537" t="str">
        <f t="shared" si="53"/>
        <v>2016</v>
      </c>
    </row>
    <row r="538" spans="1:22" ht="48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s="5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8">
        <f t="shared" si="48"/>
        <v>1.1825757575757576</v>
      </c>
      <c r="P538">
        <f t="shared" si="49"/>
        <v>100.06410256410257</v>
      </c>
      <c r="Q538" t="s">
        <v>8317</v>
      </c>
      <c r="R538" t="s">
        <v>8318</v>
      </c>
      <c r="S538" s="12">
        <f t="shared" si="50"/>
        <v>42179.136655092596</v>
      </c>
      <c r="T538" s="12">
        <f t="shared" si="51"/>
        <v>42219.541666666664</v>
      </c>
      <c r="U538" t="str">
        <f t="shared" si="52"/>
        <v>Jun</v>
      </c>
      <c r="V538" t="str">
        <f t="shared" si="53"/>
        <v>2015</v>
      </c>
    </row>
    <row r="539" spans="1:22" ht="48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s="5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8">
        <f t="shared" si="48"/>
        <v>1.2050000000000001</v>
      </c>
      <c r="P539">
        <f t="shared" si="49"/>
        <v>40.847457627118644</v>
      </c>
      <c r="Q539" t="s">
        <v>8317</v>
      </c>
      <c r="R539" t="s">
        <v>8318</v>
      </c>
      <c r="S539" s="12">
        <f t="shared" si="50"/>
        <v>42282.560081018521</v>
      </c>
      <c r="T539" s="12">
        <f t="shared" si="51"/>
        <v>42312.601747685178</v>
      </c>
      <c r="U539" t="str">
        <f t="shared" si="52"/>
        <v>Oct</v>
      </c>
      <c r="V539" t="str">
        <f t="shared" si="53"/>
        <v>2015</v>
      </c>
    </row>
    <row r="540" spans="1:22" ht="48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s="5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8">
        <f t="shared" si="48"/>
        <v>3.0242</v>
      </c>
      <c r="P540">
        <f t="shared" si="49"/>
        <v>252.01666666666668</v>
      </c>
      <c r="Q540" t="s">
        <v>8317</v>
      </c>
      <c r="R540" t="s">
        <v>8318</v>
      </c>
      <c r="S540" s="12">
        <f t="shared" si="50"/>
        <v>42473.586377314808</v>
      </c>
      <c r="T540" s="12">
        <f t="shared" si="51"/>
        <v>42503.586377314808</v>
      </c>
      <c r="U540" t="str">
        <f t="shared" si="52"/>
        <v>Apr</v>
      </c>
      <c r="V540" t="str">
        <f t="shared" si="53"/>
        <v>2016</v>
      </c>
    </row>
    <row r="541" spans="1:22" ht="48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s="5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8">
        <f t="shared" si="48"/>
        <v>1.00644</v>
      </c>
      <c r="P541">
        <f t="shared" si="49"/>
        <v>25.161000000000001</v>
      </c>
      <c r="Q541" t="s">
        <v>8317</v>
      </c>
      <c r="R541" t="s">
        <v>8318</v>
      </c>
      <c r="S541" s="12">
        <f t="shared" si="50"/>
        <v>42534.841516203705</v>
      </c>
      <c r="T541" s="12">
        <f t="shared" si="51"/>
        <v>42555.841516203705</v>
      </c>
      <c r="U541" t="str">
        <f t="shared" si="52"/>
        <v>Jun</v>
      </c>
      <c r="V541" t="str">
        <f t="shared" si="53"/>
        <v>2016</v>
      </c>
    </row>
    <row r="542" spans="1:22" ht="64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s="5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8">
        <f t="shared" si="48"/>
        <v>6.666666666666667E-5</v>
      </c>
      <c r="P542">
        <f t="shared" si="49"/>
        <v>1</v>
      </c>
      <c r="Q542" t="s">
        <v>8319</v>
      </c>
      <c r="R542" t="s">
        <v>8320</v>
      </c>
      <c r="S542" s="12">
        <f t="shared" si="50"/>
        <v>42009.608865740738</v>
      </c>
      <c r="T542" s="12">
        <f t="shared" si="51"/>
        <v>42039.608865740738</v>
      </c>
      <c r="U542" t="str">
        <f t="shared" si="52"/>
        <v>Jan</v>
      </c>
      <c r="V542" t="str">
        <f t="shared" si="53"/>
        <v>2015</v>
      </c>
    </row>
    <row r="543" spans="1:22" ht="48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s="5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8">
        <f t="shared" si="48"/>
        <v>5.5555555555555558E-3</v>
      </c>
      <c r="P543">
        <f t="shared" si="49"/>
        <v>25</v>
      </c>
      <c r="Q543" t="s">
        <v>8319</v>
      </c>
      <c r="R543" t="s">
        <v>8320</v>
      </c>
      <c r="S543" s="12">
        <f t="shared" si="50"/>
        <v>42275.838356481479</v>
      </c>
      <c r="T543" s="12">
        <f t="shared" si="51"/>
        <v>42305.838356481479</v>
      </c>
      <c r="U543" t="str">
        <f t="shared" si="52"/>
        <v>Sep</v>
      </c>
      <c r="V543" t="str">
        <f t="shared" si="53"/>
        <v>2015</v>
      </c>
    </row>
    <row r="544" spans="1:22" ht="48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s="5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8">
        <f t="shared" si="48"/>
        <v>3.9999999999999998E-6</v>
      </c>
      <c r="P544">
        <f t="shared" si="49"/>
        <v>1</v>
      </c>
      <c r="Q544" t="s">
        <v>8319</v>
      </c>
      <c r="R544" t="s">
        <v>8320</v>
      </c>
      <c r="S544" s="12">
        <f t="shared" si="50"/>
        <v>42433.529120370367</v>
      </c>
      <c r="T544" s="12">
        <f t="shared" si="51"/>
        <v>42493.487453703703</v>
      </c>
      <c r="U544" t="str">
        <f t="shared" si="52"/>
        <v>Mar</v>
      </c>
      <c r="V544" t="str">
        <f t="shared" si="53"/>
        <v>2016</v>
      </c>
    </row>
    <row r="545" spans="1:22" ht="48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s="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8">
        <f t="shared" si="48"/>
        <v>3.1818181818181819E-3</v>
      </c>
      <c r="P545">
        <f t="shared" si="49"/>
        <v>35</v>
      </c>
      <c r="Q545" t="s">
        <v>8319</v>
      </c>
      <c r="R545" t="s">
        <v>8320</v>
      </c>
      <c r="S545" s="12">
        <f t="shared" si="50"/>
        <v>41913.88381944444</v>
      </c>
      <c r="T545" s="12">
        <f t="shared" si="51"/>
        <v>41943.88381944444</v>
      </c>
      <c r="U545" t="str">
        <f t="shared" si="52"/>
        <v>Oct</v>
      </c>
      <c r="V545" t="str">
        <f t="shared" si="53"/>
        <v>2014</v>
      </c>
    </row>
    <row r="546" spans="1:22" ht="48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s="5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8">
        <f t="shared" si="48"/>
        <v>1.2E-2</v>
      </c>
      <c r="P546">
        <f t="shared" si="49"/>
        <v>3</v>
      </c>
      <c r="Q546" t="s">
        <v>8319</v>
      </c>
      <c r="R546" t="s">
        <v>8320</v>
      </c>
      <c r="S546" s="12">
        <f t="shared" si="50"/>
        <v>42525.448611111111</v>
      </c>
      <c r="T546" s="12">
        <f t="shared" si="51"/>
        <v>42555.448611111111</v>
      </c>
      <c r="U546" t="str">
        <f t="shared" si="52"/>
        <v>Jun</v>
      </c>
      <c r="V546" t="str">
        <f t="shared" si="53"/>
        <v>2016</v>
      </c>
    </row>
    <row r="547" spans="1:22" ht="48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s="5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8">
        <f t="shared" si="48"/>
        <v>0.27383999999999997</v>
      </c>
      <c r="P547">
        <f t="shared" si="49"/>
        <v>402.70588235294116</v>
      </c>
      <c r="Q547" t="s">
        <v>8319</v>
      </c>
      <c r="R547" t="s">
        <v>8320</v>
      </c>
      <c r="S547" s="12">
        <f t="shared" si="50"/>
        <v>42283.38413194444</v>
      </c>
      <c r="T547" s="12">
        <f t="shared" si="51"/>
        <v>42323.425798611112</v>
      </c>
      <c r="U547" t="str">
        <f t="shared" si="52"/>
        <v>Oct</v>
      </c>
      <c r="V547" t="str">
        <f t="shared" si="53"/>
        <v>2015</v>
      </c>
    </row>
    <row r="548" spans="1:22" ht="48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s="5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8">
        <f t="shared" si="48"/>
        <v>8.6666666666666663E-4</v>
      </c>
      <c r="P548">
        <f t="shared" si="49"/>
        <v>26</v>
      </c>
      <c r="Q548" t="s">
        <v>8319</v>
      </c>
      <c r="R548" t="s">
        <v>8320</v>
      </c>
      <c r="S548" s="12">
        <f t="shared" si="50"/>
        <v>42249.459664351853</v>
      </c>
      <c r="T548" s="12">
        <f t="shared" si="51"/>
        <v>42294.459664351853</v>
      </c>
      <c r="U548" t="str">
        <f t="shared" si="52"/>
        <v>Sep</v>
      </c>
      <c r="V548" t="str">
        <f t="shared" si="53"/>
        <v>2015</v>
      </c>
    </row>
    <row r="549" spans="1:22" ht="48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s="5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8">
        <f t="shared" si="48"/>
        <v>0</v>
      </c>
      <c r="P549" t="e">
        <f t="shared" si="49"/>
        <v>#DIV/0!</v>
      </c>
      <c r="Q549" t="s">
        <v>8319</v>
      </c>
      <c r="R549" t="s">
        <v>8320</v>
      </c>
      <c r="S549" s="12">
        <f t="shared" si="50"/>
        <v>42380.488009259258</v>
      </c>
      <c r="T549" s="12">
        <f t="shared" si="51"/>
        <v>42410.488009259258</v>
      </c>
      <c r="U549" t="str">
        <f t="shared" si="52"/>
        <v>Jan</v>
      </c>
      <c r="V549" t="str">
        <f t="shared" si="53"/>
        <v>2016</v>
      </c>
    </row>
    <row r="550" spans="1:22" ht="48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s="5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8">
        <f t="shared" si="48"/>
        <v>8.9999999999999998E-4</v>
      </c>
      <c r="P550">
        <f t="shared" si="49"/>
        <v>9</v>
      </c>
      <c r="Q550" t="s">
        <v>8319</v>
      </c>
      <c r="R550" t="s">
        <v>8320</v>
      </c>
      <c r="S550" s="12">
        <f t="shared" si="50"/>
        <v>42276.695</v>
      </c>
      <c r="T550" s="12">
        <f t="shared" si="51"/>
        <v>42306.695</v>
      </c>
      <c r="U550" t="str">
        <f t="shared" si="52"/>
        <v>Sep</v>
      </c>
      <c r="V550" t="str">
        <f t="shared" si="53"/>
        <v>2015</v>
      </c>
    </row>
    <row r="551" spans="1:22" ht="48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s="5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8">
        <f t="shared" si="48"/>
        <v>2.7199999999999998E-2</v>
      </c>
      <c r="P551">
        <f t="shared" si="49"/>
        <v>8.5</v>
      </c>
      <c r="Q551" t="s">
        <v>8319</v>
      </c>
      <c r="R551" t="s">
        <v>8320</v>
      </c>
      <c r="S551" s="12">
        <f t="shared" si="50"/>
        <v>42163.428495370368</v>
      </c>
      <c r="T551" s="12">
        <f t="shared" si="51"/>
        <v>42193.428495370368</v>
      </c>
      <c r="U551" t="str">
        <f t="shared" si="52"/>
        <v>Jun</v>
      </c>
      <c r="V551" t="str">
        <f t="shared" si="53"/>
        <v>2015</v>
      </c>
    </row>
    <row r="552" spans="1:22" ht="48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s="5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8">
        <f t="shared" si="48"/>
        <v>7.0000000000000001E-3</v>
      </c>
      <c r="P552">
        <f t="shared" si="49"/>
        <v>8.75</v>
      </c>
      <c r="Q552" t="s">
        <v>8319</v>
      </c>
      <c r="R552" t="s">
        <v>8320</v>
      </c>
      <c r="S552" s="12">
        <f t="shared" si="50"/>
        <v>42753.47042824074</v>
      </c>
      <c r="T552" s="12">
        <f t="shared" si="51"/>
        <v>42765.999999999993</v>
      </c>
      <c r="U552" t="str">
        <f t="shared" si="52"/>
        <v>Jan</v>
      </c>
      <c r="V552" t="str">
        <f t="shared" si="53"/>
        <v>2017</v>
      </c>
    </row>
    <row r="553" spans="1:22" ht="48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s="5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8">
        <f t="shared" si="48"/>
        <v>5.0413333333333331E-2</v>
      </c>
      <c r="P553">
        <f t="shared" si="49"/>
        <v>135.03571428571428</v>
      </c>
      <c r="Q553" t="s">
        <v>8319</v>
      </c>
      <c r="R553" t="s">
        <v>8320</v>
      </c>
      <c r="S553" s="12">
        <f t="shared" si="50"/>
        <v>42173.067407407405</v>
      </c>
      <c r="T553" s="12">
        <f t="shared" si="51"/>
        <v>42217.536805555552</v>
      </c>
      <c r="U553" t="str">
        <f t="shared" si="52"/>
        <v>Jun</v>
      </c>
      <c r="V553" t="str">
        <f t="shared" si="53"/>
        <v>2015</v>
      </c>
    </row>
    <row r="554" spans="1:22" ht="48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s="5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8">
        <f t="shared" si="48"/>
        <v>0</v>
      </c>
      <c r="P554" t="e">
        <f t="shared" si="49"/>
        <v>#DIV/0!</v>
      </c>
      <c r="Q554" t="s">
        <v>8319</v>
      </c>
      <c r="R554" t="s">
        <v>8320</v>
      </c>
      <c r="S554" s="12">
        <f t="shared" si="50"/>
        <v>42318.408518518518</v>
      </c>
      <c r="T554" s="12">
        <f t="shared" si="51"/>
        <v>42378.408518518518</v>
      </c>
      <c r="U554" t="str">
        <f t="shared" si="52"/>
        <v>Nov</v>
      </c>
      <c r="V554" t="str">
        <f t="shared" si="53"/>
        <v>2015</v>
      </c>
    </row>
    <row r="555" spans="1:22" ht="48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s="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8">
        <f t="shared" si="48"/>
        <v>4.9199999999999999E-3</v>
      </c>
      <c r="P555">
        <f t="shared" si="49"/>
        <v>20.5</v>
      </c>
      <c r="Q555" t="s">
        <v>8319</v>
      </c>
      <c r="R555" t="s">
        <v>8320</v>
      </c>
      <c r="S555" s="12">
        <f t="shared" si="50"/>
        <v>41927.511469907404</v>
      </c>
      <c r="T555" s="12">
        <f t="shared" si="51"/>
        <v>41957.553136574068</v>
      </c>
      <c r="U555" t="str">
        <f t="shared" si="52"/>
        <v>Oct</v>
      </c>
      <c r="V555" t="str">
        <f t="shared" si="53"/>
        <v>2014</v>
      </c>
    </row>
    <row r="556" spans="1:22" ht="48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s="5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8">
        <f t="shared" si="48"/>
        <v>0.36589147286821705</v>
      </c>
      <c r="P556">
        <f t="shared" si="49"/>
        <v>64.36363636363636</v>
      </c>
      <c r="Q556" t="s">
        <v>8319</v>
      </c>
      <c r="R556" t="s">
        <v>8320</v>
      </c>
      <c r="S556" s="12">
        <f t="shared" si="50"/>
        <v>41901.476527777777</v>
      </c>
      <c r="T556" s="12">
        <f t="shared" si="51"/>
        <v>41931.476527777777</v>
      </c>
      <c r="U556" t="str">
        <f t="shared" si="52"/>
        <v>Sep</v>
      </c>
      <c r="V556" t="str">
        <f t="shared" si="53"/>
        <v>2014</v>
      </c>
    </row>
    <row r="557" spans="1:22" ht="48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s="5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8">
        <f t="shared" si="48"/>
        <v>0</v>
      </c>
      <c r="P557" t="e">
        <f t="shared" si="49"/>
        <v>#DIV/0!</v>
      </c>
      <c r="Q557" t="s">
        <v>8319</v>
      </c>
      <c r="R557" t="s">
        <v>8320</v>
      </c>
      <c r="S557" s="12">
        <f t="shared" si="50"/>
        <v>42503.145173611112</v>
      </c>
      <c r="T557" s="12">
        <f t="shared" si="51"/>
        <v>42533.145173611112</v>
      </c>
      <c r="U557" t="str">
        <f t="shared" si="52"/>
        <v>May</v>
      </c>
      <c r="V557" t="str">
        <f t="shared" si="53"/>
        <v>2016</v>
      </c>
    </row>
    <row r="558" spans="1:22" ht="32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s="5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8">
        <f t="shared" si="48"/>
        <v>2.5000000000000001E-2</v>
      </c>
      <c r="P558">
        <f t="shared" si="49"/>
        <v>200</v>
      </c>
      <c r="Q558" t="s">
        <v>8319</v>
      </c>
      <c r="R558" t="s">
        <v>8320</v>
      </c>
      <c r="S558" s="12">
        <f t="shared" si="50"/>
        <v>42345.651817129627</v>
      </c>
      <c r="T558" s="12">
        <f t="shared" si="51"/>
        <v>42375.651817129627</v>
      </c>
      <c r="U558" t="str">
        <f t="shared" si="52"/>
        <v>Dec</v>
      </c>
      <c r="V558" t="str">
        <f t="shared" si="53"/>
        <v>2015</v>
      </c>
    </row>
    <row r="559" spans="1:22" ht="48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s="5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8">
        <f t="shared" si="48"/>
        <v>9.1066666666666674E-3</v>
      </c>
      <c r="P559">
        <f t="shared" si="49"/>
        <v>68.3</v>
      </c>
      <c r="Q559" t="s">
        <v>8319</v>
      </c>
      <c r="R559" t="s">
        <v>8320</v>
      </c>
      <c r="S559" s="12">
        <f t="shared" si="50"/>
        <v>42676.733831018515</v>
      </c>
      <c r="T559" s="12">
        <f t="shared" si="51"/>
        <v>42706.775497685179</v>
      </c>
      <c r="U559" t="str">
        <f t="shared" si="52"/>
        <v>Nov</v>
      </c>
      <c r="V559" t="str">
        <f t="shared" si="53"/>
        <v>2016</v>
      </c>
    </row>
    <row r="560" spans="1:22" ht="48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s="5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8">
        <f t="shared" si="48"/>
        <v>0</v>
      </c>
      <c r="P560" t="e">
        <f t="shared" si="49"/>
        <v>#DIV/0!</v>
      </c>
      <c r="Q560" t="s">
        <v>8319</v>
      </c>
      <c r="R560" t="s">
        <v>8320</v>
      </c>
      <c r="S560" s="12">
        <f t="shared" si="50"/>
        <v>42057.674826388888</v>
      </c>
      <c r="T560" s="12">
        <f t="shared" si="51"/>
        <v>42087.633159722223</v>
      </c>
      <c r="U560" t="str">
        <f t="shared" si="52"/>
        <v>Feb</v>
      </c>
      <c r="V560" t="str">
        <f t="shared" si="53"/>
        <v>2015</v>
      </c>
    </row>
    <row r="561" spans="1:22" ht="48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s="5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8">
        <f t="shared" si="48"/>
        <v>2.0833333333333335E-4</v>
      </c>
      <c r="P561">
        <f t="shared" si="49"/>
        <v>50</v>
      </c>
      <c r="Q561" t="s">
        <v>8319</v>
      </c>
      <c r="R561" t="s">
        <v>8320</v>
      </c>
      <c r="S561" s="12">
        <f t="shared" si="50"/>
        <v>42321.074768518512</v>
      </c>
      <c r="T561" s="12">
        <f t="shared" si="51"/>
        <v>42351.074768518512</v>
      </c>
      <c r="U561" t="str">
        <f t="shared" si="52"/>
        <v>Nov</v>
      </c>
      <c r="V561" t="str">
        <f t="shared" si="53"/>
        <v>2015</v>
      </c>
    </row>
    <row r="562" spans="1:22" ht="48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s="5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8">
        <f t="shared" si="48"/>
        <v>1.2E-4</v>
      </c>
      <c r="P562">
        <f t="shared" si="49"/>
        <v>4</v>
      </c>
      <c r="Q562" t="s">
        <v>8319</v>
      </c>
      <c r="R562" t="s">
        <v>8320</v>
      </c>
      <c r="S562" s="12">
        <f t="shared" si="50"/>
        <v>41960.563020833331</v>
      </c>
      <c r="T562" s="12">
        <f t="shared" si="51"/>
        <v>41990.563020833331</v>
      </c>
      <c r="U562" t="str">
        <f t="shared" si="52"/>
        <v>Nov</v>
      </c>
      <c r="V562" t="str">
        <f t="shared" si="53"/>
        <v>2014</v>
      </c>
    </row>
    <row r="563" spans="1:22" ht="48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s="5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8">
        <f t="shared" si="48"/>
        <v>3.6666666666666666E-3</v>
      </c>
      <c r="P563">
        <f t="shared" si="49"/>
        <v>27.5</v>
      </c>
      <c r="Q563" t="s">
        <v>8319</v>
      </c>
      <c r="R563" t="s">
        <v>8320</v>
      </c>
      <c r="S563" s="12">
        <f t="shared" si="50"/>
        <v>42268.450381944444</v>
      </c>
      <c r="T563" s="12">
        <f t="shared" si="51"/>
        <v>42303.450381944444</v>
      </c>
      <c r="U563" t="str">
        <f t="shared" si="52"/>
        <v>Sep</v>
      </c>
      <c r="V563" t="str">
        <f t="shared" si="53"/>
        <v>2015</v>
      </c>
    </row>
    <row r="564" spans="1:22" ht="48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s="5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8">
        <f t="shared" si="48"/>
        <v>0</v>
      </c>
      <c r="P564" t="e">
        <f t="shared" si="49"/>
        <v>#DIV/0!</v>
      </c>
      <c r="Q564" t="s">
        <v>8319</v>
      </c>
      <c r="R564" t="s">
        <v>8320</v>
      </c>
      <c r="S564" s="12">
        <f t="shared" si="50"/>
        <v>42692.18072916667</v>
      </c>
      <c r="T564" s="12">
        <f t="shared" si="51"/>
        <v>42722.18072916667</v>
      </c>
      <c r="U564" t="str">
        <f t="shared" si="52"/>
        <v>Nov</v>
      </c>
      <c r="V564" t="str">
        <f t="shared" si="53"/>
        <v>2016</v>
      </c>
    </row>
    <row r="565" spans="1:22" ht="48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s="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8">
        <f t="shared" si="48"/>
        <v>9.0666666666666662E-4</v>
      </c>
      <c r="P565">
        <f t="shared" si="49"/>
        <v>34</v>
      </c>
      <c r="Q565" t="s">
        <v>8319</v>
      </c>
      <c r="R565" t="s">
        <v>8320</v>
      </c>
      <c r="S565" s="12">
        <f t="shared" si="50"/>
        <v>42021.861655092587</v>
      </c>
      <c r="T565" s="12">
        <f t="shared" si="51"/>
        <v>42051.861655092587</v>
      </c>
      <c r="U565" t="str">
        <f t="shared" si="52"/>
        <v>Jan</v>
      </c>
      <c r="V565" t="str">
        <f t="shared" si="53"/>
        <v>2015</v>
      </c>
    </row>
    <row r="566" spans="1:22" ht="48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s="5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8">
        <f t="shared" si="48"/>
        <v>5.5555555555555558E-5</v>
      </c>
      <c r="P566">
        <f t="shared" si="49"/>
        <v>1</v>
      </c>
      <c r="Q566" t="s">
        <v>8319</v>
      </c>
      <c r="R566" t="s">
        <v>8320</v>
      </c>
      <c r="S566" s="12">
        <f t="shared" si="50"/>
        <v>42411.734664351847</v>
      </c>
      <c r="T566" s="12">
        <f t="shared" si="51"/>
        <v>42441.734664351847</v>
      </c>
      <c r="U566" t="str">
        <f t="shared" si="52"/>
        <v>Feb</v>
      </c>
      <c r="V566" t="str">
        <f t="shared" si="53"/>
        <v>2016</v>
      </c>
    </row>
    <row r="567" spans="1:22" ht="48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s="5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8">
        <f t="shared" si="48"/>
        <v>0</v>
      </c>
      <c r="P567" t="e">
        <f t="shared" si="49"/>
        <v>#DIV/0!</v>
      </c>
      <c r="Q567" t="s">
        <v>8319</v>
      </c>
      <c r="R567" t="s">
        <v>8320</v>
      </c>
      <c r="S567" s="12">
        <f t="shared" si="50"/>
        <v>42165.576956018522</v>
      </c>
      <c r="T567" s="12">
        <f t="shared" si="51"/>
        <v>42195.576956018522</v>
      </c>
      <c r="U567" t="str">
        <f t="shared" si="52"/>
        <v>Jun</v>
      </c>
      <c r="V567" t="str">
        <f t="shared" si="53"/>
        <v>2015</v>
      </c>
    </row>
    <row r="568" spans="1:22" ht="48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s="5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8">
        <f t="shared" si="48"/>
        <v>2.0000000000000001E-4</v>
      </c>
      <c r="P568">
        <f t="shared" si="49"/>
        <v>1</v>
      </c>
      <c r="Q568" t="s">
        <v>8319</v>
      </c>
      <c r="R568" t="s">
        <v>8320</v>
      </c>
      <c r="S568" s="12">
        <f t="shared" si="50"/>
        <v>42535.476076388884</v>
      </c>
      <c r="T568" s="12">
        <f t="shared" si="51"/>
        <v>42565.476076388884</v>
      </c>
      <c r="U568" t="str">
        <f t="shared" si="52"/>
        <v>Jun</v>
      </c>
      <c r="V568" t="str">
        <f t="shared" si="53"/>
        <v>2016</v>
      </c>
    </row>
    <row r="569" spans="1:22" ht="48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s="5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8">
        <f t="shared" si="48"/>
        <v>0</v>
      </c>
      <c r="P569" t="e">
        <f t="shared" si="49"/>
        <v>#DIV/0!</v>
      </c>
      <c r="Q569" t="s">
        <v>8319</v>
      </c>
      <c r="R569" t="s">
        <v>8320</v>
      </c>
      <c r="S569" s="12">
        <f t="shared" si="50"/>
        <v>41975.634189814817</v>
      </c>
      <c r="T569" s="12">
        <f t="shared" si="51"/>
        <v>42005.634189814817</v>
      </c>
      <c r="U569" t="str">
        <f t="shared" si="52"/>
        <v>Dec</v>
      </c>
      <c r="V569" t="str">
        <f t="shared" si="53"/>
        <v>2014</v>
      </c>
    </row>
    <row r="570" spans="1:22" ht="64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s="5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8">
        <f t="shared" si="48"/>
        <v>0.01</v>
      </c>
      <c r="P570">
        <f t="shared" si="49"/>
        <v>49</v>
      </c>
      <c r="Q570" t="s">
        <v>8319</v>
      </c>
      <c r="R570" t="s">
        <v>8320</v>
      </c>
      <c r="S570" s="12">
        <f t="shared" si="50"/>
        <v>42348.713229166664</v>
      </c>
      <c r="T570" s="12">
        <f t="shared" si="51"/>
        <v>42385.249999999993</v>
      </c>
      <c r="U570" t="str">
        <f t="shared" si="52"/>
        <v>Dec</v>
      </c>
      <c r="V570" t="str">
        <f t="shared" si="53"/>
        <v>2015</v>
      </c>
    </row>
    <row r="571" spans="1:22" ht="48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s="5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8">
        <f t="shared" si="48"/>
        <v>8.0000000000000002E-3</v>
      </c>
      <c r="P571">
        <f t="shared" si="49"/>
        <v>20</v>
      </c>
      <c r="Q571" t="s">
        <v>8319</v>
      </c>
      <c r="R571" t="s">
        <v>8320</v>
      </c>
      <c r="S571" s="12">
        <f t="shared" si="50"/>
        <v>42340.639027777775</v>
      </c>
      <c r="T571" s="12">
        <f t="shared" si="51"/>
        <v>42370.639027777775</v>
      </c>
      <c r="U571" t="str">
        <f t="shared" si="52"/>
        <v>Dec</v>
      </c>
      <c r="V571" t="str">
        <f t="shared" si="53"/>
        <v>2015</v>
      </c>
    </row>
    <row r="572" spans="1:22" ht="32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s="5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8">
        <f t="shared" si="48"/>
        <v>1.6705882352941177E-3</v>
      </c>
      <c r="P572">
        <f t="shared" si="49"/>
        <v>142</v>
      </c>
      <c r="Q572" t="s">
        <v>8319</v>
      </c>
      <c r="R572" t="s">
        <v>8320</v>
      </c>
      <c r="S572" s="12">
        <f t="shared" si="50"/>
        <v>42388.589918981481</v>
      </c>
      <c r="T572" s="12">
        <f t="shared" si="51"/>
        <v>42418.589918981481</v>
      </c>
      <c r="U572" t="str">
        <f t="shared" si="52"/>
        <v>Jan</v>
      </c>
      <c r="V572" t="str">
        <f t="shared" si="53"/>
        <v>2016</v>
      </c>
    </row>
    <row r="573" spans="1:22" ht="48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s="5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8">
        <f t="shared" si="48"/>
        <v>4.2399999999999998E-3</v>
      </c>
      <c r="P573">
        <f t="shared" si="49"/>
        <v>53</v>
      </c>
      <c r="Q573" t="s">
        <v>8319</v>
      </c>
      <c r="R573" t="s">
        <v>8320</v>
      </c>
      <c r="S573" s="12">
        <f t="shared" si="50"/>
        <v>42192.607905092591</v>
      </c>
      <c r="T573" s="12">
        <f t="shared" si="51"/>
        <v>42211.957638888889</v>
      </c>
      <c r="U573" t="str">
        <f t="shared" si="52"/>
        <v>Jul</v>
      </c>
      <c r="V573" t="str">
        <f t="shared" si="53"/>
        <v>2015</v>
      </c>
    </row>
    <row r="574" spans="1:22" ht="48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s="5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8">
        <f t="shared" si="48"/>
        <v>0</v>
      </c>
      <c r="P574" t="e">
        <f t="shared" si="49"/>
        <v>#DIV/0!</v>
      </c>
      <c r="Q574" t="s">
        <v>8319</v>
      </c>
      <c r="R574" t="s">
        <v>8320</v>
      </c>
      <c r="S574" s="12">
        <f t="shared" si="50"/>
        <v>42282.507962962954</v>
      </c>
      <c r="T574" s="12">
        <f t="shared" si="51"/>
        <v>42312.549629629626</v>
      </c>
      <c r="U574" t="str">
        <f t="shared" si="52"/>
        <v>Oct</v>
      </c>
      <c r="V574" t="str">
        <f t="shared" si="53"/>
        <v>2015</v>
      </c>
    </row>
    <row r="575" spans="1:22" ht="48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s="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8">
        <f t="shared" si="48"/>
        <v>3.892538925389254E-3</v>
      </c>
      <c r="P575">
        <f t="shared" si="49"/>
        <v>38.444444444444443</v>
      </c>
      <c r="Q575" t="s">
        <v>8319</v>
      </c>
      <c r="R575" t="s">
        <v>8320</v>
      </c>
      <c r="S575" s="12">
        <f t="shared" si="50"/>
        <v>41962.841793981475</v>
      </c>
      <c r="T575" s="12">
        <f t="shared" si="51"/>
        <v>42021.841666666667</v>
      </c>
      <c r="U575" t="str">
        <f t="shared" si="52"/>
        <v>Nov</v>
      </c>
      <c r="V575" t="str">
        <f t="shared" si="53"/>
        <v>2014</v>
      </c>
    </row>
    <row r="576" spans="1:22" ht="48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s="5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8">
        <f t="shared" si="48"/>
        <v>7.1556350626118068E-3</v>
      </c>
      <c r="P576">
        <f t="shared" si="49"/>
        <v>20</v>
      </c>
      <c r="Q576" t="s">
        <v>8319</v>
      </c>
      <c r="R576" t="s">
        <v>8320</v>
      </c>
      <c r="S576" s="12">
        <f t="shared" si="50"/>
        <v>42632.235034722216</v>
      </c>
      <c r="T576" s="12">
        <f t="shared" si="51"/>
        <v>42662.235034722216</v>
      </c>
      <c r="U576" t="str">
        <f t="shared" si="52"/>
        <v>Sep</v>
      </c>
      <c r="V576" t="str">
        <f t="shared" si="53"/>
        <v>2016</v>
      </c>
    </row>
    <row r="577" spans="1:22" ht="48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s="5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8">
        <f t="shared" si="48"/>
        <v>4.3166666666666666E-3</v>
      </c>
      <c r="P577">
        <f t="shared" si="49"/>
        <v>64.75</v>
      </c>
      <c r="Q577" t="s">
        <v>8319</v>
      </c>
      <c r="R577" t="s">
        <v>8320</v>
      </c>
      <c r="S577" s="12">
        <f t="shared" si="50"/>
        <v>42138.484293981477</v>
      </c>
      <c r="T577" s="12">
        <f t="shared" si="51"/>
        <v>42168.484293981477</v>
      </c>
      <c r="U577" t="str">
        <f t="shared" si="52"/>
        <v>May</v>
      </c>
      <c r="V577" t="str">
        <f t="shared" si="53"/>
        <v>2015</v>
      </c>
    </row>
    <row r="578" spans="1:22" ht="48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s="5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8">
        <f t="shared" si="48"/>
        <v>1.2500000000000001E-5</v>
      </c>
      <c r="P578">
        <f t="shared" si="49"/>
        <v>1</v>
      </c>
      <c r="Q578" t="s">
        <v>8319</v>
      </c>
      <c r="R578" t="s">
        <v>8320</v>
      </c>
      <c r="S578" s="12">
        <f t="shared" si="50"/>
        <v>42031.263333333329</v>
      </c>
      <c r="T578" s="12">
        <f t="shared" si="51"/>
        <v>42091.221666666665</v>
      </c>
      <c r="U578" t="str">
        <f t="shared" si="52"/>
        <v>Jan</v>
      </c>
      <c r="V578" t="str">
        <f t="shared" si="53"/>
        <v>2015</v>
      </c>
    </row>
    <row r="579" spans="1:22" ht="48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s="5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8">
        <f t="shared" ref="O579:O642" si="54">E579/D579</f>
        <v>2E-3</v>
      </c>
      <c r="P579">
        <f t="shared" ref="P579:P642" si="55">AVERAGE(E579/L579)</f>
        <v>10</v>
      </c>
      <c r="Q579" t="s">
        <v>8319</v>
      </c>
      <c r="R579" t="s">
        <v>8320</v>
      </c>
      <c r="S579" s="12">
        <f t="shared" ref="S579:S642" si="56">(((J579/60)/60)/24)+DATE(1970,1,1)+(-5/24)</f>
        <v>42450.380810185183</v>
      </c>
      <c r="T579" s="12">
        <f t="shared" ref="T579:T642" si="57">(((I579/60)/60)/24)+DATE(1970,1,1)+(-5/24)</f>
        <v>42510.380810185183</v>
      </c>
      <c r="U579" t="str">
        <f t="shared" ref="U579:U642" si="58">TEXT(S579, "mmm")</f>
        <v>Mar</v>
      </c>
      <c r="V579" t="str">
        <f t="shared" ref="V579:V642" si="59">TEXT(S579, "yyy")</f>
        <v>2016</v>
      </c>
    </row>
    <row r="580" spans="1:22" ht="32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s="5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8">
        <f t="shared" si="54"/>
        <v>1.12E-4</v>
      </c>
      <c r="P580">
        <f t="shared" si="55"/>
        <v>2</v>
      </c>
      <c r="Q580" t="s">
        <v>8319</v>
      </c>
      <c r="R580" t="s">
        <v>8320</v>
      </c>
      <c r="S580" s="12">
        <f t="shared" si="56"/>
        <v>42230.370289351849</v>
      </c>
      <c r="T580" s="12">
        <f t="shared" si="57"/>
        <v>42254.370289351849</v>
      </c>
      <c r="U580" t="str">
        <f t="shared" si="58"/>
        <v>Aug</v>
      </c>
      <c r="V580" t="str">
        <f t="shared" si="59"/>
        <v>2015</v>
      </c>
    </row>
    <row r="581" spans="1:22" ht="32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s="5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8">
        <f t="shared" si="54"/>
        <v>1.4583333333333334E-2</v>
      </c>
      <c r="P581">
        <f t="shared" si="55"/>
        <v>35</v>
      </c>
      <c r="Q581" t="s">
        <v>8319</v>
      </c>
      <c r="R581" t="s">
        <v>8320</v>
      </c>
      <c r="S581" s="12">
        <f t="shared" si="56"/>
        <v>41968.643784722219</v>
      </c>
      <c r="T581" s="12">
        <f t="shared" si="57"/>
        <v>41998.643784722219</v>
      </c>
      <c r="U581" t="str">
        <f t="shared" si="58"/>
        <v>Nov</v>
      </c>
      <c r="V581" t="str">
        <f t="shared" si="59"/>
        <v>2014</v>
      </c>
    </row>
    <row r="582" spans="1:22" ht="48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s="5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8">
        <f t="shared" si="54"/>
        <v>3.3333333333333332E-4</v>
      </c>
      <c r="P582">
        <f t="shared" si="55"/>
        <v>1</v>
      </c>
      <c r="Q582" t="s">
        <v>8319</v>
      </c>
      <c r="R582" t="s">
        <v>8320</v>
      </c>
      <c r="S582" s="12">
        <f t="shared" si="56"/>
        <v>42605.699849537035</v>
      </c>
      <c r="T582" s="12">
        <f t="shared" si="57"/>
        <v>42635.699849537035</v>
      </c>
      <c r="U582" t="str">
        <f t="shared" si="58"/>
        <v>Aug</v>
      </c>
      <c r="V582" t="str">
        <f t="shared" si="59"/>
        <v>2016</v>
      </c>
    </row>
    <row r="583" spans="1:22" ht="48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s="5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8">
        <f t="shared" si="54"/>
        <v>0</v>
      </c>
      <c r="P583" t="e">
        <f t="shared" si="55"/>
        <v>#DIV/0!</v>
      </c>
      <c r="Q583" t="s">
        <v>8319</v>
      </c>
      <c r="R583" t="s">
        <v>8320</v>
      </c>
      <c r="S583" s="12">
        <f t="shared" si="56"/>
        <v>42187.804444444446</v>
      </c>
      <c r="T583" s="12">
        <f t="shared" si="57"/>
        <v>42217.804444444446</v>
      </c>
      <c r="U583" t="str">
        <f t="shared" si="58"/>
        <v>Jul</v>
      </c>
      <c r="V583" t="str">
        <f t="shared" si="59"/>
        <v>2015</v>
      </c>
    </row>
    <row r="584" spans="1:22" ht="48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s="5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8">
        <f t="shared" si="54"/>
        <v>0</v>
      </c>
      <c r="P584" t="e">
        <f t="shared" si="55"/>
        <v>#DIV/0!</v>
      </c>
      <c r="Q584" t="s">
        <v>8319</v>
      </c>
      <c r="R584" t="s">
        <v>8320</v>
      </c>
      <c r="S584" s="12">
        <f t="shared" si="56"/>
        <v>42055.531469907401</v>
      </c>
      <c r="T584" s="12">
        <f t="shared" si="57"/>
        <v>42078.541666666664</v>
      </c>
      <c r="U584" t="str">
        <f t="shared" si="58"/>
        <v>Feb</v>
      </c>
      <c r="V584" t="str">
        <f t="shared" si="59"/>
        <v>2015</v>
      </c>
    </row>
    <row r="585" spans="1:22" ht="32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s="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8">
        <f t="shared" si="54"/>
        <v>1.1111111111111112E-4</v>
      </c>
      <c r="P585">
        <f t="shared" si="55"/>
        <v>1</v>
      </c>
      <c r="Q585" t="s">
        <v>8319</v>
      </c>
      <c r="R585" t="s">
        <v>8320</v>
      </c>
      <c r="S585" s="12">
        <f t="shared" si="56"/>
        <v>42052.730173611104</v>
      </c>
      <c r="T585" s="12">
        <f t="shared" si="57"/>
        <v>42082.688506944447</v>
      </c>
      <c r="U585" t="str">
        <f t="shared" si="58"/>
        <v>Feb</v>
      </c>
      <c r="V585" t="str">
        <f t="shared" si="59"/>
        <v>2015</v>
      </c>
    </row>
    <row r="586" spans="1:22" ht="32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s="5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8">
        <f t="shared" si="54"/>
        <v>0.01</v>
      </c>
      <c r="P586">
        <f t="shared" si="55"/>
        <v>5</v>
      </c>
      <c r="Q586" t="s">
        <v>8319</v>
      </c>
      <c r="R586" t="s">
        <v>8320</v>
      </c>
      <c r="S586" s="12">
        <f t="shared" si="56"/>
        <v>42049.508287037032</v>
      </c>
      <c r="T586" s="12">
        <f t="shared" si="57"/>
        <v>42079.466620370367</v>
      </c>
      <c r="U586" t="str">
        <f t="shared" si="58"/>
        <v>Feb</v>
      </c>
      <c r="V586" t="str">
        <f t="shared" si="59"/>
        <v>2015</v>
      </c>
    </row>
    <row r="587" spans="1:22" ht="48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s="5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8">
        <f t="shared" si="54"/>
        <v>0</v>
      </c>
      <c r="P587" t="e">
        <f t="shared" si="55"/>
        <v>#DIV/0!</v>
      </c>
      <c r="Q587" t="s">
        <v>8319</v>
      </c>
      <c r="R587" t="s">
        <v>8320</v>
      </c>
      <c r="S587" s="12">
        <f t="shared" si="56"/>
        <v>42283.182604166665</v>
      </c>
      <c r="T587" s="12">
        <f t="shared" si="57"/>
        <v>42338.791666666664</v>
      </c>
      <c r="U587" t="str">
        <f t="shared" si="58"/>
        <v>Oct</v>
      </c>
      <c r="V587" t="str">
        <f t="shared" si="59"/>
        <v>2015</v>
      </c>
    </row>
    <row r="588" spans="1:22" ht="48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s="5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8">
        <f t="shared" si="54"/>
        <v>5.5999999999999999E-3</v>
      </c>
      <c r="P588">
        <f t="shared" si="55"/>
        <v>14</v>
      </c>
      <c r="Q588" t="s">
        <v>8319</v>
      </c>
      <c r="R588" t="s">
        <v>8320</v>
      </c>
      <c r="S588" s="12">
        <f t="shared" si="56"/>
        <v>42020.645914351851</v>
      </c>
      <c r="T588" s="12">
        <f t="shared" si="57"/>
        <v>42050.645914351851</v>
      </c>
      <c r="U588" t="str">
        <f t="shared" si="58"/>
        <v>Jan</v>
      </c>
      <c r="V588" t="str">
        <f t="shared" si="59"/>
        <v>2015</v>
      </c>
    </row>
    <row r="589" spans="1:22" ht="80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s="5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8">
        <f t="shared" si="54"/>
        <v>9.0833333333333335E-2</v>
      </c>
      <c r="P589">
        <f t="shared" si="55"/>
        <v>389.28571428571428</v>
      </c>
      <c r="Q589" t="s">
        <v>8319</v>
      </c>
      <c r="R589" t="s">
        <v>8320</v>
      </c>
      <c r="S589" s="12">
        <f t="shared" si="56"/>
        <v>42080.548993055556</v>
      </c>
      <c r="T589" s="12">
        <f t="shared" si="57"/>
        <v>42110.548993055556</v>
      </c>
      <c r="U589" t="str">
        <f t="shared" si="58"/>
        <v>Mar</v>
      </c>
      <c r="V589" t="str">
        <f t="shared" si="59"/>
        <v>2015</v>
      </c>
    </row>
    <row r="590" spans="1:22" ht="48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s="5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8">
        <f t="shared" si="54"/>
        <v>3.3444444444444443E-2</v>
      </c>
      <c r="P590">
        <f t="shared" si="55"/>
        <v>150.5</v>
      </c>
      <c r="Q590" t="s">
        <v>8319</v>
      </c>
      <c r="R590" t="s">
        <v>8320</v>
      </c>
      <c r="S590" s="12">
        <f t="shared" si="56"/>
        <v>42631.56118055556</v>
      </c>
      <c r="T590" s="12">
        <f t="shared" si="57"/>
        <v>42691.602847222217</v>
      </c>
      <c r="U590" t="str">
        <f t="shared" si="58"/>
        <v>Sep</v>
      </c>
      <c r="V590" t="str">
        <f t="shared" si="59"/>
        <v>2016</v>
      </c>
    </row>
    <row r="591" spans="1:22" ht="16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s="5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8">
        <f t="shared" si="54"/>
        <v>1.3333333333333334E-4</v>
      </c>
      <c r="P591">
        <f t="shared" si="55"/>
        <v>1</v>
      </c>
      <c r="Q591" t="s">
        <v>8319</v>
      </c>
      <c r="R591" t="s">
        <v>8320</v>
      </c>
      <c r="S591" s="12">
        <f t="shared" si="56"/>
        <v>42178.406238425923</v>
      </c>
      <c r="T591" s="12">
        <f t="shared" si="57"/>
        <v>42193.406238425923</v>
      </c>
      <c r="U591" t="str">
        <f t="shared" si="58"/>
        <v>Jun</v>
      </c>
      <c r="V591" t="str">
        <f t="shared" si="59"/>
        <v>2015</v>
      </c>
    </row>
    <row r="592" spans="1:22" ht="48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s="5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8">
        <f t="shared" si="54"/>
        <v>4.4600000000000001E-2</v>
      </c>
      <c r="P592">
        <f t="shared" si="55"/>
        <v>24.777777777777779</v>
      </c>
      <c r="Q592" t="s">
        <v>8319</v>
      </c>
      <c r="R592" t="s">
        <v>8320</v>
      </c>
      <c r="S592" s="12">
        <f t="shared" si="56"/>
        <v>42377.34642361111</v>
      </c>
      <c r="T592" s="12">
        <f t="shared" si="57"/>
        <v>42408.334027777775</v>
      </c>
      <c r="U592" t="str">
        <f t="shared" si="58"/>
        <v>Jan</v>
      </c>
      <c r="V592" t="str">
        <f t="shared" si="59"/>
        <v>2016</v>
      </c>
    </row>
    <row r="593" spans="1:22" ht="48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s="5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8">
        <f t="shared" si="54"/>
        <v>6.0999999999999997E-4</v>
      </c>
      <c r="P593">
        <f t="shared" si="55"/>
        <v>30.5</v>
      </c>
      <c r="Q593" t="s">
        <v>8319</v>
      </c>
      <c r="R593" t="s">
        <v>8320</v>
      </c>
      <c r="S593" s="12">
        <f t="shared" si="56"/>
        <v>42177.334837962961</v>
      </c>
      <c r="T593" s="12">
        <f t="shared" si="57"/>
        <v>42207.334837962961</v>
      </c>
      <c r="U593" t="str">
        <f t="shared" si="58"/>
        <v>Jun</v>
      </c>
      <c r="V593" t="str">
        <f t="shared" si="59"/>
        <v>2015</v>
      </c>
    </row>
    <row r="594" spans="1:22" ht="48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s="5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8">
        <f t="shared" si="54"/>
        <v>3.3333333333333333E-2</v>
      </c>
      <c r="P594">
        <f t="shared" si="55"/>
        <v>250</v>
      </c>
      <c r="Q594" t="s">
        <v>8319</v>
      </c>
      <c r="R594" t="s">
        <v>8320</v>
      </c>
      <c r="S594" s="12">
        <f t="shared" si="56"/>
        <v>41946.023842592593</v>
      </c>
      <c r="T594" s="12">
        <f t="shared" si="57"/>
        <v>41976.023842592585</v>
      </c>
      <c r="U594" t="str">
        <f t="shared" si="58"/>
        <v>Nov</v>
      </c>
      <c r="V594" t="str">
        <f t="shared" si="59"/>
        <v>2014</v>
      </c>
    </row>
    <row r="595" spans="1:22" ht="48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s="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8">
        <f t="shared" si="54"/>
        <v>0.23</v>
      </c>
      <c r="P595">
        <f t="shared" si="55"/>
        <v>16.428571428571427</v>
      </c>
      <c r="Q595" t="s">
        <v>8319</v>
      </c>
      <c r="R595" t="s">
        <v>8320</v>
      </c>
      <c r="S595" s="12">
        <f t="shared" si="56"/>
        <v>42070.469270833331</v>
      </c>
      <c r="T595" s="12">
        <f t="shared" si="57"/>
        <v>42100.427604166667</v>
      </c>
      <c r="U595" t="str">
        <f t="shared" si="58"/>
        <v>Mar</v>
      </c>
      <c r="V595" t="str">
        <f t="shared" si="59"/>
        <v>2015</v>
      </c>
    </row>
    <row r="596" spans="1:22" ht="32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s="5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8">
        <f t="shared" si="54"/>
        <v>1.0399999999999999E-3</v>
      </c>
      <c r="P596">
        <f t="shared" si="55"/>
        <v>13</v>
      </c>
      <c r="Q596" t="s">
        <v>8319</v>
      </c>
      <c r="R596" t="s">
        <v>8320</v>
      </c>
      <c r="S596" s="12">
        <f t="shared" si="56"/>
        <v>42446.571828703702</v>
      </c>
      <c r="T596" s="12">
        <f t="shared" si="57"/>
        <v>42476.571828703702</v>
      </c>
      <c r="U596" t="str">
        <f t="shared" si="58"/>
        <v>Mar</v>
      </c>
      <c r="V596" t="str">
        <f t="shared" si="59"/>
        <v>2016</v>
      </c>
    </row>
    <row r="597" spans="1:22" ht="48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s="5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8">
        <f t="shared" si="54"/>
        <v>4.2599999999999999E-3</v>
      </c>
      <c r="P597">
        <f t="shared" si="55"/>
        <v>53.25</v>
      </c>
      <c r="Q597" t="s">
        <v>8319</v>
      </c>
      <c r="R597" t="s">
        <v>8320</v>
      </c>
      <c r="S597" s="12">
        <f t="shared" si="56"/>
        <v>42082.861550925918</v>
      </c>
      <c r="T597" s="12">
        <f t="shared" si="57"/>
        <v>42127.861550925918</v>
      </c>
      <c r="U597" t="str">
        <f t="shared" si="58"/>
        <v>Mar</v>
      </c>
      <c r="V597" t="str">
        <f t="shared" si="59"/>
        <v>2015</v>
      </c>
    </row>
    <row r="598" spans="1:22" ht="32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s="5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8">
        <f t="shared" si="54"/>
        <v>2.9999999999999997E-4</v>
      </c>
      <c r="P598">
        <f t="shared" si="55"/>
        <v>3</v>
      </c>
      <c r="Q598" t="s">
        <v>8319</v>
      </c>
      <c r="R598" t="s">
        <v>8320</v>
      </c>
      <c r="S598" s="12">
        <f t="shared" si="56"/>
        <v>42646.688564814809</v>
      </c>
      <c r="T598" s="12">
        <f t="shared" si="57"/>
        <v>42676.688564814809</v>
      </c>
      <c r="U598" t="str">
        <f t="shared" si="58"/>
        <v>Oct</v>
      </c>
      <c r="V598" t="str">
        <f t="shared" si="59"/>
        <v>2016</v>
      </c>
    </row>
    <row r="599" spans="1:22" ht="48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s="5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8">
        <f t="shared" si="54"/>
        <v>2.6666666666666666E-3</v>
      </c>
      <c r="P599">
        <f t="shared" si="55"/>
        <v>10</v>
      </c>
      <c r="Q599" t="s">
        <v>8319</v>
      </c>
      <c r="R599" t="s">
        <v>8320</v>
      </c>
      <c r="S599" s="12">
        <f t="shared" si="56"/>
        <v>42545.496932870366</v>
      </c>
      <c r="T599" s="12">
        <f t="shared" si="57"/>
        <v>42582.458333333336</v>
      </c>
      <c r="U599" t="str">
        <f t="shared" si="58"/>
        <v>Jun</v>
      </c>
      <c r="V599" t="str">
        <f t="shared" si="59"/>
        <v>2016</v>
      </c>
    </row>
    <row r="600" spans="1:22" ht="32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s="5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8">
        <f t="shared" si="54"/>
        <v>0.34</v>
      </c>
      <c r="P600">
        <f t="shared" si="55"/>
        <v>121.42857142857143</v>
      </c>
      <c r="Q600" t="s">
        <v>8319</v>
      </c>
      <c r="R600" t="s">
        <v>8320</v>
      </c>
      <c r="S600" s="12">
        <f t="shared" si="56"/>
        <v>41947.793761574074</v>
      </c>
      <c r="T600" s="12">
        <f t="shared" si="57"/>
        <v>41977.793761574074</v>
      </c>
      <c r="U600" t="str">
        <f t="shared" si="58"/>
        <v>Nov</v>
      </c>
      <c r="V600" t="str">
        <f t="shared" si="59"/>
        <v>2014</v>
      </c>
    </row>
    <row r="601" spans="1:22" ht="48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s="5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8">
        <f t="shared" si="54"/>
        <v>6.2E-4</v>
      </c>
      <c r="P601">
        <f t="shared" si="55"/>
        <v>15.5</v>
      </c>
      <c r="Q601" t="s">
        <v>8319</v>
      </c>
      <c r="R601" t="s">
        <v>8320</v>
      </c>
      <c r="S601" s="12">
        <f t="shared" si="56"/>
        <v>42047.604189814818</v>
      </c>
      <c r="T601" s="12">
        <f t="shared" si="57"/>
        <v>42071.427777777775</v>
      </c>
      <c r="U601" t="str">
        <f t="shared" si="58"/>
        <v>Feb</v>
      </c>
      <c r="V601" t="str">
        <f t="shared" si="59"/>
        <v>2015</v>
      </c>
    </row>
    <row r="602" spans="1:22" ht="32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s="5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8">
        <f t="shared" si="54"/>
        <v>0.02</v>
      </c>
      <c r="P602">
        <f t="shared" si="55"/>
        <v>100</v>
      </c>
      <c r="Q602" t="s">
        <v>8319</v>
      </c>
      <c r="R602" t="s">
        <v>8320</v>
      </c>
      <c r="S602" s="12">
        <f t="shared" si="56"/>
        <v>42073.589837962958</v>
      </c>
      <c r="T602" s="12">
        <f t="shared" si="57"/>
        <v>42133.589837962958</v>
      </c>
      <c r="U602" t="str">
        <f t="shared" si="58"/>
        <v>Mar</v>
      </c>
      <c r="V602" t="str">
        <f t="shared" si="59"/>
        <v>2015</v>
      </c>
    </row>
    <row r="603" spans="1:22" ht="48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s="5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8">
        <f t="shared" si="54"/>
        <v>1.4E-2</v>
      </c>
      <c r="P603">
        <f t="shared" si="55"/>
        <v>23.333333333333332</v>
      </c>
      <c r="Q603" t="s">
        <v>8319</v>
      </c>
      <c r="R603" t="s">
        <v>8320</v>
      </c>
      <c r="S603" s="12">
        <f t="shared" si="56"/>
        <v>41969.64975694444</v>
      </c>
      <c r="T603" s="12">
        <f t="shared" si="57"/>
        <v>41999.64975694444</v>
      </c>
      <c r="U603" t="str">
        <f t="shared" si="58"/>
        <v>Nov</v>
      </c>
      <c r="V603" t="str">
        <f t="shared" si="59"/>
        <v>2014</v>
      </c>
    </row>
    <row r="604" spans="1:22" ht="48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s="5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8">
        <f t="shared" si="54"/>
        <v>0</v>
      </c>
      <c r="P604" t="e">
        <f t="shared" si="55"/>
        <v>#DIV/0!</v>
      </c>
      <c r="Q604" t="s">
        <v>8319</v>
      </c>
      <c r="R604" t="s">
        <v>8320</v>
      </c>
      <c r="S604" s="12">
        <f t="shared" si="56"/>
        <v>42143.585821759254</v>
      </c>
      <c r="T604" s="12">
        <f t="shared" si="57"/>
        <v>42173.585821759254</v>
      </c>
      <c r="U604" t="str">
        <f t="shared" si="58"/>
        <v>May</v>
      </c>
      <c r="V604" t="str">
        <f t="shared" si="59"/>
        <v>2015</v>
      </c>
    </row>
    <row r="605" spans="1:22" ht="48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s="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8">
        <f t="shared" si="54"/>
        <v>3.9334666666666664E-2</v>
      </c>
      <c r="P605">
        <f t="shared" si="55"/>
        <v>45.386153846153846</v>
      </c>
      <c r="Q605" t="s">
        <v>8319</v>
      </c>
      <c r="R605" t="s">
        <v>8320</v>
      </c>
      <c r="S605" s="12">
        <f t="shared" si="56"/>
        <v>41835.430821759255</v>
      </c>
      <c r="T605" s="12">
        <f t="shared" si="57"/>
        <v>41865.430821759255</v>
      </c>
      <c r="U605" t="str">
        <f t="shared" si="58"/>
        <v>Jul</v>
      </c>
      <c r="V605" t="str">
        <f t="shared" si="59"/>
        <v>2014</v>
      </c>
    </row>
    <row r="606" spans="1:22" ht="48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s="5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8">
        <f t="shared" si="54"/>
        <v>0</v>
      </c>
      <c r="P606" t="e">
        <f t="shared" si="55"/>
        <v>#DIV/0!</v>
      </c>
      <c r="Q606" t="s">
        <v>8319</v>
      </c>
      <c r="R606" t="s">
        <v>8320</v>
      </c>
      <c r="S606" s="12">
        <f t="shared" si="56"/>
        <v>41848.827037037037</v>
      </c>
      <c r="T606" s="12">
        <f t="shared" si="57"/>
        <v>41878.827037037037</v>
      </c>
      <c r="U606" t="str">
        <f t="shared" si="58"/>
        <v>Jul</v>
      </c>
      <c r="V606" t="str">
        <f t="shared" si="59"/>
        <v>2014</v>
      </c>
    </row>
    <row r="607" spans="1:22" ht="32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s="5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8">
        <f t="shared" si="54"/>
        <v>2.6200000000000001E-2</v>
      </c>
      <c r="P607">
        <f t="shared" si="55"/>
        <v>16.375</v>
      </c>
      <c r="Q607" t="s">
        <v>8319</v>
      </c>
      <c r="R607" t="s">
        <v>8320</v>
      </c>
      <c r="S607" s="12">
        <f t="shared" si="56"/>
        <v>42194.14939814814</v>
      </c>
      <c r="T607" s="12">
        <f t="shared" si="57"/>
        <v>42239.14939814814</v>
      </c>
      <c r="U607" t="str">
        <f t="shared" si="58"/>
        <v>Jul</v>
      </c>
      <c r="V607" t="str">
        <f t="shared" si="59"/>
        <v>2015</v>
      </c>
    </row>
    <row r="608" spans="1:22" ht="48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s="5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8">
        <f t="shared" si="54"/>
        <v>2E-3</v>
      </c>
      <c r="P608">
        <f t="shared" si="55"/>
        <v>10</v>
      </c>
      <c r="Q608" t="s">
        <v>8319</v>
      </c>
      <c r="R608" t="s">
        <v>8320</v>
      </c>
      <c r="S608" s="12">
        <f t="shared" si="56"/>
        <v>42102.442233796297</v>
      </c>
      <c r="T608" s="12">
        <f t="shared" si="57"/>
        <v>42148.416666666664</v>
      </c>
      <c r="U608" t="str">
        <f t="shared" si="58"/>
        <v>Apr</v>
      </c>
      <c r="V608" t="str">
        <f t="shared" si="59"/>
        <v>2015</v>
      </c>
    </row>
    <row r="609" spans="1:22" ht="48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s="5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8">
        <f t="shared" si="54"/>
        <v>0</v>
      </c>
      <c r="P609" t="e">
        <f t="shared" si="55"/>
        <v>#DIV/0!</v>
      </c>
      <c r="Q609" t="s">
        <v>8319</v>
      </c>
      <c r="R609" t="s">
        <v>8320</v>
      </c>
      <c r="S609" s="12">
        <f t="shared" si="56"/>
        <v>42300.617314814815</v>
      </c>
      <c r="T609" s="12">
        <f t="shared" si="57"/>
        <v>42330.65898148148</v>
      </c>
      <c r="U609" t="str">
        <f t="shared" si="58"/>
        <v>Oct</v>
      </c>
      <c r="V609" t="str">
        <f t="shared" si="59"/>
        <v>2015</v>
      </c>
    </row>
    <row r="610" spans="1:22" ht="48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s="5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8">
        <f t="shared" si="54"/>
        <v>9.7400000000000004E-3</v>
      </c>
      <c r="P610">
        <f t="shared" si="55"/>
        <v>292.2</v>
      </c>
      <c r="Q610" t="s">
        <v>8319</v>
      </c>
      <c r="R610" t="s">
        <v>8320</v>
      </c>
      <c r="S610" s="12">
        <f t="shared" si="56"/>
        <v>42140.712731481479</v>
      </c>
      <c r="T610" s="12">
        <f t="shared" si="57"/>
        <v>42170.712731481479</v>
      </c>
      <c r="U610" t="str">
        <f t="shared" si="58"/>
        <v>May</v>
      </c>
      <c r="V610" t="str">
        <f t="shared" si="59"/>
        <v>2015</v>
      </c>
    </row>
    <row r="611" spans="1:22" ht="48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s="5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8">
        <f t="shared" si="54"/>
        <v>6.41025641025641E-3</v>
      </c>
      <c r="P611">
        <f t="shared" si="55"/>
        <v>5</v>
      </c>
      <c r="Q611" t="s">
        <v>8319</v>
      </c>
      <c r="R611" t="s">
        <v>8320</v>
      </c>
      <c r="S611" s="12">
        <f t="shared" si="56"/>
        <v>42306.825740740744</v>
      </c>
      <c r="T611" s="12">
        <f t="shared" si="57"/>
        <v>42336.867407407401</v>
      </c>
      <c r="U611" t="str">
        <f t="shared" si="58"/>
        <v>Oct</v>
      </c>
      <c r="V611" t="str">
        <f t="shared" si="59"/>
        <v>2015</v>
      </c>
    </row>
    <row r="612" spans="1:22" ht="48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s="5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8">
        <f t="shared" si="54"/>
        <v>0</v>
      </c>
      <c r="P612" t="e">
        <f t="shared" si="55"/>
        <v>#DIV/0!</v>
      </c>
      <c r="Q612" t="s">
        <v>8319</v>
      </c>
      <c r="R612" t="s">
        <v>8320</v>
      </c>
      <c r="S612" s="12">
        <f t="shared" si="56"/>
        <v>42086.622523148144</v>
      </c>
      <c r="T612" s="12">
        <f t="shared" si="57"/>
        <v>42116.622523148144</v>
      </c>
      <c r="U612" t="str">
        <f t="shared" si="58"/>
        <v>Mar</v>
      </c>
      <c r="V612" t="str">
        <f t="shared" si="59"/>
        <v>2015</v>
      </c>
    </row>
    <row r="613" spans="1:22" ht="48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s="5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8">
        <f t="shared" si="54"/>
        <v>0</v>
      </c>
      <c r="P613" t="e">
        <f t="shared" si="55"/>
        <v>#DIV/0!</v>
      </c>
      <c r="Q613" t="s">
        <v>8319</v>
      </c>
      <c r="R613" t="s">
        <v>8320</v>
      </c>
      <c r="S613" s="12">
        <f t="shared" si="56"/>
        <v>42328.352280092593</v>
      </c>
      <c r="T613" s="12">
        <f t="shared" si="57"/>
        <v>42388.352280092593</v>
      </c>
      <c r="U613" t="str">
        <f t="shared" si="58"/>
        <v>Nov</v>
      </c>
      <c r="V613" t="str">
        <f t="shared" si="59"/>
        <v>2015</v>
      </c>
    </row>
    <row r="614" spans="1:22" ht="32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s="5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8">
        <f t="shared" si="54"/>
        <v>0</v>
      </c>
      <c r="P614" t="e">
        <f t="shared" si="55"/>
        <v>#DIV/0!</v>
      </c>
      <c r="Q614" t="s">
        <v>8319</v>
      </c>
      <c r="R614" t="s">
        <v>8320</v>
      </c>
      <c r="S614" s="12">
        <f t="shared" si="56"/>
        <v>42584.823449074065</v>
      </c>
      <c r="T614" s="12">
        <f t="shared" si="57"/>
        <v>42614.823449074065</v>
      </c>
      <c r="U614" t="str">
        <f t="shared" si="58"/>
        <v>Aug</v>
      </c>
      <c r="V614" t="str">
        <f t="shared" si="59"/>
        <v>2016</v>
      </c>
    </row>
    <row r="615" spans="1:22" ht="48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s="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8">
        <f t="shared" si="54"/>
        <v>0.21363333333333334</v>
      </c>
      <c r="P615">
        <f t="shared" si="55"/>
        <v>105.93388429752066</v>
      </c>
      <c r="Q615" t="s">
        <v>8319</v>
      </c>
      <c r="R615" t="s">
        <v>8320</v>
      </c>
      <c r="S615" s="12">
        <f t="shared" si="56"/>
        <v>42247.288425925923</v>
      </c>
      <c r="T615" s="12">
        <f t="shared" si="57"/>
        <v>42277.999305555553</v>
      </c>
      <c r="U615" t="str">
        <f t="shared" si="58"/>
        <v>Aug</v>
      </c>
      <c r="V615" t="str">
        <f t="shared" si="59"/>
        <v>2015</v>
      </c>
    </row>
    <row r="616" spans="1:22" ht="48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s="5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8">
        <f t="shared" si="54"/>
        <v>0</v>
      </c>
      <c r="P616" t="e">
        <f t="shared" si="55"/>
        <v>#DIV/0!</v>
      </c>
      <c r="Q616" t="s">
        <v>8319</v>
      </c>
      <c r="R616" t="s">
        <v>8320</v>
      </c>
      <c r="S616" s="12">
        <f t="shared" si="56"/>
        <v>42514.853472222218</v>
      </c>
      <c r="T616" s="12">
        <f t="shared" si="57"/>
        <v>42544.853472222218</v>
      </c>
      <c r="U616" t="str">
        <f t="shared" si="58"/>
        <v>May</v>
      </c>
      <c r="V616" t="str">
        <f t="shared" si="59"/>
        <v>2016</v>
      </c>
    </row>
    <row r="617" spans="1:22" ht="48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s="5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8">
        <f t="shared" si="54"/>
        <v>0</v>
      </c>
      <c r="P617" t="e">
        <f t="shared" si="55"/>
        <v>#DIV/0!</v>
      </c>
      <c r="Q617" t="s">
        <v>8319</v>
      </c>
      <c r="R617" t="s">
        <v>8320</v>
      </c>
      <c r="S617" s="12">
        <f t="shared" si="56"/>
        <v>42241.913877314808</v>
      </c>
      <c r="T617" s="12">
        <f t="shared" si="57"/>
        <v>42271.913877314808</v>
      </c>
      <c r="U617" t="str">
        <f t="shared" si="58"/>
        <v>Aug</v>
      </c>
      <c r="V617" t="str">
        <f t="shared" si="59"/>
        <v>2015</v>
      </c>
    </row>
    <row r="618" spans="1:22" ht="48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s="5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8">
        <f t="shared" si="54"/>
        <v>0</v>
      </c>
      <c r="P618" t="e">
        <f t="shared" si="55"/>
        <v>#DIV/0!</v>
      </c>
      <c r="Q618" t="s">
        <v>8319</v>
      </c>
      <c r="R618" t="s">
        <v>8320</v>
      </c>
      <c r="S618" s="12">
        <f t="shared" si="56"/>
        <v>42761.167905092596</v>
      </c>
      <c r="T618" s="12">
        <f t="shared" si="57"/>
        <v>42791.167905092596</v>
      </c>
      <c r="U618" t="str">
        <f t="shared" si="58"/>
        <v>Jan</v>
      </c>
      <c r="V618" t="str">
        <f t="shared" si="59"/>
        <v>2017</v>
      </c>
    </row>
    <row r="619" spans="1:22" ht="48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s="5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8">
        <f t="shared" si="54"/>
        <v>0.03</v>
      </c>
      <c r="P619">
        <f t="shared" si="55"/>
        <v>20</v>
      </c>
      <c r="Q619" t="s">
        <v>8319</v>
      </c>
      <c r="R619" t="s">
        <v>8320</v>
      </c>
      <c r="S619" s="12">
        <f t="shared" si="56"/>
        <v>42087.134756944441</v>
      </c>
      <c r="T619" s="12">
        <f t="shared" si="57"/>
        <v>42132.134756944441</v>
      </c>
      <c r="U619" t="str">
        <f t="shared" si="58"/>
        <v>Mar</v>
      </c>
      <c r="V619" t="str">
        <f t="shared" si="59"/>
        <v>2015</v>
      </c>
    </row>
    <row r="620" spans="1:22" ht="48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s="5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8">
        <f t="shared" si="54"/>
        <v>0</v>
      </c>
      <c r="P620" t="e">
        <f t="shared" si="55"/>
        <v>#DIV/0!</v>
      </c>
      <c r="Q620" t="s">
        <v>8319</v>
      </c>
      <c r="R620" t="s">
        <v>8320</v>
      </c>
      <c r="S620" s="12">
        <f t="shared" si="56"/>
        <v>42317.60188657407</v>
      </c>
      <c r="T620" s="12">
        <f t="shared" si="57"/>
        <v>42347.60188657407</v>
      </c>
      <c r="U620" t="str">
        <f t="shared" si="58"/>
        <v>Nov</v>
      </c>
      <c r="V620" t="str">
        <f t="shared" si="59"/>
        <v>2015</v>
      </c>
    </row>
    <row r="621" spans="1:22" ht="32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s="5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8">
        <f t="shared" si="54"/>
        <v>3.9999999999999998E-7</v>
      </c>
      <c r="P621">
        <f t="shared" si="55"/>
        <v>1</v>
      </c>
      <c r="Q621" t="s">
        <v>8319</v>
      </c>
      <c r="R621" t="s">
        <v>8320</v>
      </c>
      <c r="S621" s="12">
        <f t="shared" si="56"/>
        <v>41908.442013888889</v>
      </c>
      <c r="T621" s="12">
        <f t="shared" si="57"/>
        <v>41968.483680555553</v>
      </c>
      <c r="U621" t="str">
        <f t="shared" si="58"/>
        <v>Sep</v>
      </c>
      <c r="V621" t="str">
        <f t="shared" si="59"/>
        <v>2014</v>
      </c>
    </row>
    <row r="622" spans="1:22" ht="48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s="5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8">
        <f t="shared" si="54"/>
        <v>0.01</v>
      </c>
      <c r="P622">
        <f t="shared" si="55"/>
        <v>300</v>
      </c>
      <c r="Q622" t="s">
        <v>8319</v>
      </c>
      <c r="R622" t="s">
        <v>8320</v>
      </c>
      <c r="S622" s="12">
        <f t="shared" si="56"/>
        <v>41831.508541666662</v>
      </c>
      <c r="T622" s="12">
        <f t="shared" si="57"/>
        <v>41876.508541666662</v>
      </c>
      <c r="U622" t="str">
        <f t="shared" si="58"/>
        <v>Jul</v>
      </c>
      <c r="V622" t="str">
        <f t="shared" si="59"/>
        <v>2014</v>
      </c>
    </row>
    <row r="623" spans="1:22" ht="48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s="5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8">
        <f t="shared" si="54"/>
        <v>1.044E-2</v>
      </c>
      <c r="P623">
        <f t="shared" si="55"/>
        <v>87</v>
      </c>
      <c r="Q623" t="s">
        <v>8319</v>
      </c>
      <c r="R623" t="s">
        <v>8320</v>
      </c>
      <c r="S623" s="12">
        <f t="shared" si="56"/>
        <v>42528.779363425921</v>
      </c>
      <c r="T623" s="12">
        <f t="shared" si="57"/>
        <v>42558.779363425921</v>
      </c>
      <c r="U623" t="str">
        <f t="shared" si="58"/>
        <v>Jun</v>
      </c>
      <c r="V623" t="str">
        <f t="shared" si="59"/>
        <v>2016</v>
      </c>
    </row>
    <row r="624" spans="1:22" ht="48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s="5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8">
        <f t="shared" si="54"/>
        <v>5.6833333333333333E-2</v>
      </c>
      <c r="P624">
        <f t="shared" si="55"/>
        <v>37.888888888888886</v>
      </c>
      <c r="Q624" t="s">
        <v>8319</v>
      </c>
      <c r="R624" t="s">
        <v>8320</v>
      </c>
      <c r="S624" s="12">
        <f t="shared" si="56"/>
        <v>42532.566412037035</v>
      </c>
      <c r="T624" s="12">
        <f t="shared" si="57"/>
        <v>42552.566412037035</v>
      </c>
      <c r="U624" t="str">
        <f t="shared" si="58"/>
        <v>Jun</v>
      </c>
      <c r="V624" t="str">
        <f t="shared" si="59"/>
        <v>2016</v>
      </c>
    </row>
    <row r="625" spans="1:22" ht="48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s="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8">
        <f t="shared" si="54"/>
        <v>0</v>
      </c>
      <c r="P625" t="e">
        <f t="shared" si="55"/>
        <v>#DIV/0!</v>
      </c>
      <c r="Q625" t="s">
        <v>8319</v>
      </c>
      <c r="R625" t="s">
        <v>8320</v>
      </c>
      <c r="S625" s="12">
        <f t="shared" si="56"/>
        <v>42121.800891203697</v>
      </c>
      <c r="T625" s="12">
        <f t="shared" si="57"/>
        <v>42151.800891203697</v>
      </c>
      <c r="U625" t="str">
        <f t="shared" si="58"/>
        <v>Apr</v>
      </c>
      <c r="V625" t="str">
        <f t="shared" si="59"/>
        <v>2015</v>
      </c>
    </row>
    <row r="626" spans="1:22" ht="48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s="5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8">
        <f t="shared" si="54"/>
        <v>0</v>
      </c>
      <c r="P626" t="e">
        <f t="shared" si="55"/>
        <v>#DIV/0!</v>
      </c>
      <c r="Q626" t="s">
        <v>8319</v>
      </c>
      <c r="R626" t="s">
        <v>8320</v>
      </c>
      <c r="S626" s="12">
        <f t="shared" si="56"/>
        <v>42108.78056712963</v>
      </c>
      <c r="T626" s="12">
        <f t="shared" si="57"/>
        <v>42138.78056712963</v>
      </c>
      <c r="U626" t="str">
        <f t="shared" si="58"/>
        <v>Apr</v>
      </c>
      <c r="V626" t="str">
        <f t="shared" si="59"/>
        <v>2015</v>
      </c>
    </row>
    <row r="627" spans="1:22" ht="48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s="5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8">
        <f t="shared" si="54"/>
        <v>0</v>
      </c>
      <c r="P627" t="e">
        <f t="shared" si="55"/>
        <v>#DIV/0!</v>
      </c>
      <c r="Q627" t="s">
        <v>8319</v>
      </c>
      <c r="R627" t="s">
        <v>8320</v>
      </c>
      <c r="S627" s="12">
        <f t="shared" si="56"/>
        <v>42790.687233796292</v>
      </c>
      <c r="T627" s="12">
        <f t="shared" si="57"/>
        <v>42820.645567129628</v>
      </c>
      <c r="U627" t="str">
        <f t="shared" si="58"/>
        <v>Feb</v>
      </c>
      <c r="V627" t="str">
        <f t="shared" si="59"/>
        <v>2017</v>
      </c>
    </row>
    <row r="628" spans="1:22" ht="48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s="5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8">
        <f t="shared" si="54"/>
        <v>0.17380000000000001</v>
      </c>
      <c r="P628">
        <f t="shared" si="55"/>
        <v>111.41025641025641</v>
      </c>
      <c r="Q628" t="s">
        <v>8319</v>
      </c>
      <c r="R628" t="s">
        <v>8320</v>
      </c>
      <c r="S628" s="12">
        <f t="shared" si="56"/>
        <v>42198.351145833331</v>
      </c>
      <c r="T628" s="12">
        <f t="shared" si="57"/>
        <v>42231.348611111105</v>
      </c>
      <c r="U628" t="str">
        <f t="shared" si="58"/>
        <v>Jul</v>
      </c>
      <c r="V628" t="str">
        <f t="shared" si="59"/>
        <v>2015</v>
      </c>
    </row>
    <row r="629" spans="1:22" ht="48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s="5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8">
        <f t="shared" si="54"/>
        <v>2.0000000000000001E-4</v>
      </c>
      <c r="P629">
        <f t="shared" si="55"/>
        <v>90</v>
      </c>
      <c r="Q629" t="s">
        <v>8319</v>
      </c>
      <c r="R629" t="s">
        <v>8320</v>
      </c>
      <c r="S629" s="12">
        <f t="shared" si="56"/>
        <v>42384.098506944443</v>
      </c>
      <c r="T629" s="12">
        <f t="shared" si="57"/>
        <v>42443.749999999993</v>
      </c>
      <c r="U629" t="str">
        <f t="shared" si="58"/>
        <v>Jan</v>
      </c>
      <c r="V629" t="str">
        <f t="shared" si="59"/>
        <v>2016</v>
      </c>
    </row>
    <row r="630" spans="1:22" ht="48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s="5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8">
        <f t="shared" si="54"/>
        <v>0</v>
      </c>
      <c r="P630" t="e">
        <f t="shared" si="55"/>
        <v>#DIV/0!</v>
      </c>
      <c r="Q630" t="s">
        <v>8319</v>
      </c>
      <c r="R630" t="s">
        <v>8320</v>
      </c>
      <c r="S630" s="12">
        <f t="shared" si="56"/>
        <v>41803.484456018516</v>
      </c>
      <c r="T630" s="12">
        <f t="shared" si="57"/>
        <v>41833.484456018516</v>
      </c>
      <c r="U630" t="str">
        <f t="shared" si="58"/>
        <v>Jun</v>
      </c>
      <c r="V630" t="str">
        <f t="shared" si="59"/>
        <v>2014</v>
      </c>
    </row>
    <row r="631" spans="1:22" ht="48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s="5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8">
        <f t="shared" si="54"/>
        <v>1.75E-3</v>
      </c>
      <c r="P631">
        <f t="shared" si="55"/>
        <v>116.66666666666667</v>
      </c>
      <c r="Q631" t="s">
        <v>8319</v>
      </c>
      <c r="R631" t="s">
        <v>8320</v>
      </c>
      <c r="S631" s="12">
        <f t="shared" si="56"/>
        <v>42474.429490740738</v>
      </c>
      <c r="T631" s="12">
        <f t="shared" si="57"/>
        <v>42504.429490740738</v>
      </c>
      <c r="U631" t="str">
        <f t="shared" si="58"/>
        <v>Apr</v>
      </c>
      <c r="V631" t="str">
        <f t="shared" si="59"/>
        <v>2016</v>
      </c>
    </row>
    <row r="632" spans="1:22" ht="48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s="5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8">
        <f t="shared" si="54"/>
        <v>8.3340278356529708E-4</v>
      </c>
      <c r="P632">
        <f t="shared" si="55"/>
        <v>10</v>
      </c>
      <c r="Q632" t="s">
        <v>8319</v>
      </c>
      <c r="R632" t="s">
        <v>8320</v>
      </c>
      <c r="S632" s="12">
        <f t="shared" si="56"/>
        <v>42223.411122685182</v>
      </c>
      <c r="T632" s="12">
        <f t="shared" si="57"/>
        <v>42253.006944444445</v>
      </c>
      <c r="U632" t="str">
        <f t="shared" si="58"/>
        <v>Aug</v>
      </c>
      <c r="V632" t="str">
        <f t="shared" si="59"/>
        <v>2015</v>
      </c>
    </row>
    <row r="633" spans="1:22" ht="32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s="5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8">
        <f t="shared" si="54"/>
        <v>1.38E-2</v>
      </c>
      <c r="P633">
        <f t="shared" si="55"/>
        <v>76.666666666666671</v>
      </c>
      <c r="Q633" t="s">
        <v>8319</v>
      </c>
      <c r="R633" t="s">
        <v>8320</v>
      </c>
      <c r="S633" s="12">
        <f t="shared" si="56"/>
        <v>42489.563993055555</v>
      </c>
      <c r="T633" s="12">
        <f t="shared" si="57"/>
        <v>42518.563993055555</v>
      </c>
      <c r="U633" t="str">
        <f t="shared" si="58"/>
        <v>Apr</v>
      </c>
      <c r="V633" t="str">
        <f t="shared" si="59"/>
        <v>2016</v>
      </c>
    </row>
    <row r="634" spans="1:22" ht="32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s="5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8">
        <f t="shared" si="54"/>
        <v>0</v>
      </c>
      <c r="P634" t="e">
        <f t="shared" si="55"/>
        <v>#DIV/0!</v>
      </c>
      <c r="Q634" t="s">
        <v>8319</v>
      </c>
      <c r="R634" t="s">
        <v>8320</v>
      </c>
      <c r="S634" s="12">
        <f t="shared" si="56"/>
        <v>42303.450983796291</v>
      </c>
      <c r="T634" s="12">
        <f t="shared" si="57"/>
        <v>42333.492650462962</v>
      </c>
      <c r="U634" t="str">
        <f t="shared" si="58"/>
        <v>Oct</v>
      </c>
      <c r="V634" t="str">
        <f t="shared" si="59"/>
        <v>2015</v>
      </c>
    </row>
    <row r="635" spans="1:22" ht="48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s="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8">
        <f t="shared" si="54"/>
        <v>0.1245</v>
      </c>
      <c r="P635">
        <f t="shared" si="55"/>
        <v>49.8</v>
      </c>
      <c r="Q635" t="s">
        <v>8319</v>
      </c>
      <c r="R635" t="s">
        <v>8320</v>
      </c>
      <c r="S635" s="12">
        <f t="shared" si="56"/>
        <v>42507.090995370374</v>
      </c>
      <c r="T635" s="12">
        <f t="shared" si="57"/>
        <v>42538.749999999993</v>
      </c>
      <c r="U635" t="str">
        <f t="shared" si="58"/>
        <v>May</v>
      </c>
      <c r="V635" t="str">
        <f t="shared" si="59"/>
        <v>2016</v>
      </c>
    </row>
    <row r="636" spans="1:22" ht="32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s="5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8">
        <f t="shared" si="54"/>
        <v>2.0000000000000001E-4</v>
      </c>
      <c r="P636">
        <f t="shared" si="55"/>
        <v>1</v>
      </c>
      <c r="Q636" t="s">
        <v>8319</v>
      </c>
      <c r="R636" t="s">
        <v>8320</v>
      </c>
      <c r="S636" s="12">
        <f t="shared" si="56"/>
        <v>42031.720243055555</v>
      </c>
      <c r="T636" s="12">
        <f t="shared" si="57"/>
        <v>42061.720243055555</v>
      </c>
      <c r="U636" t="str">
        <f t="shared" si="58"/>
        <v>Jan</v>
      </c>
      <c r="V636" t="str">
        <f t="shared" si="59"/>
        <v>2015</v>
      </c>
    </row>
    <row r="637" spans="1:22" ht="32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s="5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8">
        <f t="shared" si="54"/>
        <v>8.0000000000000007E-5</v>
      </c>
      <c r="P637">
        <f t="shared" si="55"/>
        <v>2</v>
      </c>
      <c r="Q637" t="s">
        <v>8319</v>
      </c>
      <c r="R637" t="s">
        <v>8320</v>
      </c>
      <c r="S637" s="12">
        <f t="shared" si="56"/>
        <v>42075.883819444447</v>
      </c>
      <c r="T637" s="12">
        <f t="shared" si="57"/>
        <v>42105.883819444447</v>
      </c>
      <c r="U637" t="str">
        <f t="shared" si="58"/>
        <v>Mar</v>
      </c>
      <c r="V637" t="str">
        <f t="shared" si="59"/>
        <v>2015</v>
      </c>
    </row>
    <row r="638" spans="1:22" ht="32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s="5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8">
        <f t="shared" si="54"/>
        <v>2E-3</v>
      </c>
      <c r="P638">
        <f t="shared" si="55"/>
        <v>4</v>
      </c>
      <c r="Q638" t="s">
        <v>8319</v>
      </c>
      <c r="R638" t="s">
        <v>8320</v>
      </c>
      <c r="S638" s="12">
        <f t="shared" si="56"/>
        <v>42131.247106481482</v>
      </c>
      <c r="T638" s="12">
        <f t="shared" si="57"/>
        <v>42161.240972222215</v>
      </c>
      <c r="U638" t="str">
        <f t="shared" si="58"/>
        <v>May</v>
      </c>
      <c r="V638" t="str">
        <f t="shared" si="59"/>
        <v>2015</v>
      </c>
    </row>
    <row r="639" spans="1:22" ht="48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s="5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8">
        <f t="shared" si="54"/>
        <v>0</v>
      </c>
      <c r="P639" t="e">
        <f t="shared" si="55"/>
        <v>#DIV/0!</v>
      </c>
      <c r="Q639" t="s">
        <v>8319</v>
      </c>
      <c r="R639" t="s">
        <v>8320</v>
      </c>
      <c r="S639" s="12">
        <f t="shared" si="56"/>
        <v>42762.75368055555</v>
      </c>
      <c r="T639" s="12">
        <f t="shared" si="57"/>
        <v>42791.75277777778</v>
      </c>
      <c r="U639" t="str">
        <f t="shared" si="58"/>
        <v>Jan</v>
      </c>
      <c r="V639" t="str">
        <f t="shared" si="59"/>
        <v>2017</v>
      </c>
    </row>
    <row r="640" spans="1:22" ht="16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s="5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8">
        <f t="shared" si="54"/>
        <v>9.0000000000000006E-5</v>
      </c>
      <c r="P640">
        <f t="shared" si="55"/>
        <v>3</v>
      </c>
      <c r="Q640" t="s">
        <v>8319</v>
      </c>
      <c r="R640" t="s">
        <v>8320</v>
      </c>
      <c r="S640" s="12">
        <f t="shared" si="56"/>
        <v>42759.384976851848</v>
      </c>
      <c r="T640" s="12">
        <f t="shared" si="57"/>
        <v>42819.343310185184</v>
      </c>
      <c r="U640" t="str">
        <f t="shared" si="58"/>
        <v>Jan</v>
      </c>
      <c r="V640" t="str">
        <f t="shared" si="59"/>
        <v>2017</v>
      </c>
    </row>
    <row r="641" spans="1:22" ht="32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s="5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8">
        <f t="shared" si="54"/>
        <v>9.9999999999999995E-7</v>
      </c>
      <c r="P641">
        <f t="shared" si="55"/>
        <v>1</v>
      </c>
      <c r="Q641" t="s">
        <v>8319</v>
      </c>
      <c r="R641" t="s">
        <v>8320</v>
      </c>
      <c r="S641" s="12">
        <f t="shared" si="56"/>
        <v>41865.374942129631</v>
      </c>
      <c r="T641" s="12">
        <f t="shared" si="57"/>
        <v>41925.374942129631</v>
      </c>
      <c r="U641" t="str">
        <f t="shared" si="58"/>
        <v>Aug</v>
      </c>
      <c r="V641" t="str">
        <f t="shared" si="59"/>
        <v>2014</v>
      </c>
    </row>
    <row r="642" spans="1:22" ht="48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s="5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8">
        <f t="shared" si="54"/>
        <v>1.4428571428571428</v>
      </c>
      <c r="P642">
        <f t="shared" si="55"/>
        <v>50.5</v>
      </c>
      <c r="Q642" t="s">
        <v>8319</v>
      </c>
      <c r="R642" t="s">
        <v>8321</v>
      </c>
      <c r="S642" s="12">
        <f t="shared" si="56"/>
        <v>42683.21197916667</v>
      </c>
      <c r="T642" s="12">
        <f t="shared" si="57"/>
        <v>42698.749999999993</v>
      </c>
      <c r="U642" t="str">
        <f t="shared" si="58"/>
        <v>Nov</v>
      </c>
      <c r="V642" t="str">
        <f t="shared" si="59"/>
        <v>2016</v>
      </c>
    </row>
    <row r="643" spans="1:22" ht="48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s="5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8">
        <f t="shared" ref="O643:O706" si="60">E643/D643</f>
        <v>1.1916249999999999</v>
      </c>
      <c r="P643">
        <f t="shared" ref="P643:P706" si="61">AVERAGE(E643/L643)</f>
        <v>151.31746031746033</v>
      </c>
      <c r="Q643" t="s">
        <v>8319</v>
      </c>
      <c r="R643" t="s">
        <v>8321</v>
      </c>
      <c r="S643" s="12">
        <f t="shared" ref="S643:S706" si="62">(((J643/60)/60)/24)+DATE(1970,1,1)+(-5/24)</f>
        <v>42199.361666666664</v>
      </c>
      <c r="T643" s="12">
        <f t="shared" ref="T643:T706" si="63">(((I643/60)/60)/24)+DATE(1970,1,1)+(-5/24)</f>
        <v>42229.361666666664</v>
      </c>
      <c r="U643" t="str">
        <f t="shared" ref="U643:U706" si="64">TEXT(S643, "mmm")</f>
        <v>Jul</v>
      </c>
      <c r="V643" t="str">
        <f t="shared" ref="V643:V706" si="65">TEXT(S643, "yyy")</f>
        <v>2015</v>
      </c>
    </row>
    <row r="644" spans="1:22" ht="48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s="5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8">
        <f t="shared" si="60"/>
        <v>14.604850000000001</v>
      </c>
      <c r="P644">
        <f t="shared" si="61"/>
        <v>134.3592456301748</v>
      </c>
      <c r="Q644" t="s">
        <v>8319</v>
      </c>
      <c r="R644" t="s">
        <v>8321</v>
      </c>
      <c r="S644" s="12">
        <f t="shared" si="62"/>
        <v>42199.442986111106</v>
      </c>
      <c r="T644" s="12">
        <f t="shared" si="63"/>
        <v>42235.442986111106</v>
      </c>
      <c r="U644" t="str">
        <f t="shared" si="64"/>
        <v>Jul</v>
      </c>
      <c r="V644" t="str">
        <f t="shared" si="65"/>
        <v>2015</v>
      </c>
    </row>
    <row r="645" spans="1:22" ht="32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s="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8">
        <f t="shared" si="60"/>
        <v>1.0580799999999999</v>
      </c>
      <c r="P645">
        <f t="shared" si="61"/>
        <v>174.02631578947367</v>
      </c>
      <c r="Q645" t="s">
        <v>8319</v>
      </c>
      <c r="R645" t="s">
        <v>8321</v>
      </c>
      <c r="S645" s="12">
        <f t="shared" si="62"/>
        <v>42100.43373842592</v>
      </c>
      <c r="T645" s="12">
        <f t="shared" si="63"/>
        <v>42155.43373842592</v>
      </c>
      <c r="U645" t="str">
        <f t="shared" si="64"/>
        <v>Apr</v>
      </c>
      <c r="V645" t="str">
        <f t="shared" si="65"/>
        <v>2015</v>
      </c>
    </row>
    <row r="646" spans="1:22" ht="48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s="5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8">
        <f t="shared" si="60"/>
        <v>3.0011791999999997</v>
      </c>
      <c r="P646">
        <f t="shared" si="61"/>
        <v>73.486268364348675</v>
      </c>
      <c r="Q646" t="s">
        <v>8319</v>
      </c>
      <c r="R646" t="s">
        <v>8321</v>
      </c>
      <c r="S646" s="12">
        <f t="shared" si="62"/>
        <v>41898.457627314812</v>
      </c>
      <c r="T646" s="12">
        <f t="shared" si="63"/>
        <v>41940.833333333328</v>
      </c>
      <c r="U646" t="str">
        <f t="shared" si="64"/>
        <v>Sep</v>
      </c>
      <c r="V646" t="str">
        <f t="shared" si="65"/>
        <v>2014</v>
      </c>
    </row>
    <row r="647" spans="1:22" ht="32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s="5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8">
        <f t="shared" si="60"/>
        <v>2.7869999999999999</v>
      </c>
      <c r="P647">
        <f t="shared" si="61"/>
        <v>23.518987341772153</v>
      </c>
      <c r="Q647" t="s">
        <v>8319</v>
      </c>
      <c r="R647" t="s">
        <v>8321</v>
      </c>
      <c r="S647" s="12">
        <f t="shared" si="62"/>
        <v>42563.817986111106</v>
      </c>
      <c r="T647" s="12">
        <f t="shared" si="63"/>
        <v>42593.817986111106</v>
      </c>
      <c r="U647" t="str">
        <f t="shared" si="64"/>
        <v>Jul</v>
      </c>
      <c r="V647" t="str">
        <f t="shared" si="65"/>
        <v>2016</v>
      </c>
    </row>
    <row r="648" spans="1:22" ht="48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s="5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8">
        <f t="shared" si="60"/>
        <v>1.3187625000000001</v>
      </c>
      <c r="P648">
        <f t="shared" si="61"/>
        <v>39.074444444444445</v>
      </c>
      <c r="Q648" t="s">
        <v>8319</v>
      </c>
      <c r="R648" t="s">
        <v>8321</v>
      </c>
      <c r="S648" s="12">
        <f t="shared" si="62"/>
        <v>41832.644293981481</v>
      </c>
      <c r="T648" s="12">
        <f t="shared" si="63"/>
        <v>41862.644293981481</v>
      </c>
      <c r="U648" t="str">
        <f t="shared" si="64"/>
        <v>Jul</v>
      </c>
      <c r="V648" t="str">
        <f t="shared" si="65"/>
        <v>2014</v>
      </c>
    </row>
    <row r="649" spans="1:22" ht="48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s="5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8">
        <f t="shared" si="60"/>
        <v>1.0705</v>
      </c>
      <c r="P649">
        <f t="shared" si="61"/>
        <v>125.94117647058823</v>
      </c>
      <c r="Q649" t="s">
        <v>8319</v>
      </c>
      <c r="R649" t="s">
        <v>8321</v>
      </c>
      <c r="S649" s="12">
        <f t="shared" si="62"/>
        <v>42416.559594907405</v>
      </c>
      <c r="T649" s="12">
        <f t="shared" si="63"/>
        <v>42446.517928240741</v>
      </c>
      <c r="U649" t="str">
        <f t="shared" si="64"/>
        <v>Feb</v>
      </c>
      <c r="V649" t="str">
        <f t="shared" si="65"/>
        <v>2016</v>
      </c>
    </row>
    <row r="650" spans="1:22" ht="32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s="5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8">
        <f t="shared" si="60"/>
        <v>1.2682285714285715</v>
      </c>
      <c r="P650">
        <f t="shared" si="61"/>
        <v>1644</v>
      </c>
      <c r="Q650" t="s">
        <v>8319</v>
      </c>
      <c r="R650" t="s">
        <v>8321</v>
      </c>
      <c r="S650" s="12">
        <f t="shared" si="62"/>
        <v>41891.485046296293</v>
      </c>
      <c r="T650" s="12">
        <f t="shared" si="63"/>
        <v>41926.485046296293</v>
      </c>
      <c r="U650" t="str">
        <f t="shared" si="64"/>
        <v>Sep</v>
      </c>
      <c r="V650" t="str">
        <f t="shared" si="65"/>
        <v>2014</v>
      </c>
    </row>
    <row r="651" spans="1:22" ht="48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s="5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8">
        <f t="shared" si="60"/>
        <v>1.3996</v>
      </c>
      <c r="P651">
        <f t="shared" si="61"/>
        <v>42.670731707317074</v>
      </c>
      <c r="Q651" t="s">
        <v>8319</v>
      </c>
      <c r="R651" t="s">
        <v>8321</v>
      </c>
      <c r="S651" s="12">
        <f t="shared" si="62"/>
        <v>41877.703854166662</v>
      </c>
      <c r="T651" s="12">
        <f t="shared" si="63"/>
        <v>41898.703854166662</v>
      </c>
      <c r="U651" t="str">
        <f t="shared" si="64"/>
        <v>Aug</v>
      </c>
      <c r="V651" t="str">
        <f t="shared" si="65"/>
        <v>2014</v>
      </c>
    </row>
    <row r="652" spans="1:22" ht="48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s="5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8">
        <f t="shared" si="60"/>
        <v>1.1240000000000001</v>
      </c>
      <c r="P652">
        <f t="shared" si="61"/>
        <v>35.125</v>
      </c>
      <c r="Q652" t="s">
        <v>8319</v>
      </c>
      <c r="R652" t="s">
        <v>8321</v>
      </c>
      <c r="S652" s="12">
        <f t="shared" si="62"/>
        <v>41931.828518518516</v>
      </c>
      <c r="T652" s="12">
        <f t="shared" si="63"/>
        <v>41991.870185185187</v>
      </c>
      <c r="U652" t="str">
        <f t="shared" si="64"/>
        <v>Oct</v>
      </c>
      <c r="V652" t="str">
        <f t="shared" si="65"/>
        <v>2014</v>
      </c>
    </row>
    <row r="653" spans="1:22" ht="48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s="5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8">
        <f t="shared" si="60"/>
        <v>1.00528</v>
      </c>
      <c r="P653">
        <f t="shared" si="61"/>
        <v>239.35238095238094</v>
      </c>
      <c r="Q653" t="s">
        <v>8319</v>
      </c>
      <c r="R653" t="s">
        <v>8321</v>
      </c>
      <c r="S653" s="12">
        <f t="shared" si="62"/>
        <v>41955.809155092589</v>
      </c>
      <c r="T653" s="12">
        <f t="shared" si="63"/>
        <v>41985.809155092589</v>
      </c>
      <c r="U653" t="str">
        <f t="shared" si="64"/>
        <v>Nov</v>
      </c>
      <c r="V653" t="str">
        <f t="shared" si="65"/>
        <v>2014</v>
      </c>
    </row>
    <row r="654" spans="1:22" ht="48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s="5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8">
        <f t="shared" si="60"/>
        <v>1.0046666666666666</v>
      </c>
      <c r="P654">
        <f t="shared" si="61"/>
        <v>107.64285714285714</v>
      </c>
      <c r="Q654" t="s">
        <v>8319</v>
      </c>
      <c r="R654" t="s">
        <v>8321</v>
      </c>
      <c r="S654" s="12">
        <f t="shared" si="62"/>
        <v>42675.482060185182</v>
      </c>
      <c r="T654" s="12">
        <f t="shared" si="63"/>
        <v>42705.523726851847</v>
      </c>
      <c r="U654" t="str">
        <f t="shared" si="64"/>
        <v>Nov</v>
      </c>
      <c r="V654" t="str">
        <f t="shared" si="65"/>
        <v>2016</v>
      </c>
    </row>
    <row r="655" spans="1:22" ht="48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s="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8">
        <f t="shared" si="60"/>
        <v>1.4144600000000001</v>
      </c>
      <c r="P655">
        <f t="shared" si="61"/>
        <v>95.830623306233065</v>
      </c>
      <c r="Q655" t="s">
        <v>8319</v>
      </c>
      <c r="R655" t="s">
        <v>8321</v>
      </c>
      <c r="S655" s="12">
        <f t="shared" si="62"/>
        <v>42199.410185185181</v>
      </c>
      <c r="T655" s="12">
        <f t="shared" si="63"/>
        <v>42236.410185185181</v>
      </c>
      <c r="U655" t="str">
        <f t="shared" si="64"/>
        <v>Jul</v>
      </c>
      <c r="V655" t="str">
        <f t="shared" si="65"/>
        <v>2015</v>
      </c>
    </row>
    <row r="656" spans="1:22" ht="48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s="5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8">
        <f t="shared" si="60"/>
        <v>2.6729166666666666</v>
      </c>
      <c r="P656">
        <f t="shared" si="61"/>
        <v>31.663376110562684</v>
      </c>
      <c r="Q656" t="s">
        <v>8319</v>
      </c>
      <c r="R656" t="s">
        <v>8321</v>
      </c>
      <c r="S656" s="12">
        <f t="shared" si="62"/>
        <v>42163.748993055553</v>
      </c>
      <c r="T656" s="12">
        <f t="shared" si="63"/>
        <v>42193.748993055553</v>
      </c>
      <c r="U656" t="str">
        <f t="shared" si="64"/>
        <v>Jun</v>
      </c>
      <c r="V656" t="str">
        <f t="shared" si="65"/>
        <v>2015</v>
      </c>
    </row>
    <row r="657" spans="1:22" ht="48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s="5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8">
        <f t="shared" si="60"/>
        <v>1.4688749999999999</v>
      </c>
      <c r="P657">
        <f t="shared" si="61"/>
        <v>42.886861313868614</v>
      </c>
      <c r="Q657" t="s">
        <v>8319</v>
      </c>
      <c r="R657" t="s">
        <v>8321</v>
      </c>
      <c r="S657" s="12">
        <f t="shared" si="62"/>
        <v>42045.748981481483</v>
      </c>
      <c r="T657" s="12">
        <f t="shared" si="63"/>
        <v>42075.707314814812</v>
      </c>
      <c r="U657" t="str">
        <f t="shared" si="64"/>
        <v>Feb</v>
      </c>
      <c r="V657" t="str">
        <f t="shared" si="65"/>
        <v>2015</v>
      </c>
    </row>
    <row r="658" spans="1:22" ht="48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s="5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8">
        <f t="shared" si="60"/>
        <v>2.1356000000000002</v>
      </c>
      <c r="P658">
        <f t="shared" si="61"/>
        <v>122.73563218390805</v>
      </c>
      <c r="Q658" t="s">
        <v>8319</v>
      </c>
      <c r="R658" t="s">
        <v>8321</v>
      </c>
      <c r="S658" s="12">
        <f t="shared" si="62"/>
        <v>42417.596284722218</v>
      </c>
      <c r="T658" s="12">
        <f t="shared" si="63"/>
        <v>42477.554618055547</v>
      </c>
      <c r="U658" t="str">
        <f t="shared" si="64"/>
        <v>Feb</v>
      </c>
      <c r="V658" t="str">
        <f t="shared" si="65"/>
        <v>2016</v>
      </c>
    </row>
    <row r="659" spans="1:22" ht="48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s="5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8">
        <f t="shared" si="60"/>
        <v>1.2569999999999999</v>
      </c>
      <c r="P659">
        <f t="shared" si="61"/>
        <v>190.45454545454547</v>
      </c>
      <c r="Q659" t="s">
        <v>8319</v>
      </c>
      <c r="R659" t="s">
        <v>8321</v>
      </c>
      <c r="S659" s="12">
        <f t="shared" si="62"/>
        <v>42331.637407407405</v>
      </c>
      <c r="T659" s="12">
        <f t="shared" si="63"/>
        <v>42361.637407407405</v>
      </c>
      <c r="U659" t="str">
        <f t="shared" si="64"/>
        <v>Nov</v>
      </c>
      <c r="V659" t="str">
        <f t="shared" si="65"/>
        <v>2015</v>
      </c>
    </row>
    <row r="660" spans="1:22" ht="48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s="5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8">
        <f t="shared" si="60"/>
        <v>1.0446206037108834</v>
      </c>
      <c r="P660">
        <f t="shared" si="61"/>
        <v>109.33695652173913</v>
      </c>
      <c r="Q660" t="s">
        <v>8319</v>
      </c>
      <c r="R660" t="s">
        <v>8321</v>
      </c>
      <c r="S660" s="12">
        <f t="shared" si="62"/>
        <v>42178.952418981477</v>
      </c>
      <c r="T660" s="12">
        <f t="shared" si="63"/>
        <v>42211.541666666664</v>
      </c>
      <c r="U660" t="str">
        <f t="shared" si="64"/>
        <v>Jun</v>
      </c>
      <c r="V660" t="str">
        <f t="shared" si="65"/>
        <v>2015</v>
      </c>
    </row>
    <row r="661" spans="1:22" ht="16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s="5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8">
        <f t="shared" si="60"/>
        <v>1.0056666666666667</v>
      </c>
      <c r="P661">
        <f t="shared" si="61"/>
        <v>143.66666666666666</v>
      </c>
      <c r="Q661" t="s">
        <v>8319</v>
      </c>
      <c r="R661" t="s">
        <v>8321</v>
      </c>
      <c r="S661" s="12">
        <f t="shared" si="62"/>
        <v>42209.385358796295</v>
      </c>
      <c r="T661" s="12">
        <f t="shared" si="63"/>
        <v>42239.385358796295</v>
      </c>
      <c r="U661" t="str">
        <f t="shared" si="64"/>
        <v>Jul</v>
      </c>
      <c r="V661" t="str">
        <f t="shared" si="65"/>
        <v>2015</v>
      </c>
    </row>
    <row r="662" spans="1:22" ht="48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s="5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8">
        <f t="shared" si="60"/>
        <v>3.058E-2</v>
      </c>
      <c r="P662">
        <f t="shared" si="61"/>
        <v>84.944444444444443</v>
      </c>
      <c r="Q662" t="s">
        <v>8319</v>
      </c>
      <c r="R662" t="s">
        <v>8321</v>
      </c>
      <c r="S662" s="12">
        <f t="shared" si="62"/>
        <v>41922.533321759256</v>
      </c>
      <c r="T662" s="12">
        <f t="shared" si="63"/>
        <v>41952.574988425928</v>
      </c>
      <c r="U662" t="str">
        <f t="shared" si="64"/>
        <v>Oct</v>
      </c>
      <c r="V662" t="str">
        <f t="shared" si="65"/>
        <v>2014</v>
      </c>
    </row>
    <row r="663" spans="1:22" ht="48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s="5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8">
        <f t="shared" si="60"/>
        <v>9.4999999999999998E-3</v>
      </c>
      <c r="P663">
        <f t="shared" si="61"/>
        <v>10.555555555555555</v>
      </c>
      <c r="Q663" t="s">
        <v>8319</v>
      </c>
      <c r="R663" t="s">
        <v>8321</v>
      </c>
      <c r="S663" s="12">
        <f t="shared" si="62"/>
        <v>42636.437025462961</v>
      </c>
      <c r="T663" s="12">
        <f t="shared" si="63"/>
        <v>42666.437025462961</v>
      </c>
      <c r="U663" t="str">
        <f t="shared" si="64"/>
        <v>Sep</v>
      </c>
      <c r="V663" t="str">
        <f t="shared" si="65"/>
        <v>2016</v>
      </c>
    </row>
    <row r="664" spans="1:22" ht="32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s="5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8">
        <f t="shared" si="60"/>
        <v>4.0000000000000001E-3</v>
      </c>
      <c r="P664">
        <f t="shared" si="61"/>
        <v>39</v>
      </c>
      <c r="Q664" t="s">
        <v>8319</v>
      </c>
      <c r="R664" t="s">
        <v>8321</v>
      </c>
      <c r="S664" s="12">
        <f t="shared" si="62"/>
        <v>41990.229710648149</v>
      </c>
      <c r="T664" s="12">
        <f t="shared" si="63"/>
        <v>42020.229710648149</v>
      </c>
      <c r="U664" t="str">
        <f t="shared" si="64"/>
        <v>Dec</v>
      </c>
      <c r="V664" t="str">
        <f t="shared" si="65"/>
        <v>2014</v>
      </c>
    </row>
    <row r="665" spans="1:22" ht="48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s="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8">
        <f t="shared" si="60"/>
        <v>3.5000000000000001E-3</v>
      </c>
      <c r="P665">
        <f t="shared" si="61"/>
        <v>100</v>
      </c>
      <c r="Q665" t="s">
        <v>8319</v>
      </c>
      <c r="R665" t="s">
        <v>8321</v>
      </c>
      <c r="S665" s="12">
        <f t="shared" si="62"/>
        <v>42173.634907407402</v>
      </c>
      <c r="T665" s="12">
        <f t="shared" si="63"/>
        <v>42203.634907407402</v>
      </c>
      <c r="U665" t="str">
        <f t="shared" si="64"/>
        <v>Jun</v>
      </c>
      <c r="V665" t="str">
        <f t="shared" si="65"/>
        <v>2015</v>
      </c>
    </row>
    <row r="666" spans="1:22" ht="48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s="5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8">
        <f t="shared" si="60"/>
        <v>7.5333333333333335E-2</v>
      </c>
      <c r="P666">
        <f t="shared" si="61"/>
        <v>31.172413793103448</v>
      </c>
      <c r="Q666" t="s">
        <v>8319</v>
      </c>
      <c r="R666" t="s">
        <v>8321</v>
      </c>
      <c r="S666" s="12">
        <f t="shared" si="62"/>
        <v>42077.458043981482</v>
      </c>
      <c r="T666" s="12">
        <f t="shared" si="63"/>
        <v>42107.458043981482</v>
      </c>
      <c r="U666" t="str">
        <f t="shared" si="64"/>
        <v>Mar</v>
      </c>
      <c r="V666" t="str">
        <f t="shared" si="65"/>
        <v>2015</v>
      </c>
    </row>
    <row r="667" spans="1:22" ht="48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s="5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8">
        <f t="shared" si="60"/>
        <v>0.18640000000000001</v>
      </c>
      <c r="P667">
        <f t="shared" si="61"/>
        <v>155.33333333333334</v>
      </c>
      <c r="Q667" t="s">
        <v>8319</v>
      </c>
      <c r="R667" t="s">
        <v>8321</v>
      </c>
      <c r="S667" s="12">
        <f t="shared" si="62"/>
        <v>42688.503020833326</v>
      </c>
      <c r="T667" s="12">
        <f t="shared" si="63"/>
        <v>42748.503020833326</v>
      </c>
      <c r="U667" t="str">
        <f t="shared" si="64"/>
        <v>Nov</v>
      </c>
      <c r="V667" t="str">
        <f t="shared" si="65"/>
        <v>2016</v>
      </c>
    </row>
    <row r="668" spans="1:22" ht="48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s="5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8">
        <f t="shared" si="60"/>
        <v>4.0000000000000003E-5</v>
      </c>
      <c r="P668">
        <f t="shared" si="61"/>
        <v>2</v>
      </c>
      <c r="Q668" t="s">
        <v>8319</v>
      </c>
      <c r="R668" t="s">
        <v>8321</v>
      </c>
      <c r="S668" s="12">
        <f t="shared" si="62"/>
        <v>41838.623819444445</v>
      </c>
      <c r="T668" s="12">
        <f t="shared" si="63"/>
        <v>41868.623819444445</v>
      </c>
      <c r="U668" t="str">
        <f t="shared" si="64"/>
        <v>Jul</v>
      </c>
      <c r="V668" t="str">
        <f t="shared" si="65"/>
        <v>2014</v>
      </c>
    </row>
    <row r="669" spans="1:22" ht="48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s="5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8">
        <f t="shared" si="60"/>
        <v>0.1002</v>
      </c>
      <c r="P669">
        <f t="shared" si="61"/>
        <v>178.92857142857142</v>
      </c>
      <c r="Q669" t="s">
        <v>8319</v>
      </c>
      <c r="R669" t="s">
        <v>8321</v>
      </c>
      <c r="S669" s="12">
        <f t="shared" si="62"/>
        <v>42632.165081018517</v>
      </c>
      <c r="T669" s="12">
        <f t="shared" si="63"/>
        <v>42672.165081018517</v>
      </c>
      <c r="U669" t="str">
        <f t="shared" si="64"/>
        <v>Sep</v>
      </c>
      <c r="V669" t="str">
        <f t="shared" si="65"/>
        <v>2016</v>
      </c>
    </row>
    <row r="670" spans="1:22" ht="48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s="5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8">
        <f t="shared" si="60"/>
        <v>4.5600000000000002E-2</v>
      </c>
      <c r="P670">
        <f t="shared" si="61"/>
        <v>27.36</v>
      </c>
      <c r="Q670" t="s">
        <v>8319</v>
      </c>
      <c r="R670" t="s">
        <v>8321</v>
      </c>
      <c r="S670" s="12">
        <f t="shared" si="62"/>
        <v>42090.622939814813</v>
      </c>
      <c r="T670" s="12">
        <f t="shared" si="63"/>
        <v>42135.622939814813</v>
      </c>
      <c r="U670" t="str">
        <f t="shared" si="64"/>
        <v>Mar</v>
      </c>
      <c r="V670" t="str">
        <f t="shared" si="65"/>
        <v>2015</v>
      </c>
    </row>
    <row r="671" spans="1:22" ht="64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s="5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8">
        <f t="shared" si="60"/>
        <v>0.21507499999999999</v>
      </c>
      <c r="P671">
        <f t="shared" si="61"/>
        <v>1536.25</v>
      </c>
      <c r="Q671" t="s">
        <v>8319</v>
      </c>
      <c r="R671" t="s">
        <v>8321</v>
      </c>
      <c r="S671" s="12">
        <f t="shared" si="62"/>
        <v>42527.417337962957</v>
      </c>
      <c r="T671" s="12">
        <f t="shared" si="63"/>
        <v>42557.417337962957</v>
      </c>
      <c r="U671" t="str">
        <f t="shared" si="64"/>
        <v>Jun</v>
      </c>
      <c r="V671" t="str">
        <f t="shared" si="65"/>
        <v>2016</v>
      </c>
    </row>
    <row r="672" spans="1:22" ht="48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s="5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8">
        <f t="shared" si="60"/>
        <v>0.29276666666666668</v>
      </c>
      <c r="P672">
        <f t="shared" si="61"/>
        <v>84.99677419354839</v>
      </c>
      <c r="Q672" t="s">
        <v>8319</v>
      </c>
      <c r="R672" t="s">
        <v>8321</v>
      </c>
      <c r="S672" s="12">
        <f t="shared" si="62"/>
        <v>42506.501388888886</v>
      </c>
      <c r="T672" s="12">
        <f t="shared" si="63"/>
        <v>42540.131944444445</v>
      </c>
      <c r="U672" t="str">
        <f t="shared" si="64"/>
        <v>May</v>
      </c>
      <c r="V672" t="str">
        <f t="shared" si="65"/>
        <v>2016</v>
      </c>
    </row>
    <row r="673" spans="1:22" ht="48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s="5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8">
        <f t="shared" si="60"/>
        <v>0.39426666666666665</v>
      </c>
      <c r="P673">
        <f t="shared" si="61"/>
        <v>788.5333333333333</v>
      </c>
      <c r="Q673" t="s">
        <v>8319</v>
      </c>
      <c r="R673" t="s">
        <v>8321</v>
      </c>
      <c r="S673" s="12">
        <f t="shared" si="62"/>
        <v>41984.484398148146</v>
      </c>
      <c r="T673" s="12">
        <f t="shared" si="63"/>
        <v>42017.958333333336</v>
      </c>
      <c r="U673" t="str">
        <f t="shared" si="64"/>
        <v>Dec</v>
      </c>
      <c r="V673" t="str">
        <f t="shared" si="65"/>
        <v>2014</v>
      </c>
    </row>
    <row r="674" spans="1:22" ht="48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s="5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8">
        <f t="shared" si="60"/>
        <v>0.21628</v>
      </c>
      <c r="P674">
        <f t="shared" si="61"/>
        <v>50.29767441860465</v>
      </c>
      <c r="Q674" t="s">
        <v>8319</v>
      </c>
      <c r="R674" t="s">
        <v>8321</v>
      </c>
      <c r="S674" s="12">
        <f t="shared" si="62"/>
        <v>41974.011157407404</v>
      </c>
      <c r="T674" s="12">
        <f t="shared" si="63"/>
        <v>42004.999305555553</v>
      </c>
      <c r="U674" t="str">
        <f t="shared" si="64"/>
        <v>Dec</v>
      </c>
      <c r="V674" t="str">
        <f t="shared" si="65"/>
        <v>2014</v>
      </c>
    </row>
    <row r="675" spans="1:22" ht="48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s="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8">
        <f t="shared" si="60"/>
        <v>2.0500000000000002E-3</v>
      </c>
      <c r="P675">
        <f t="shared" si="61"/>
        <v>68.333333333333329</v>
      </c>
      <c r="Q675" t="s">
        <v>8319</v>
      </c>
      <c r="R675" t="s">
        <v>8321</v>
      </c>
      <c r="S675" s="12">
        <f t="shared" si="62"/>
        <v>41838.6321412037</v>
      </c>
      <c r="T675" s="12">
        <f t="shared" si="63"/>
        <v>41883.6321412037</v>
      </c>
      <c r="U675" t="str">
        <f t="shared" si="64"/>
        <v>Jul</v>
      </c>
      <c r="V675" t="str">
        <f t="shared" si="65"/>
        <v>2014</v>
      </c>
    </row>
    <row r="676" spans="1:22" ht="32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s="5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8">
        <f t="shared" si="60"/>
        <v>2.9999999999999997E-4</v>
      </c>
      <c r="P676">
        <f t="shared" si="61"/>
        <v>7.5</v>
      </c>
      <c r="Q676" t="s">
        <v>8319</v>
      </c>
      <c r="R676" t="s">
        <v>8321</v>
      </c>
      <c r="S676" s="12">
        <f t="shared" si="62"/>
        <v>41802.907719907402</v>
      </c>
      <c r="T676" s="12">
        <f t="shared" si="63"/>
        <v>41862.907719907402</v>
      </c>
      <c r="U676" t="str">
        <f t="shared" si="64"/>
        <v>Jun</v>
      </c>
      <c r="V676" t="str">
        <f t="shared" si="65"/>
        <v>2014</v>
      </c>
    </row>
    <row r="677" spans="1:22" ht="48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s="5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8">
        <f t="shared" si="60"/>
        <v>0.14849999999999999</v>
      </c>
      <c r="P677">
        <f t="shared" si="61"/>
        <v>34.269230769230766</v>
      </c>
      <c r="Q677" t="s">
        <v>8319</v>
      </c>
      <c r="R677" t="s">
        <v>8321</v>
      </c>
      <c r="S677" s="12">
        <f t="shared" si="62"/>
        <v>41975.722268518519</v>
      </c>
      <c r="T677" s="12">
        <f t="shared" si="63"/>
        <v>42005.082638888889</v>
      </c>
      <c r="U677" t="str">
        <f t="shared" si="64"/>
        <v>Dec</v>
      </c>
      <c r="V677" t="str">
        <f t="shared" si="65"/>
        <v>2014</v>
      </c>
    </row>
    <row r="678" spans="1:22" ht="64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s="5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8">
        <f t="shared" si="60"/>
        <v>1.4710000000000001E-2</v>
      </c>
      <c r="P678">
        <f t="shared" si="61"/>
        <v>61.291666666666664</v>
      </c>
      <c r="Q678" t="s">
        <v>8319</v>
      </c>
      <c r="R678" t="s">
        <v>8321</v>
      </c>
      <c r="S678" s="12">
        <f t="shared" si="62"/>
        <v>42012.559965277782</v>
      </c>
      <c r="T678" s="12">
        <f t="shared" si="63"/>
        <v>42042.559965277782</v>
      </c>
      <c r="U678" t="str">
        <f t="shared" si="64"/>
        <v>Jan</v>
      </c>
      <c r="V678" t="str">
        <f t="shared" si="65"/>
        <v>2015</v>
      </c>
    </row>
    <row r="679" spans="1:22" ht="48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s="5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8">
        <f t="shared" si="60"/>
        <v>0.25584000000000001</v>
      </c>
      <c r="P679">
        <f t="shared" si="61"/>
        <v>133.25</v>
      </c>
      <c r="Q679" t="s">
        <v>8319</v>
      </c>
      <c r="R679" t="s">
        <v>8321</v>
      </c>
      <c r="S679" s="12">
        <f t="shared" si="62"/>
        <v>42504.195543981477</v>
      </c>
      <c r="T679" s="12">
        <f t="shared" si="63"/>
        <v>42549.195543981477</v>
      </c>
      <c r="U679" t="str">
        <f t="shared" si="64"/>
        <v>May</v>
      </c>
      <c r="V679" t="str">
        <f t="shared" si="65"/>
        <v>2016</v>
      </c>
    </row>
    <row r="680" spans="1:22" ht="48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s="5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8">
        <f t="shared" si="60"/>
        <v>3.8206896551724136E-2</v>
      </c>
      <c r="P680">
        <f t="shared" si="61"/>
        <v>65.17647058823529</v>
      </c>
      <c r="Q680" t="s">
        <v>8319</v>
      </c>
      <c r="R680" t="s">
        <v>8321</v>
      </c>
      <c r="S680" s="12">
        <f t="shared" si="62"/>
        <v>42481.168263888881</v>
      </c>
      <c r="T680" s="12">
        <f t="shared" si="63"/>
        <v>42511.168263888881</v>
      </c>
      <c r="U680" t="str">
        <f t="shared" si="64"/>
        <v>Apr</v>
      </c>
      <c r="V680" t="str">
        <f t="shared" si="65"/>
        <v>2016</v>
      </c>
    </row>
    <row r="681" spans="1:22" ht="48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s="5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8">
        <f t="shared" si="60"/>
        <v>0.15485964912280703</v>
      </c>
      <c r="P681">
        <f t="shared" si="61"/>
        <v>93.90425531914893</v>
      </c>
      <c r="Q681" t="s">
        <v>8319</v>
      </c>
      <c r="R681" t="s">
        <v>8321</v>
      </c>
      <c r="S681" s="12">
        <f t="shared" si="62"/>
        <v>42556.487372685187</v>
      </c>
      <c r="T681" s="12">
        <f t="shared" si="63"/>
        <v>42616.487372685187</v>
      </c>
      <c r="U681" t="str">
        <f t="shared" si="64"/>
        <v>Jul</v>
      </c>
      <c r="V681" t="str">
        <f t="shared" si="65"/>
        <v>2016</v>
      </c>
    </row>
    <row r="682" spans="1:22" ht="48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s="5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8">
        <f t="shared" si="60"/>
        <v>0.25912000000000002</v>
      </c>
      <c r="P682">
        <f t="shared" si="61"/>
        <v>150.65116279069767</v>
      </c>
      <c r="Q682" t="s">
        <v>8319</v>
      </c>
      <c r="R682" t="s">
        <v>8321</v>
      </c>
      <c r="S682" s="12">
        <f t="shared" si="62"/>
        <v>41864.293182870366</v>
      </c>
      <c r="T682" s="12">
        <f t="shared" si="63"/>
        <v>41899.293182870366</v>
      </c>
      <c r="U682" t="str">
        <f t="shared" si="64"/>
        <v>Aug</v>
      </c>
      <c r="V682" t="str">
        <f t="shared" si="65"/>
        <v>2014</v>
      </c>
    </row>
    <row r="683" spans="1:22" ht="48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s="5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8">
        <f t="shared" si="60"/>
        <v>4.0000000000000002E-4</v>
      </c>
      <c r="P683">
        <f t="shared" si="61"/>
        <v>1</v>
      </c>
      <c r="Q683" t="s">
        <v>8319</v>
      </c>
      <c r="R683" t="s">
        <v>8321</v>
      </c>
      <c r="S683" s="12">
        <f t="shared" si="62"/>
        <v>42639.597268518519</v>
      </c>
      <c r="T683" s="12">
        <f t="shared" si="63"/>
        <v>42669.597268518519</v>
      </c>
      <c r="U683" t="str">
        <f t="shared" si="64"/>
        <v>Sep</v>
      </c>
      <c r="V683" t="str">
        <f t="shared" si="65"/>
        <v>2016</v>
      </c>
    </row>
    <row r="684" spans="1:22" ht="48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s="5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8">
        <f t="shared" si="60"/>
        <v>1.06E-3</v>
      </c>
      <c r="P684">
        <f t="shared" si="61"/>
        <v>13.25</v>
      </c>
      <c r="Q684" t="s">
        <v>8319</v>
      </c>
      <c r="R684" t="s">
        <v>8321</v>
      </c>
      <c r="S684" s="12">
        <f t="shared" si="62"/>
        <v>42778.556967592587</v>
      </c>
      <c r="T684" s="12">
        <f t="shared" si="63"/>
        <v>42808.51530092593</v>
      </c>
      <c r="U684" t="str">
        <f t="shared" si="64"/>
        <v>Feb</v>
      </c>
      <c r="V684" t="str">
        <f t="shared" si="65"/>
        <v>2017</v>
      </c>
    </row>
    <row r="685" spans="1:22" ht="48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s="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8">
        <f t="shared" si="60"/>
        <v>8.5142857142857138E-3</v>
      </c>
      <c r="P685">
        <f t="shared" si="61"/>
        <v>99.333333333333329</v>
      </c>
      <c r="Q685" t="s">
        <v>8319</v>
      </c>
      <c r="R685" t="s">
        <v>8321</v>
      </c>
      <c r="S685" s="12">
        <f t="shared" si="62"/>
        <v>42634.691712962966</v>
      </c>
      <c r="T685" s="12">
        <f t="shared" si="63"/>
        <v>42674.691712962966</v>
      </c>
      <c r="U685" t="str">
        <f t="shared" si="64"/>
        <v>Sep</v>
      </c>
      <c r="V685" t="str">
        <f t="shared" si="65"/>
        <v>2016</v>
      </c>
    </row>
    <row r="686" spans="1:22" ht="16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s="5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8">
        <f t="shared" si="60"/>
        <v>7.4837500000000001E-2</v>
      </c>
      <c r="P686">
        <f t="shared" si="61"/>
        <v>177.39259259259259</v>
      </c>
      <c r="Q686" t="s">
        <v>8319</v>
      </c>
      <c r="R686" t="s">
        <v>8321</v>
      </c>
      <c r="S686" s="12">
        <f t="shared" si="62"/>
        <v>41809.26494212963</v>
      </c>
      <c r="T686" s="12">
        <f t="shared" si="63"/>
        <v>41844.916666666664</v>
      </c>
      <c r="U686" t="str">
        <f t="shared" si="64"/>
        <v>Jun</v>
      </c>
      <c r="V686" t="str">
        <f t="shared" si="65"/>
        <v>2014</v>
      </c>
    </row>
    <row r="687" spans="1:22" ht="48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s="5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8">
        <f t="shared" si="60"/>
        <v>0.27650000000000002</v>
      </c>
      <c r="P687">
        <f t="shared" si="61"/>
        <v>55.3</v>
      </c>
      <c r="Q687" t="s">
        <v>8319</v>
      </c>
      <c r="R687" t="s">
        <v>8321</v>
      </c>
      <c r="S687" s="12">
        <f t="shared" si="62"/>
        <v>41971.658240740733</v>
      </c>
      <c r="T687" s="12">
        <f t="shared" si="63"/>
        <v>42016.658240740733</v>
      </c>
      <c r="U687" t="str">
        <f t="shared" si="64"/>
        <v>Nov</v>
      </c>
      <c r="V687" t="str">
        <f t="shared" si="65"/>
        <v>2014</v>
      </c>
    </row>
    <row r="688" spans="1:22" ht="64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s="5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8">
        <f t="shared" si="60"/>
        <v>0</v>
      </c>
      <c r="P688" t="e">
        <f t="shared" si="61"/>
        <v>#DIV/0!</v>
      </c>
      <c r="Q688" t="s">
        <v>8319</v>
      </c>
      <c r="R688" t="s">
        <v>8321</v>
      </c>
      <c r="S688" s="12">
        <f t="shared" si="62"/>
        <v>42189.464930555558</v>
      </c>
      <c r="T688" s="12">
        <f t="shared" si="63"/>
        <v>42219.464930555558</v>
      </c>
      <c r="U688" t="str">
        <f t="shared" si="64"/>
        <v>Jul</v>
      </c>
      <c r="V688" t="str">
        <f t="shared" si="65"/>
        <v>2015</v>
      </c>
    </row>
    <row r="689" spans="1:22" ht="48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s="5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8">
        <f t="shared" si="60"/>
        <v>3.5499999999999997E-2</v>
      </c>
      <c r="P689">
        <f t="shared" si="61"/>
        <v>591.66666666666663</v>
      </c>
      <c r="Q689" t="s">
        <v>8319</v>
      </c>
      <c r="R689" t="s">
        <v>8321</v>
      </c>
      <c r="S689" s="12">
        <f t="shared" si="62"/>
        <v>42711.542280092595</v>
      </c>
      <c r="T689" s="12">
        <f t="shared" si="63"/>
        <v>42771.542280092595</v>
      </c>
      <c r="U689" t="str">
        <f t="shared" si="64"/>
        <v>Dec</v>
      </c>
      <c r="V689" t="str">
        <f t="shared" si="65"/>
        <v>2016</v>
      </c>
    </row>
    <row r="690" spans="1:22" ht="48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s="5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8">
        <f t="shared" si="60"/>
        <v>0.72989999999999999</v>
      </c>
      <c r="P690">
        <f t="shared" si="61"/>
        <v>405.5</v>
      </c>
      <c r="Q690" t="s">
        <v>8319</v>
      </c>
      <c r="R690" t="s">
        <v>8321</v>
      </c>
      <c r="S690" s="12">
        <f t="shared" si="62"/>
        <v>42261.896446759252</v>
      </c>
      <c r="T690" s="12">
        <f t="shared" si="63"/>
        <v>42291.896446759252</v>
      </c>
      <c r="U690" t="str">
        <f t="shared" si="64"/>
        <v>Sep</v>
      </c>
      <c r="V690" t="str">
        <f t="shared" si="65"/>
        <v>2015</v>
      </c>
    </row>
    <row r="691" spans="1:22" ht="48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s="5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8">
        <f t="shared" si="60"/>
        <v>0.57648750000000004</v>
      </c>
      <c r="P691">
        <f t="shared" si="61"/>
        <v>343.14732142857144</v>
      </c>
      <c r="Q691" t="s">
        <v>8319</v>
      </c>
      <c r="R691" t="s">
        <v>8321</v>
      </c>
      <c r="S691" s="12">
        <f t="shared" si="62"/>
        <v>42675.459456018514</v>
      </c>
      <c r="T691" s="12">
        <f t="shared" si="63"/>
        <v>42711.999305555553</v>
      </c>
      <c r="U691" t="str">
        <f t="shared" si="64"/>
        <v>Nov</v>
      </c>
      <c r="V691" t="str">
        <f t="shared" si="65"/>
        <v>2016</v>
      </c>
    </row>
    <row r="692" spans="1:22" ht="32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s="5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8">
        <f t="shared" si="60"/>
        <v>0.1234</v>
      </c>
      <c r="P692">
        <f t="shared" si="61"/>
        <v>72.588235294117652</v>
      </c>
      <c r="Q692" t="s">
        <v>8319</v>
      </c>
      <c r="R692" t="s">
        <v>8321</v>
      </c>
      <c r="S692" s="12">
        <f t="shared" si="62"/>
        <v>42579.426400462959</v>
      </c>
      <c r="T692" s="12">
        <f t="shared" si="63"/>
        <v>42622.041666666664</v>
      </c>
      <c r="U692" t="str">
        <f t="shared" si="64"/>
        <v>Jul</v>
      </c>
      <c r="V692" t="str">
        <f t="shared" si="65"/>
        <v>2016</v>
      </c>
    </row>
    <row r="693" spans="1:22" ht="48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s="5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8">
        <f t="shared" si="60"/>
        <v>5.1999999999999998E-3</v>
      </c>
      <c r="P693">
        <f t="shared" si="61"/>
        <v>26</v>
      </c>
      <c r="Q693" t="s">
        <v>8319</v>
      </c>
      <c r="R693" t="s">
        <v>8321</v>
      </c>
      <c r="S693" s="12">
        <f t="shared" si="62"/>
        <v>42157.819976851846</v>
      </c>
      <c r="T693" s="12">
        <f t="shared" si="63"/>
        <v>42185.819976851846</v>
      </c>
      <c r="U693" t="str">
        <f t="shared" si="64"/>
        <v>Jun</v>
      </c>
      <c r="V693" t="str">
        <f t="shared" si="65"/>
        <v>2015</v>
      </c>
    </row>
    <row r="694" spans="1:22" ht="48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s="5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8">
        <f t="shared" si="60"/>
        <v>6.5299999999999997E-2</v>
      </c>
      <c r="P694">
        <f t="shared" si="61"/>
        <v>6.4975124378109452</v>
      </c>
      <c r="Q694" t="s">
        <v>8319</v>
      </c>
      <c r="R694" t="s">
        <v>8321</v>
      </c>
      <c r="S694" s="12">
        <f t="shared" si="62"/>
        <v>42696.167395833334</v>
      </c>
      <c r="T694" s="12">
        <f t="shared" si="63"/>
        <v>42726.167395833334</v>
      </c>
      <c r="U694" t="str">
        <f t="shared" si="64"/>
        <v>Nov</v>
      </c>
      <c r="V694" t="str">
        <f t="shared" si="65"/>
        <v>2016</v>
      </c>
    </row>
    <row r="695" spans="1:22" ht="32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s="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8">
        <f t="shared" si="60"/>
        <v>0.35338000000000003</v>
      </c>
      <c r="P695">
        <f t="shared" si="61"/>
        <v>119.38513513513513</v>
      </c>
      <c r="Q695" t="s">
        <v>8319</v>
      </c>
      <c r="R695" t="s">
        <v>8321</v>
      </c>
      <c r="S695" s="12">
        <f t="shared" si="62"/>
        <v>42094.599849537037</v>
      </c>
      <c r="T695" s="12">
        <f t="shared" si="63"/>
        <v>42124.599849537037</v>
      </c>
      <c r="U695" t="str">
        <f t="shared" si="64"/>
        <v>Mar</v>
      </c>
      <c r="V695" t="str">
        <f t="shared" si="65"/>
        <v>2015</v>
      </c>
    </row>
    <row r="696" spans="1:22" ht="48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s="5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8">
        <f t="shared" si="60"/>
        <v>3.933333333333333E-3</v>
      </c>
      <c r="P696">
        <f t="shared" si="61"/>
        <v>84.285714285714292</v>
      </c>
      <c r="Q696" t="s">
        <v>8319</v>
      </c>
      <c r="R696" t="s">
        <v>8321</v>
      </c>
      <c r="S696" s="12">
        <f t="shared" si="62"/>
        <v>42737.455543981479</v>
      </c>
      <c r="T696" s="12">
        <f t="shared" si="63"/>
        <v>42767.455543981479</v>
      </c>
      <c r="U696" t="str">
        <f t="shared" si="64"/>
        <v>Jan</v>
      </c>
      <c r="V696" t="str">
        <f t="shared" si="65"/>
        <v>2017</v>
      </c>
    </row>
    <row r="697" spans="1:22" ht="48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s="5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8">
        <f t="shared" si="60"/>
        <v>1.06E-2</v>
      </c>
      <c r="P697">
        <f t="shared" si="61"/>
        <v>90.857142857142861</v>
      </c>
      <c r="Q697" t="s">
        <v>8319</v>
      </c>
      <c r="R697" t="s">
        <v>8321</v>
      </c>
      <c r="S697" s="12">
        <f t="shared" si="62"/>
        <v>41913.312731481477</v>
      </c>
      <c r="T697" s="12">
        <f t="shared" si="63"/>
        <v>41943.312731481477</v>
      </c>
      <c r="U697" t="str">
        <f t="shared" si="64"/>
        <v>Oct</v>
      </c>
      <c r="V697" t="str">
        <f t="shared" si="65"/>
        <v>2014</v>
      </c>
    </row>
    <row r="698" spans="1:22" ht="32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s="5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8">
        <f t="shared" si="60"/>
        <v>5.7142857142857145E-6</v>
      </c>
      <c r="P698">
        <f t="shared" si="61"/>
        <v>1</v>
      </c>
      <c r="Q698" t="s">
        <v>8319</v>
      </c>
      <c r="R698" t="s">
        <v>8321</v>
      </c>
      <c r="S698" s="12">
        <f t="shared" si="62"/>
        <v>41815.718773148146</v>
      </c>
      <c r="T698" s="12">
        <f t="shared" si="63"/>
        <v>41845.718773148146</v>
      </c>
      <c r="U698" t="str">
        <f t="shared" si="64"/>
        <v>Jun</v>
      </c>
      <c r="V698" t="str">
        <f t="shared" si="65"/>
        <v>2014</v>
      </c>
    </row>
    <row r="699" spans="1:22" ht="48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s="5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8">
        <f t="shared" si="60"/>
        <v>0.46379999999999999</v>
      </c>
      <c r="P699">
        <f t="shared" si="61"/>
        <v>20.342105263157894</v>
      </c>
      <c r="Q699" t="s">
        <v>8319</v>
      </c>
      <c r="R699" t="s">
        <v>8321</v>
      </c>
      <c r="S699" s="12">
        <f t="shared" si="62"/>
        <v>42388.314687500002</v>
      </c>
      <c r="T699" s="12">
        <f t="shared" si="63"/>
        <v>42403.314687500002</v>
      </c>
      <c r="U699" t="str">
        <f t="shared" si="64"/>
        <v>Jan</v>
      </c>
      <c r="V699" t="str">
        <f t="shared" si="65"/>
        <v>2016</v>
      </c>
    </row>
    <row r="700" spans="1:22" ht="48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s="5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8">
        <f t="shared" si="60"/>
        <v>0.15390000000000001</v>
      </c>
      <c r="P700">
        <f t="shared" si="61"/>
        <v>530.68965517241384</v>
      </c>
      <c r="Q700" t="s">
        <v>8319</v>
      </c>
      <c r="R700" t="s">
        <v>8321</v>
      </c>
      <c r="S700" s="12">
        <f t="shared" si="62"/>
        <v>41866.72274305555</v>
      </c>
      <c r="T700" s="12">
        <f t="shared" si="63"/>
        <v>41899.875</v>
      </c>
      <c r="U700" t="str">
        <f t="shared" si="64"/>
        <v>Aug</v>
      </c>
      <c r="V700" t="str">
        <f t="shared" si="65"/>
        <v>2014</v>
      </c>
    </row>
    <row r="701" spans="1:22" ht="48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s="5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8">
        <f t="shared" si="60"/>
        <v>0.824221076923077</v>
      </c>
      <c r="P701">
        <f t="shared" si="61"/>
        <v>120.39184269662923</v>
      </c>
      <c r="Q701" t="s">
        <v>8319</v>
      </c>
      <c r="R701" t="s">
        <v>8321</v>
      </c>
      <c r="S701" s="12">
        <f t="shared" si="62"/>
        <v>41563.277175925927</v>
      </c>
      <c r="T701" s="12">
        <f t="shared" si="63"/>
        <v>41600.458333333328</v>
      </c>
      <c r="U701" t="str">
        <f t="shared" si="64"/>
        <v>Oct</v>
      </c>
      <c r="V701" t="str">
        <f t="shared" si="65"/>
        <v>2013</v>
      </c>
    </row>
    <row r="702" spans="1:22" ht="48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s="5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8">
        <f t="shared" si="60"/>
        <v>2.6866666666666667E-2</v>
      </c>
      <c r="P702">
        <f t="shared" si="61"/>
        <v>13</v>
      </c>
      <c r="Q702" t="s">
        <v>8319</v>
      </c>
      <c r="R702" t="s">
        <v>8321</v>
      </c>
      <c r="S702" s="12">
        <f t="shared" si="62"/>
        <v>42715.480104166665</v>
      </c>
      <c r="T702" s="12">
        <f t="shared" si="63"/>
        <v>42745.480104166665</v>
      </c>
      <c r="U702" t="str">
        <f t="shared" si="64"/>
        <v>Dec</v>
      </c>
      <c r="V702" t="str">
        <f t="shared" si="65"/>
        <v>2016</v>
      </c>
    </row>
    <row r="703" spans="1:22" ht="48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s="5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8">
        <f t="shared" si="60"/>
        <v>0.26600000000000001</v>
      </c>
      <c r="P703">
        <f t="shared" si="61"/>
        <v>291.33333333333331</v>
      </c>
      <c r="Q703" t="s">
        <v>8319</v>
      </c>
      <c r="R703" t="s">
        <v>8321</v>
      </c>
      <c r="S703" s="12">
        <f t="shared" si="62"/>
        <v>41813.454629629625</v>
      </c>
      <c r="T703" s="12">
        <f t="shared" si="63"/>
        <v>41843.454629629625</v>
      </c>
      <c r="U703" t="str">
        <f t="shared" si="64"/>
        <v>Jun</v>
      </c>
      <c r="V703" t="str">
        <f t="shared" si="65"/>
        <v>2014</v>
      </c>
    </row>
    <row r="704" spans="1:22" ht="48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s="5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8">
        <f t="shared" si="60"/>
        <v>0.30813400000000002</v>
      </c>
      <c r="P704">
        <f t="shared" si="61"/>
        <v>124.9191891891892</v>
      </c>
      <c r="Q704" t="s">
        <v>8319</v>
      </c>
      <c r="R704" t="s">
        <v>8321</v>
      </c>
      <c r="S704" s="12">
        <f t="shared" si="62"/>
        <v>42668.518368055556</v>
      </c>
      <c r="T704" s="12">
        <f t="shared" si="63"/>
        <v>42698.560034722213</v>
      </c>
      <c r="U704" t="str">
        <f t="shared" si="64"/>
        <v>Oct</v>
      </c>
      <c r="V704" t="str">
        <f t="shared" si="65"/>
        <v>2016</v>
      </c>
    </row>
    <row r="705" spans="1:22" ht="48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s="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8">
        <f t="shared" si="60"/>
        <v>5.5800000000000002E-2</v>
      </c>
      <c r="P705">
        <f t="shared" si="61"/>
        <v>119.57142857142857</v>
      </c>
      <c r="Q705" t="s">
        <v>8319</v>
      </c>
      <c r="R705" t="s">
        <v>8321</v>
      </c>
      <c r="S705" s="12">
        <f t="shared" si="62"/>
        <v>42711.742465277777</v>
      </c>
      <c r="T705" s="12">
        <f t="shared" si="63"/>
        <v>42766.772222222215</v>
      </c>
      <c r="U705" t="str">
        <f t="shared" si="64"/>
        <v>Dec</v>
      </c>
      <c r="V705" t="str">
        <f t="shared" si="65"/>
        <v>2016</v>
      </c>
    </row>
    <row r="706" spans="1:22" ht="48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s="5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8">
        <f t="shared" si="60"/>
        <v>8.7454545454545458E-3</v>
      </c>
      <c r="P706">
        <f t="shared" si="61"/>
        <v>120.25</v>
      </c>
      <c r="Q706" t="s">
        <v>8319</v>
      </c>
      <c r="R706" t="s">
        <v>8321</v>
      </c>
      <c r="S706" s="12">
        <f t="shared" si="62"/>
        <v>42725.984583333331</v>
      </c>
      <c r="T706" s="12">
        <f t="shared" si="63"/>
        <v>42785.984583333331</v>
      </c>
      <c r="U706" t="str">
        <f t="shared" si="64"/>
        <v>Dec</v>
      </c>
      <c r="V706" t="str">
        <f t="shared" si="65"/>
        <v>2016</v>
      </c>
    </row>
    <row r="707" spans="1:22" ht="32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s="5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8">
        <f t="shared" ref="O707:O770" si="66">E707/D707</f>
        <v>9.7699999999999992E-3</v>
      </c>
      <c r="P707">
        <f t="shared" ref="P707:P770" si="67">AVERAGE(E707/L707)</f>
        <v>195.4</v>
      </c>
      <c r="Q707" t="s">
        <v>8319</v>
      </c>
      <c r="R707" t="s">
        <v>8321</v>
      </c>
      <c r="S707" s="12">
        <f t="shared" ref="S707:S770" si="68">(((J707/60)/60)/24)+DATE(1970,1,1)+(-5/24)</f>
        <v>42726.283310185179</v>
      </c>
      <c r="T707" s="12">
        <f t="shared" ref="T707:T770" si="69">(((I707/60)/60)/24)+DATE(1970,1,1)+(-5/24)</f>
        <v>42756.283310185179</v>
      </c>
      <c r="U707" t="str">
        <f t="shared" ref="U707:U770" si="70">TEXT(S707, "mmm")</f>
        <v>Dec</v>
      </c>
      <c r="V707" t="str">
        <f t="shared" ref="V707:V770" si="71">TEXT(S707, "yyy")</f>
        <v>2016</v>
      </c>
    </row>
    <row r="708" spans="1:22" ht="48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s="5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8">
        <f t="shared" si="66"/>
        <v>0</v>
      </c>
      <c r="P708" t="e">
        <f t="shared" si="67"/>
        <v>#DIV/0!</v>
      </c>
      <c r="Q708" t="s">
        <v>8319</v>
      </c>
      <c r="R708" t="s">
        <v>8321</v>
      </c>
      <c r="S708" s="12">
        <f t="shared" si="68"/>
        <v>42676.786840277775</v>
      </c>
      <c r="T708" s="12">
        <f t="shared" si="69"/>
        <v>42718.568749999999</v>
      </c>
      <c r="U708" t="str">
        <f t="shared" si="70"/>
        <v>Nov</v>
      </c>
      <c r="V708" t="str">
        <f t="shared" si="71"/>
        <v>2016</v>
      </c>
    </row>
    <row r="709" spans="1:22" ht="48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s="5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8">
        <f t="shared" si="66"/>
        <v>0.78927352941176465</v>
      </c>
      <c r="P709">
        <f t="shared" si="67"/>
        <v>117.69868421052631</v>
      </c>
      <c r="Q709" t="s">
        <v>8319</v>
      </c>
      <c r="R709" t="s">
        <v>8321</v>
      </c>
      <c r="S709" s="12">
        <f t="shared" si="68"/>
        <v>42696.45517361111</v>
      </c>
      <c r="T709" s="12">
        <f t="shared" si="69"/>
        <v>42736.45517361111</v>
      </c>
      <c r="U709" t="str">
        <f t="shared" si="70"/>
        <v>Nov</v>
      </c>
      <c r="V709" t="str">
        <f t="shared" si="71"/>
        <v>2016</v>
      </c>
    </row>
    <row r="710" spans="1:22" ht="48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s="5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8">
        <f t="shared" si="66"/>
        <v>0.22092500000000001</v>
      </c>
      <c r="P710">
        <f t="shared" si="67"/>
        <v>23.948509485094849</v>
      </c>
      <c r="Q710" t="s">
        <v>8319</v>
      </c>
      <c r="R710" t="s">
        <v>8321</v>
      </c>
      <c r="S710" s="12">
        <f t="shared" si="68"/>
        <v>41835.372685185182</v>
      </c>
      <c r="T710" s="12">
        <f t="shared" si="69"/>
        <v>41895.372685185182</v>
      </c>
      <c r="U710" t="str">
        <f t="shared" si="70"/>
        <v>Jul</v>
      </c>
      <c r="V710" t="str">
        <f t="shared" si="71"/>
        <v>2014</v>
      </c>
    </row>
    <row r="711" spans="1:22" ht="32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s="5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8">
        <f t="shared" si="66"/>
        <v>4.0666666666666663E-3</v>
      </c>
      <c r="P711">
        <f t="shared" si="67"/>
        <v>30.5</v>
      </c>
      <c r="Q711" t="s">
        <v>8319</v>
      </c>
      <c r="R711" t="s">
        <v>8321</v>
      </c>
      <c r="S711" s="12">
        <f t="shared" si="68"/>
        <v>41947.832858796297</v>
      </c>
      <c r="T711" s="12">
        <f t="shared" si="69"/>
        <v>41977.832858796297</v>
      </c>
      <c r="U711" t="str">
        <f t="shared" si="70"/>
        <v>Nov</v>
      </c>
      <c r="V711" t="str">
        <f t="shared" si="71"/>
        <v>2014</v>
      </c>
    </row>
    <row r="712" spans="1:22" ht="32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s="5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8">
        <f t="shared" si="66"/>
        <v>0</v>
      </c>
      <c r="P712" t="e">
        <f t="shared" si="67"/>
        <v>#DIV/0!</v>
      </c>
      <c r="Q712" t="s">
        <v>8319</v>
      </c>
      <c r="R712" t="s">
        <v>8321</v>
      </c>
      <c r="S712" s="12">
        <f t="shared" si="68"/>
        <v>41837.776643518519</v>
      </c>
      <c r="T712" s="12">
        <f t="shared" si="69"/>
        <v>41870.822222222218</v>
      </c>
      <c r="U712" t="str">
        <f t="shared" si="70"/>
        <v>Jul</v>
      </c>
      <c r="V712" t="str">
        <f t="shared" si="71"/>
        <v>2014</v>
      </c>
    </row>
    <row r="713" spans="1:22" ht="48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s="5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8">
        <f t="shared" si="66"/>
        <v>0.33790999999999999</v>
      </c>
      <c r="P713">
        <f t="shared" si="67"/>
        <v>99.973372781065095</v>
      </c>
      <c r="Q713" t="s">
        <v>8319</v>
      </c>
      <c r="R713" t="s">
        <v>8321</v>
      </c>
      <c r="S713" s="12">
        <f t="shared" si="68"/>
        <v>42678.250787037039</v>
      </c>
      <c r="T713" s="12">
        <f t="shared" si="69"/>
        <v>42718.292453703696</v>
      </c>
      <c r="U713" t="str">
        <f t="shared" si="70"/>
        <v>Nov</v>
      </c>
      <c r="V713" t="str">
        <f t="shared" si="71"/>
        <v>2016</v>
      </c>
    </row>
    <row r="714" spans="1:22" ht="48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s="5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8">
        <f t="shared" si="66"/>
        <v>2.1649484536082476E-3</v>
      </c>
      <c r="P714">
        <f t="shared" si="67"/>
        <v>26.25</v>
      </c>
      <c r="Q714" t="s">
        <v>8319</v>
      </c>
      <c r="R714" t="s">
        <v>8321</v>
      </c>
      <c r="S714" s="12">
        <f t="shared" si="68"/>
        <v>42384.472592592596</v>
      </c>
      <c r="T714" s="12">
        <f t="shared" si="69"/>
        <v>42414.472592592596</v>
      </c>
      <c r="U714" t="str">
        <f t="shared" si="70"/>
        <v>Jan</v>
      </c>
      <c r="V714" t="str">
        <f t="shared" si="71"/>
        <v>2016</v>
      </c>
    </row>
    <row r="715" spans="1:22" ht="48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s="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8">
        <f t="shared" si="66"/>
        <v>7.9600000000000001E-3</v>
      </c>
      <c r="P715">
        <f t="shared" si="67"/>
        <v>199</v>
      </c>
      <c r="Q715" t="s">
        <v>8319</v>
      </c>
      <c r="R715" t="s">
        <v>8321</v>
      </c>
      <c r="S715" s="12">
        <f t="shared" si="68"/>
        <v>42496.320972222216</v>
      </c>
      <c r="T715" s="12">
        <f t="shared" si="69"/>
        <v>42526.320972222216</v>
      </c>
      <c r="U715" t="str">
        <f t="shared" si="70"/>
        <v>May</v>
      </c>
      <c r="V715" t="str">
        <f t="shared" si="71"/>
        <v>2016</v>
      </c>
    </row>
    <row r="716" spans="1:22" ht="48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s="5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8">
        <f t="shared" si="66"/>
        <v>0.14993333333333334</v>
      </c>
      <c r="P716">
        <f t="shared" si="67"/>
        <v>80.321428571428569</v>
      </c>
      <c r="Q716" t="s">
        <v>8319</v>
      </c>
      <c r="R716" t="s">
        <v>8321</v>
      </c>
      <c r="S716" s="12">
        <f t="shared" si="68"/>
        <v>42734.579652777778</v>
      </c>
      <c r="T716" s="12">
        <f t="shared" si="69"/>
        <v>42794.579652777778</v>
      </c>
      <c r="U716" t="str">
        <f t="shared" si="70"/>
        <v>Dec</v>
      </c>
      <c r="V716" t="str">
        <f t="shared" si="71"/>
        <v>2016</v>
      </c>
    </row>
    <row r="717" spans="1:22" ht="48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s="5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8">
        <f t="shared" si="66"/>
        <v>5.0509090909090906E-2</v>
      </c>
      <c r="P717">
        <f t="shared" si="67"/>
        <v>115.75</v>
      </c>
      <c r="Q717" t="s">
        <v>8319</v>
      </c>
      <c r="R717" t="s">
        <v>8321</v>
      </c>
      <c r="S717" s="12">
        <f t="shared" si="68"/>
        <v>42272.8824074074</v>
      </c>
      <c r="T717" s="12">
        <f t="shared" si="69"/>
        <v>42312.924074074072</v>
      </c>
      <c r="U717" t="str">
        <f t="shared" si="70"/>
        <v>Sep</v>
      </c>
      <c r="V717" t="str">
        <f t="shared" si="71"/>
        <v>2015</v>
      </c>
    </row>
    <row r="718" spans="1:22" ht="48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s="5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8">
        <f t="shared" si="66"/>
        <v>0.10214285714285715</v>
      </c>
      <c r="P718">
        <f t="shared" si="67"/>
        <v>44.6875</v>
      </c>
      <c r="Q718" t="s">
        <v>8319</v>
      </c>
      <c r="R718" t="s">
        <v>8321</v>
      </c>
      <c r="S718" s="12">
        <f t="shared" si="68"/>
        <v>41940.450312499997</v>
      </c>
      <c r="T718" s="12">
        <f t="shared" si="69"/>
        <v>41973.791666666664</v>
      </c>
      <c r="U718" t="str">
        <f t="shared" si="70"/>
        <v>Oct</v>
      </c>
      <c r="V718" t="str">
        <f t="shared" si="71"/>
        <v>2014</v>
      </c>
    </row>
    <row r="719" spans="1:22" ht="16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s="5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8">
        <f t="shared" si="66"/>
        <v>3.0500000000000002E-3</v>
      </c>
      <c r="P719">
        <f t="shared" si="67"/>
        <v>76.25</v>
      </c>
      <c r="Q719" t="s">
        <v>8319</v>
      </c>
      <c r="R719" t="s">
        <v>8321</v>
      </c>
      <c r="S719" s="12">
        <f t="shared" si="68"/>
        <v>41857.645856481482</v>
      </c>
      <c r="T719" s="12">
        <f t="shared" si="69"/>
        <v>41887.645856481482</v>
      </c>
      <c r="U719" t="str">
        <f t="shared" si="70"/>
        <v>Aug</v>
      </c>
      <c r="V719" t="str">
        <f t="shared" si="71"/>
        <v>2014</v>
      </c>
    </row>
    <row r="720" spans="1:22" ht="48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s="5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8">
        <f t="shared" si="66"/>
        <v>7.4999999999999997E-3</v>
      </c>
      <c r="P720">
        <f t="shared" si="67"/>
        <v>22.5</v>
      </c>
      <c r="Q720" t="s">
        <v>8319</v>
      </c>
      <c r="R720" t="s">
        <v>8321</v>
      </c>
      <c r="S720" s="12">
        <f t="shared" si="68"/>
        <v>42752.637118055551</v>
      </c>
      <c r="T720" s="12">
        <f t="shared" si="69"/>
        <v>42784.040972222218</v>
      </c>
      <c r="U720" t="str">
        <f t="shared" si="70"/>
        <v>Jan</v>
      </c>
      <c r="V720" t="str">
        <f t="shared" si="71"/>
        <v>2017</v>
      </c>
    </row>
    <row r="721" spans="1:22" ht="48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s="5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8">
        <f t="shared" si="66"/>
        <v>1.2933333333333333E-2</v>
      </c>
      <c r="P721">
        <f t="shared" si="67"/>
        <v>19.399999999999999</v>
      </c>
      <c r="Q721" t="s">
        <v>8319</v>
      </c>
      <c r="R721" t="s">
        <v>8321</v>
      </c>
      <c r="S721" s="12">
        <f t="shared" si="68"/>
        <v>42408.83189814815</v>
      </c>
      <c r="T721" s="12">
        <f t="shared" si="69"/>
        <v>42422.83189814815</v>
      </c>
      <c r="U721" t="str">
        <f t="shared" si="70"/>
        <v>Feb</v>
      </c>
      <c r="V721" t="str">
        <f t="shared" si="71"/>
        <v>2016</v>
      </c>
    </row>
    <row r="722" spans="1:22" ht="48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s="5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8">
        <f t="shared" si="66"/>
        <v>1.4394736842105262</v>
      </c>
      <c r="P722">
        <f t="shared" si="67"/>
        <v>66.707317073170728</v>
      </c>
      <c r="Q722" t="s">
        <v>8322</v>
      </c>
      <c r="R722" t="s">
        <v>8323</v>
      </c>
      <c r="S722" s="12">
        <f t="shared" si="68"/>
        <v>40909.440868055557</v>
      </c>
      <c r="T722" s="12">
        <f t="shared" si="69"/>
        <v>40937.440868055557</v>
      </c>
      <c r="U722" t="str">
        <f t="shared" si="70"/>
        <v>Jan</v>
      </c>
      <c r="V722" t="str">
        <f t="shared" si="71"/>
        <v>2012</v>
      </c>
    </row>
    <row r="723" spans="1:22" ht="48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s="5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8">
        <f t="shared" si="66"/>
        <v>1.2210975609756098</v>
      </c>
      <c r="P723">
        <f t="shared" si="67"/>
        <v>84.142857142857139</v>
      </c>
      <c r="Q723" t="s">
        <v>8322</v>
      </c>
      <c r="R723" t="s">
        <v>8323</v>
      </c>
      <c r="S723" s="12">
        <f t="shared" si="68"/>
        <v>41807.363506944443</v>
      </c>
      <c r="T723" s="12">
        <f t="shared" si="69"/>
        <v>41852.363506944443</v>
      </c>
      <c r="U723" t="str">
        <f t="shared" si="70"/>
        <v>Jun</v>
      </c>
      <c r="V723" t="str">
        <f t="shared" si="71"/>
        <v>2014</v>
      </c>
    </row>
    <row r="724" spans="1:22" ht="48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s="5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8">
        <f t="shared" si="66"/>
        <v>1.3202400000000001</v>
      </c>
      <c r="P724">
        <f t="shared" si="67"/>
        <v>215.72549019607843</v>
      </c>
      <c r="Q724" t="s">
        <v>8322</v>
      </c>
      <c r="R724" t="s">
        <v>8323</v>
      </c>
      <c r="S724" s="12">
        <f t="shared" si="68"/>
        <v>40977.596967592588</v>
      </c>
      <c r="T724" s="12">
        <f t="shared" si="69"/>
        <v>41007.555300925924</v>
      </c>
      <c r="U724" t="str">
        <f t="shared" si="70"/>
        <v>Mar</v>
      </c>
      <c r="V724" t="str">
        <f t="shared" si="71"/>
        <v>2012</v>
      </c>
    </row>
    <row r="725" spans="1:22" ht="32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s="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8">
        <f t="shared" si="66"/>
        <v>1.0938000000000001</v>
      </c>
      <c r="P725">
        <f t="shared" si="67"/>
        <v>54.69</v>
      </c>
      <c r="Q725" t="s">
        <v>8322</v>
      </c>
      <c r="R725" t="s">
        <v>8323</v>
      </c>
      <c r="S725" s="12">
        <f t="shared" si="68"/>
        <v>42184.608206018522</v>
      </c>
      <c r="T725" s="12">
        <f t="shared" si="69"/>
        <v>42214.957638888889</v>
      </c>
      <c r="U725" t="str">
        <f t="shared" si="70"/>
        <v>Jun</v>
      </c>
      <c r="V725" t="str">
        <f t="shared" si="71"/>
        <v>2015</v>
      </c>
    </row>
    <row r="726" spans="1:22" ht="48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s="5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8">
        <f t="shared" si="66"/>
        <v>1.0547157142857144</v>
      </c>
      <c r="P726">
        <f t="shared" si="67"/>
        <v>51.62944055944056</v>
      </c>
      <c r="Q726" t="s">
        <v>8322</v>
      </c>
      <c r="R726" t="s">
        <v>8323</v>
      </c>
      <c r="S726" s="12">
        <f t="shared" si="68"/>
        <v>40694.430127314808</v>
      </c>
      <c r="T726" s="12">
        <f t="shared" si="69"/>
        <v>40724.430127314808</v>
      </c>
      <c r="U726" t="str">
        <f t="shared" si="70"/>
        <v>May</v>
      </c>
      <c r="V726" t="str">
        <f t="shared" si="71"/>
        <v>2011</v>
      </c>
    </row>
    <row r="727" spans="1:22" ht="48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s="5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8">
        <f t="shared" si="66"/>
        <v>1.0035000000000001</v>
      </c>
      <c r="P727">
        <f t="shared" si="67"/>
        <v>143.35714285714286</v>
      </c>
      <c r="Q727" t="s">
        <v>8322</v>
      </c>
      <c r="R727" t="s">
        <v>8323</v>
      </c>
      <c r="S727" s="12">
        <f t="shared" si="68"/>
        <v>42321.417962962958</v>
      </c>
      <c r="T727" s="12">
        <f t="shared" si="69"/>
        <v>42351.417962962958</v>
      </c>
      <c r="U727" t="str">
        <f t="shared" si="70"/>
        <v>Nov</v>
      </c>
      <c r="V727" t="str">
        <f t="shared" si="71"/>
        <v>2015</v>
      </c>
    </row>
    <row r="728" spans="1:22" ht="48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s="5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8">
        <f t="shared" si="66"/>
        <v>1.014</v>
      </c>
      <c r="P728">
        <f t="shared" si="67"/>
        <v>72.428571428571431</v>
      </c>
      <c r="Q728" t="s">
        <v>8322</v>
      </c>
      <c r="R728" t="s">
        <v>8323</v>
      </c>
      <c r="S728" s="12">
        <f t="shared" si="68"/>
        <v>41345.834340277775</v>
      </c>
      <c r="T728" s="12">
        <f t="shared" si="69"/>
        <v>41375.834340277775</v>
      </c>
      <c r="U728" t="str">
        <f t="shared" si="70"/>
        <v>Mar</v>
      </c>
      <c r="V728" t="str">
        <f t="shared" si="71"/>
        <v>2013</v>
      </c>
    </row>
    <row r="729" spans="1:22" ht="48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s="5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8">
        <f t="shared" si="66"/>
        <v>1.5551428571428572</v>
      </c>
      <c r="P729">
        <f t="shared" si="67"/>
        <v>36.530201342281877</v>
      </c>
      <c r="Q729" t="s">
        <v>8322</v>
      </c>
      <c r="R729" t="s">
        <v>8323</v>
      </c>
      <c r="S729" s="12">
        <f t="shared" si="68"/>
        <v>41246.811909722215</v>
      </c>
      <c r="T729" s="12">
        <f t="shared" si="69"/>
        <v>41288.680555555555</v>
      </c>
      <c r="U729" t="str">
        <f t="shared" si="70"/>
        <v>Dec</v>
      </c>
      <c r="V729" t="str">
        <f t="shared" si="71"/>
        <v>2012</v>
      </c>
    </row>
    <row r="730" spans="1:22" ht="48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s="5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8">
        <f t="shared" si="66"/>
        <v>1.05566</v>
      </c>
      <c r="P730">
        <f t="shared" si="67"/>
        <v>60.903461538461535</v>
      </c>
      <c r="Q730" t="s">
        <v>8322</v>
      </c>
      <c r="R730" t="s">
        <v>8323</v>
      </c>
      <c r="S730" s="12">
        <f t="shared" si="68"/>
        <v>40731.629131944443</v>
      </c>
      <c r="T730" s="12">
        <f t="shared" si="69"/>
        <v>40776.629131944443</v>
      </c>
      <c r="U730" t="str">
        <f t="shared" si="70"/>
        <v>Jul</v>
      </c>
      <c r="V730" t="str">
        <f t="shared" si="71"/>
        <v>2011</v>
      </c>
    </row>
    <row r="731" spans="1:22" ht="48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s="5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8">
        <f t="shared" si="66"/>
        <v>1.3065</v>
      </c>
      <c r="P731">
        <f t="shared" si="67"/>
        <v>43.55</v>
      </c>
      <c r="Q731" t="s">
        <v>8322</v>
      </c>
      <c r="R731" t="s">
        <v>8323</v>
      </c>
      <c r="S731" s="12">
        <f t="shared" si="68"/>
        <v>41110.97755787037</v>
      </c>
      <c r="T731" s="12">
        <f t="shared" si="69"/>
        <v>41170.97755787037</v>
      </c>
      <c r="U731" t="str">
        <f t="shared" si="70"/>
        <v>Jul</v>
      </c>
      <c r="V731" t="str">
        <f t="shared" si="71"/>
        <v>2012</v>
      </c>
    </row>
    <row r="732" spans="1:22" ht="32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s="5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8">
        <f t="shared" si="66"/>
        <v>1.3219000000000001</v>
      </c>
      <c r="P732">
        <f t="shared" si="67"/>
        <v>99.766037735849054</v>
      </c>
      <c r="Q732" t="s">
        <v>8322</v>
      </c>
      <c r="R732" t="s">
        <v>8323</v>
      </c>
      <c r="S732" s="12">
        <f t="shared" si="68"/>
        <v>40854.536932870367</v>
      </c>
      <c r="T732" s="12">
        <f t="shared" si="69"/>
        <v>40884.536932870367</v>
      </c>
      <c r="U732" t="str">
        <f t="shared" si="70"/>
        <v>Nov</v>
      </c>
      <c r="V732" t="str">
        <f t="shared" si="71"/>
        <v>2011</v>
      </c>
    </row>
    <row r="733" spans="1:22" ht="48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s="5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8">
        <f t="shared" si="66"/>
        <v>1.26</v>
      </c>
      <c r="P733">
        <f t="shared" si="67"/>
        <v>88.732394366197184</v>
      </c>
      <c r="Q733" t="s">
        <v>8322</v>
      </c>
      <c r="R733" t="s">
        <v>8323</v>
      </c>
      <c r="S733" s="12">
        <f t="shared" si="68"/>
        <v>40879.587349537032</v>
      </c>
      <c r="T733" s="12">
        <f t="shared" si="69"/>
        <v>40930.041666666664</v>
      </c>
      <c r="U733" t="str">
        <f t="shared" si="70"/>
        <v>Dec</v>
      </c>
      <c r="V733" t="str">
        <f t="shared" si="71"/>
        <v>2011</v>
      </c>
    </row>
    <row r="734" spans="1:22" ht="48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s="5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8">
        <f t="shared" si="66"/>
        <v>1.6</v>
      </c>
      <c r="P734">
        <f t="shared" si="67"/>
        <v>4.9230769230769234</v>
      </c>
      <c r="Q734" t="s">
        <v>8322</v>
      </c>
      <c r="R734" t="s">
        <v>8323</v>
      </c>
      <c r="S734" s="12">
        <f t="shared" si="68"/>
        <v>41486.21598379629</v>
      </c>
      <c r="T734" s="12">
        <f t="shared" si="69"/>
        <v>41546.21598379629</v>
      </c>
      <c r="U734" t="str">
        <f t="shared" si="70"/>
        <v>Jul</v>
      </c>
      <c r="V734" t="str">
        <f t="shared" si="71"/>
        <v>2013</v>
      </c>
    </row>
    <row r="735" spans="1:22" ht="48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s="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8">
        <f t="shared" si="66"/>
        <v>1.2048000000000001</v>
      </c>
      <c r="P735">
        <f t="shared" si="67"/>
        <v>17.822485207100591</v>
      </c>
      <c r="Q735" t="s">
        <v>8322</v>
      </c>
      <c r="R735" t="s">
        <v>8323</v>
      </c>
      <c r="S735" s="12">
        <f t="shared" si="68"/>
        <v>41598.211712962962</v>
      </c>
      <c r="T735" s="12">
        <f t="shared" si="69"/>
        <v>41628.211712962962</v>
      </c>
      <c r="U735" t="str">
        <f t="shared" si="70"/>
        <v>Nov</v>
      </c>
      <c r="V735" t="str">
        <f t="shared" si="71"/>
        <v>2013</v>
      </c>
    </row>
    <row r="736" spans="1:22" ht="32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s="5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8">
        <f t="shared" si="66"/>
        <v>1.2552941176470589</v>
      </c>
      <c r="P736">
        <f t="shared" si="67"/>
        <v>187.19298245614036</v>
      </c>
      <c r="Q736" t="s">
        <v>8322</v>
      </c>
      <c r="R736" t="s">
        <v>8323</v>
      </c>
      <c r="S736" s="12">
        <f t="shared" si="68"/>
        <v>42101.956249999996</v>
      </c>
      <c r="T736" s="12">
        <f t="shared" si="69"/>
        <v>42132.999999999993</v>
      </c>
      <c r="U736" t="str">
        <f t="shared" si="70"/>
        <v>Apr</v>
      </c>
      <c r="V736" t="str">
        <f t="shared" si="71"/>
        <v>2015</v>
      </c>
    </row>
    <row r="737" spans="1:22" ht="48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s="5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8">
        <f t="shared" si="66"/>
        <v>1.1440638297872341</v>
      </c>
      <c r="P737">
        <f t="shared" si="67"/>
        <v>234.80786026200875</v>
      </c>
      <c r="Q737" t="s">
        <v>8322</v>
      </c>
      <c r="R737" t="s">
        <v>8323</v>
      </c>
      <c r="S737" s="12">
        <f t="shared" si="68"/>
        <v>41945.821134259255</v>
      </c>
      <c r="T737" s="12">
        <f t="shared" si="69"/>
        <v>41976.818749999999</v>
      </c>
      <c r="U737" t="str">
        <f t="shared" si="70"/>
        <v>Nov</v>
      </c>
      <c r="V737" t="str">
        <f t="shared" si="71"/>
        <v>2014</v>
      </c>
    </row>
    <row r="738" spans="1:22" ht="48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s="5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8">
        <f t="shared" si="66"/>
        <v>3.151388888888889</v>
      </c>
      <c r="P738">
        <f t="shared" si="67"/>
        <v>105.04629629629629</v>
      </c>
      <c r="Q738" t="s">
        <v>8322</v>
      </c>
      <c r="R738" t="s">
        <v>8323</v>
      </c>
      <c r="S738" s="12">
        <f t="shared" si="68"/>
        <v>41579.525925925926</v>
      </c>
      <c r="T738" s="12">
        <f t="shared" si="69"/>
        <v>41598.999305555553</v>
      </c>
      <c r="U738" t="str">
        <f t="shared" si="70"/>
        <v>Nov</v>
      </c>
      <c r="V738" t="str">
        <f t="shared" si="71"/>
        <v>2013</v>
      </c>
    </row>
    <row r="739" spans="1:22" ht="48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s="5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8">
        <f t="shared" si="66"/>
        <v>1.224</v>
      </c>
      <c r="P739">
        <f t="shared" si="67"/>
        <v>56.666666666666664</v>
      </c>
      <c r="Q739" t="s">
        <v>8322</v>
      </c>
      <c r="R739" t="s">
        <v>8323</v>
      </c>
      <c r="S739" s="12">
        <f t="shared" si="68"/>
        <v>41667.066979166666</v>
      </c>
      <c r="T739" s="12">
        <f t="shared" si="69"/>
        <v>41684.625</v>
      </c>
      <c r="U739" t="str">
        <f t="shared" si="70"/>
        <v>Jan</v>
      </c>
      <c r="V739" t="str">
        <f t="shared" si="71"/>
        <v>2014</v>
      </c>
    </row>
    <row r="740" spans="1:22" ht="32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s="5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8">
        <f t="shared" si="66"/>
        <v>1.0673333333333332</v>
      </c>
      <c r="P740">
        <f t="shared" si="67"/>
        <v>39.048780487804876</v>
      </c>
      <c r="Q740" t="s">
        <v>8322</v>
      </c>
      <c r="R740" t="s">
        <v>8323</v>
      </c>
      <c r="S740" s="12">
        <f t="shared" si="68"/>
        <v>41943.395763888882</v>
      </c>
      <c r="T740" s="12">
        <f t="shared" si="69"/>
        <v>41973.999305555553</v>
      </c>
      <c r="U740" t="str">
        <f t="shared" si="70"/>
        <v>Oct</v>
      </c>
      <c r="V740" t="str">
        <f t="shared" si="71"/>
        <v>2014</v>
      </c>
    </row>
    <row r="741" spans="1:22" ht="48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s="5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8">
        <f t="shared" si="66"/>
        <v>1.5833333333333333</v>
      </c>
      <c r="P741">
        <f t="shared" si="67"/>
        <v>68.345323741007192</v>
      </c>
      <c r="Q741" t="s">
        <v>8322</v>
      </c>
      <c r="R741" t="s">
        <v>8323</v>
      </c>
      <c r="S741" s="12">
        <f t="shared" si="68"/>
        <v>41829.294317129628</v>
      </c>
      <c r="T741" s="12">
        <f t="shared" si="69"/>
        <v>41862.294317129628</v>
      </c>
      <c r="U741" t="str">
        <f t="shared" si="70"/>
        <v>Jul</v>
      </c>
      <c r="V741" t="str">
        <f t="shared" si="71"/>
        <v>2014</v>
      </c>
    </row>
    <row r="742" spans="1:22" ht="48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s="5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8">
        <f t="shared" si="66"/>
        <v>1.0740000000000001</v>
      </c>
      <c r="P742">
        <f t="shared" si="67"/>
        <v>169.57894736842104</v>
      </c>
      <c r="Q742" t="s">
        <v>8322</v>
      </c>
      <c r="R742" t="s">
        <v>8323</v>
      </c>
      <c r="S742" s="12">
        <f t="shared" si="68"/>
        <v>42161.93844907407</v>
      </c>
      <c r="T742" s="12">
        <f t="shared" si="69"/>
        <v>42175.93844907407</v>
      </c>
      <c r="U742" t="str">
        <f t="shared" si="70"/>
        <v>Jun</v>
      </c>
      <c r="V742" t="str">
        <f t="shared" si="71"/>
        <v>2015</v>
      </c>
    </row>
    <row r="743" spans="1:22" ht="32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s="5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8">
        <f t="shared" si="66"/>
        <v>1.0226</v>
      </c>
      <c r="P743">
        <f t="shared" si="67"/>
        <v>141.42340425531913</v>
      </c>
      <c r="Q743" t="s">
        <v>8322</v>
      </c>
      <c r="R743" t="s">
        <v>8323</v>
      </c>
      <c r="S743" s="12">
        <f t="shared" si="68"/>
        <v>41401.439884259256</v>
      </c>
      <c r="T743" s="12">
        <f t="shared" si="69"/>
        <v>41436.439884259256</v>
      </c>
      <c r="U743" t="str">
        <f t="shared" si="70"/>
        <v>May</v>
      </c>
      <c r="V743" t="str">
        <f t="shared" si="71"/>
        <v>2013</v>
      </c>
    </row>
    <row r="744" spans="1:22" ht="48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s="5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8">
        <f t="shared" si="66"/>
        <v>1.1071428571428572</v>
      </c>
      <c r="P744">
        <f t="shared" si="67"/>
        <v>67.391304347826093</v>
      </c>
      <c r="Q744" t="s">
        <v>8322</v>
      </c>
      <c r="R744" t="s">
        <v>8323</v>
      </c>
      <c r="S744" s="12">
        <f t="shared" si="68"/>
        <v>41689.709629629629</v>
      </c>
      <c r="T744" s="12">
        <f t="shared" si="69"/>
        <v>41719.667962962958</v>
      </c>
      <c r="U744" t="str">
        <f t="shared" si="70"/>
        <v>Feb</v>
      </c>
      <c r="V744" t="str">
        <f t="shared" si="71"/>
        <v>2014</v>
      </c>
    </row>
    <row r="745" spans="1:22" ht="48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s="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8">
        <f t="shared" si="66"/>
        <v>1.48</v>
      </c>
      <c r="P745">
        <f t="shared" si="67"/>
        <v>54.266666666666666</v>
      </c>
      <c r="Q745" t="s">
        <v>8322</v>
      </c>
      <c r="R745" t="s">
        <v>8323</v>
      </c>
      <c r="S745" s="12">
        <f t="shared" si="68"/>
        <v>40990.500983796293</v>
      </c>
      <c r="T745" s="12">
        <f t="shared" si="69"/>
        <v>41015.666666666664</v>
      </c>
      <c r="U745" t="str">
        <f t="shared" si="70"/>
        <v>Mar</v>
      </c>
      <c r="V745" t="str">
        <f t="shared" si="71"/>
        <v>2012</v>
      </c>
    </row>
    <row r="746" spans="1:22" ht="32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s="5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8">
        <f t="shared" si="66"/>
        <v>1.0232000000000001</v>
      </c>
      <c r="P746">
        <f t="shared" si="67"/>
        <v>82.516129032258064</v>
      </c>
      <c r="Q746" t="s">
        <v>8322</v>
      </c>
      <c r="R746" t="s">
        <v>8323</v>
      </c>
      <c r="S746" s="12">
        <f t="shared" si="68"/>
        <v>41226.748877314814</v>
      </c>
      <c r="T746" s="12">
        <f t="shared" si="69"/>
        <v>41256.748877314814</v>
      </c>
      <c r="U746" t="str">
        <f t="shared" si="70"/>
        <v>Nov</v>
      </c>
      <c r="V746" t="str">
        <f t="shared" si="71"/>
        <v>2012</v>
      </c>
    </row>
    <row r="747" spans="1:22" ht="48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s="5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8">
        <f t="shared" si="66"/>
        <v>1.7909909909909909</v>
      </c>
      <c r="P747">
        <f t="shared" si="67"/>
        <v>53.729729729729726</v>
      </c>
      <c r="Q747" t="s">
        <v>8322</v>
      </c>
      <c r="R747" t="s">
        <v>8323</v>
      </c>
      <c r="S747" s="12">
        <f t="shared" si="68"/>
        <v>41367.363946759258</v>
      </c>
      <c r="T747" s="12">
        <f t="shared" si="69"/>
        <v>41397.363946759258</v>
      </c>
      <c r="U747" t="str">
        <f t="shared" si="70"/>
        <v>Apr</v>
      </c>
      <c r="V747" t="str">
        <f t="shared" si="71"/>
        <v>2013</v>
      </c>
    </row>
    <row r="748" spans="1:22" ht="16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s="5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8">
        <f t="shared" si="66"/>
        <v>1.1108135252761968</v>
      </c>
      <c r="P748">
        <f t="shared" si="67"/>
        <v>34.206185567010309</v>
      </c>
      <c r="Q748" t="s">
        <v>8322</v>
      </c>
      <c r="R748" t="s">
        <v>8323</v>
      </c>
      <c r="S748" s="12">
        <f t="shared" si="68"/>
        <v>41156.834594907406</v>
      </c>
      <c r="T748" s="12">
        <f t="shared" si="69"/>
        <v>41174.957638888889</v>
      </c>
      <c r="U748" t="str">
        <f t="shared" si="70"/>
        <v>Sep</v>
      </c>
      <c r="V748" t="str">
        <f t="shared" si="71"/>
        <v>2012</v>
      </c>
    </row>
    <row r="749" spans="1:22" ht="48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s="5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8">
        <f t="shared" si="66"/>
        <v>1.0004285714285714</v>
      </c>
      <c r="P749">
        <f t="shared" si="67"/>
        <v>127.32727272727273</v>
      </c>
      <c r="Q749" t="s">
        <v>8322</v>
      </c>
      <c r="R749" t="s">
        <v>8323</v>
      </c>
      <c r="S749" s="12">
        <f t="shared" si="68"/>
        <v>41988.340497685182</v>
      </c>
      <c r="T749" s="12">
        <f t="shared" si="69"/>
        <v>42019.245833333327</v>
      </c>
      <c r="U749" t="str">
        <f t="shared" si="70"/>
        <v>Dec</v>
      </c>
      <c r="V749" t="str">
        <f t="shared" si="71"/>
        <v>2014</v>
      </c>
    </row>
    <row r="750" spans="1:22" ht="48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s="5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8">
        <f t="shared" si="66"/>
        <v>1.0024999999999999</v>
      </c>
      <c r="P750">
        <f t="shared" si="67"/>
        <v>45.56818181818182</v>
      </c>
      <c r="Q750" t="s">
        <v>8322</v>
      </c>
      <c r="R750" t="s">
        <v>8323</v>
      </c>
      <c r="S750" s="12">
        <f t="shared" si="68"/>
        <v>41831.638495370367</v>
      </c>
      <c r="T750" s="12">
        <f t="shared" si="69"/>
        <v>41861.638495370367</v>
      </c>
      <c r="U750" t="str">
        <f t="shared" si="70"/>
        <v>Jul</v>
      </c>
      <c r="V750" t="str">
        <f t="shared" si="71"/>
        <v>2014</v>
      </c>
    </row>
    <row r="751" spans="1:22" ht="48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s="5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8">
        <f t="shared" si="66"/>
        <v>1.0556000000000001</v>
      </c>
      <c r="P751">
        <f t="shared" si="67"/>
        <v>95.963636363636368</v>
      </c>
      <c r="Q751" t="s">
        <v>8322</v>
      </c>
      <c r="R751" t="s">
        <v>8323</v>
      </c>
      <c r="S751" s="12">
        <f t="shared" si="68"/>
        <v>42733.732986111114</v>
      </c>
      <c r="T751" s="12">
        <f t="shared" si="69"/>
        <v>42763.732986111114</v>
      </c>
      <c r="U751" t="str">
        <f t="shared" si="70"/>
        <v>Dec</v>
      </c>
      <c r="V751" t="str">
        <f t="shared" si="71"/>
        <v>2016</v>
      </c>
    </row>
    <row r="752" spans="1:22" ht="48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s="5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8">
        <f t="shared" si="66"/>
        <v>1.0258775877587758</v>
      </c>
      <c r="P752">
        <f t="shared" si="67"/>
        <v>77.271186440677965</v>
      </c>
      <c r="Q752" t="s">
        <v>8322</v>
      </c>
      <c r="R752" t="s">
        <v>8323</v>
      </c>
      <c r="S752" s="12">
        <f t="shared" si="68"/>
        <v>41299.669814814813</v>
      </c>
      <c r="T752" s="12">
        <f t="shared" si="69"/>
        <v>41329.669814814813</v>
      </c>
      <c r="U752" t="str">
        <f t="shared" si="70"/>
        <v>Jan</v>
      </c>
      <c r="V752" t="str">
        <f t="shared" si="71"/>
        <v>2013</v>
      </c>
    </row>
    <row r="753" spans="1:22" ht="48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s="5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8">
        <f t="shared" si="66"/>
        <v>1.1850000000000001</v>
      </c>
      <c r="P753">
        <f t="shared" si="67"/>
        <v>57.338709677419352</v>
      </c>
      <c r="Q753" t="s">
        <v>8322</v>
      </c>
      <c r="R753" t="s">
        <v>8323</v>
      </c>
      <c r="S753" s="12">
        <f t="shared" si="68"/>
        <v>40713.422164351847</v>
      </c>
      <c r="T753" s="12">
        <f t="shared" si="69"/>
        <v>40759.422164351847</v>
      </c>
      <c r="U753" t="str">
        <f t="shared" si="70"/>
        <v>Jun</v>
      </c>
      <c r="V753" t="str">
        <f t="shared" si="71"/>
        <v>2011</v>
      </c>
    </row>
    <row r="754" spans="1:22" ht="48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s="5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8">
        <f t="shared" si="66"/>
        <v>1.117</v>
      </c>
      <c r="P754">
        <f t="shared" si="67"/>
        <v>53.19047619047619</v>
      </c>
      <c r="Q754" t="s">
        <v>8322</v>
      </c>
      <c r="R754" t="s">
        <v>8323</v>
      </c>
      <c r="S754" s="12">
        <f t="shared" si="68"/>
        <v>42639.213159722225</v>
      </c>
      <c r="T754" s="12">
        <f t="shared" si="69"/>
        <v>42659.249999999993</v>
      </c>
      <c r="U754" t="str">
        <f t="shared" si="70"/>
        <v>Sep</v>
      </c>
      <c r="V754" t="str">
        <f t="shared" si="71"/>
        <v>2016</v>
      </c>
    </row>
    <row r="755" spans="1:22" ht="48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s="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8">
        <f t="shared" si="66"/>
        <v>1.28</v>
      </c>
      <c r="P755">
        <f t="shared" si="67"/>
        <v>492.30769230769232</v>
      </c>
      <c r="Q755" t="s">
        <v>8322</v>
      </c>
      <c r="R755" t="s">
        <v>8323</v>
      </c>
      <c r="S755" s="12">
        <f t="shared" si="68"/>
        <v>42019.381840277776</v>
      </c>
      <c r="T755" s="12">
        <f t="shared" si="69"/>
        <v>42049.381840277776</v>
      </c>
      <c r="U755" t="str">
        <f t="shared" si="70"/>
        <v>Jan</v>
      </c>
      <c r="V755" t="str">
        <f t="shared" si="71"/>
        <v>2015</v>
      </c>
    </row>
    <row r="756" spans="1:22" ht="48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s="5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8">
        <f t="shared" si="66"/>
        <v>1.0375000000000001</v>
      </c>
      <c r="P756">
        <f t="shared" si="67"/>
        <v>42.346938775510203</v>
      </c>
      <c r="Q756" t="s">
        <v>8322</v>
      </c>
      <c r="R756" t="s">
        <v>8323</v>
      </c>
      <c r="S756" s="12">
        <f t="shared" si="68"/>
        <v>41249.54075231481</v>
      </c>
      <c r="T756" s="12">
        <f t="shared" si="69"/>
        <v>41279.54075231481</v>
      </c>
      <c r="U756" t="str">
        <f t="shared" si="70"/>
        <v>Dec</v>
      </c>
      <c r="V756" t="str">
        <f t="shared" si="71"/>
        <v>2012</v>
      </c>
    </row>
    <row r="757" spans="1:22" ht="48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s="5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8">
        <f t="shared" si="66"/>
        <v>1.0190760000000001</v>
      </c>
      <c r="P757">
        <f t="shared" si="67"/>
        <v>37.466029411764708</v>
      </c>
      <c r="Q757" t="s">
        <v>8322</v>
      </c>
      <c r="R757" t="s">
        <v>8323</v>
      </c>
      <c r="S757" s="12">
        <f t="shared" si="68"/>
        <v>41383.396724537037</v>
      </c>
      <c r="T757" s="12">
        <f t="shared" si="69"/>
        <v>41413.820138888885</v>
      </c>
      <c r="U757" t="str">
        <f t="shared" si="70"/>
        <v>Apr</v>
      </c>
      <c r="V757" t="str">
        <f t="shared" si="71"/>
        <v>2013</v>
      </c>
    </row>
    <row r="758" spans="1:22" ht="48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s="5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8">
        <f t="shared" si="66"/>
        <v>1.177142857142857</v>
      </c>
      <c r="P758">
        <f t="shared" si="67"/>
        <v>37.454545454545453</v>
      </c>
      <c r="Q758" t="s">
        <v>8322</v>
      </c>
      <c r="R758" t="s">
        <v>8323</v>
      </c>
      <c r="S758" s="12">
        <f t="shared" si="68"/>
        <v>40590.558553240735</v>
      </c>
      <c r="T758" s="12">
        <f t="shared" si="69"/>
        <v>40651.516886574071</v>
      </c>
      <c r="U758" t="str">
        <f t="shared" si="70"/>
        <v>Feb</v>
      </c>
      <c r="V758" t="str">
        <f t="shared" si="71"/>
        <v>2011</v>
      </c>
    </row>
    <row r="759" spans="1:22" ht="48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s="5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8">
        <f t="shared" si="66"/>
        <v>2.38</v>
      </c>
      <c r="P759">
        <f t="shared" si="67"/>
        <v>33.055555555555557</v>
      </c>
      <c r="Q759" t="s">
        <v>8322</v>
      </c>
      <c r="R759" t="s">
        <v>8323</v>
      </c>
      <c r="S759" s="12">
        <f t="shared" si="68"/>
        <v>41234.846226851849</v>
      </c>
      <c r="T759" s="12">
        <f t="shared" si="69"/>
        <v>41248.846226851849</v>
      </c>
      <c r="U759" t="str">
        <f t="shared" si="70"/>
        <v>Nov</v>
      </c>
      <c r="V759" t="str">
        <f t="shared" si="71"/>
        <v>2012</v>
      </c>
    </row>
    <row r="760" spans="1:22" ht="32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s="5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8">
        <f t="shared" si="66"/>
        <v>1.02</v>
      </c>
      <c r="P760">
        <f t="shared" si="67"/>
        <v>134.21052631578948</v>
      </c>
      <c r="Q760" t="s">
        <v>8322</v>
      </c>
      <c r="R760" t="s">
        <v>8323</v>
      </c>
      <c r="S760" s="12">
        <f t="shared" si="68"/>
        <v>40429.628101851849</v>
      </c>
      <c r="T760" s="12">
        <f t="shared" si="69"/>
        <v>40459.628101851849</v>
      </c>
      <c r="U760" t="str">
        <f t="shared" si="70"/>
        <v>Sep</v>
      </c>
      <c r="V760" t="str">
        <f t="shared" si="71"/>
        <v>2010</v>
      </c>
    </row>
    <row r="761" spans="1:22" ht="48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s="5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8">
        <f t="shared" si="66"/>
        <v>1.0192000000000001</v>
      </c>
      <c r="P761">
        <f t="shared" si="67"/>
        <v>51.474747474747474</v>
      </c>
      <c r="Q761" t="s">
        <v>8322</v>
      </c>
      <c r="R761" t="s">
        <v>8323</v>
      </c>
      <c r="S761" s="12">
        <f t="shared" si="68"/>
        <v>41789.121979166666</v>
      </c>
      <c r="T761" s="12">
        <f t="shared" si="69"/>
        <v>41829.121979166666</v>
      </c>
      <c r="U761" t="str">
        <f t="shared" si="70"/>
        <v>May</v>
      </c>
      <c r="V761" t="str">
        <f t="shared" si="71"/>
        <v>2014</v>
      </c>
    </row>
    <row r="762" spans="1:22" ht="48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s="5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8">
        <f t="shared" si="66"/>
        <v>0</v>
      </c>
      <c r="P762" t="e">
        <f t="shared" si="67"/>
        <v>#DIV/0!</v>
      </c>
      <c r="Q762" t="s">
        <v>8322</v>
      </c>
      <c r="R762" t="s">
        <v>8324</v>
      </c>
      <c r="S762" s="12">
        <f t="shared" si="68"/>
        <v>42670.555706018517</v>
      </c>
      <c r="T762" s="12">
        <f t="shared" si="69"/>
        <v>42700.597372685181</v>
      </c>
      <c r="U762" t="str">
        <f t="shared" si="70"/>
        <v>Oct</v>
      </c>
      <c r="V762" t="str">
        <f t="shared" si="71"/>
        <v>2016</v>
      </c>
    </row>
    <row r="763" spans="1:22" ht="48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s="5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8">
        <f t="shared" si="66"/>
        <v>4.7E-2</v>
      </c>
      <c r="P763">
        <f t="shared" si="67"/>
        <v>39.166666666666664</v>
      </c>
      <c r="Q763" t="s">
        <v>8322</v>
      </c>
      <c r="R763" t="s">
        <v>8324</v>
      </c>
      <c r="S763" s="12">
        <f t="shared" si="68"/>
        <v>41642.543124999997</v>
      </c>
      <c r="T763" s="12">
        <f t="shared" si="69"/>
        <v>41672.543124999997</v>
      </c>
      <c r="U763" t="str">
        <f t="shared" si="70"/>
        <v>Jan</v>
      </c>
      <c r="V763" t="str">
        <f t="shared" si="71"/>
        <v>2014</v>
      </c>
    </row>
    <row r="764" spans="1:22" ht="48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s="5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8">
        <f t="shared" si="66"/>
        <v>0</v>
      </c>
      <c r="P764" t="e">
        <f t="shared" si="67"/>
        <v>#DIV/0!</v>
      </c>
      <c r="Q764" t="s">
        <v>8322</v>
      </c>
      <c r="R764" t="s">
        <v>8324</v>
      </c>
      <c r="S764" s="12">
        <f t="shared" si="68"/>
        <v>42690.65011574074</v>
      </c>
      <c r="T764" s="12">
        <f t="shared" si="69"/>
        <v>42708.041666666664</v>
      </c>
      <c r="U764" t="str">
        <f t="shared" si="70"/>
        <v>Nov</v>
      </c>
      <c r="V764" t="str">
        <f t="shared" si="71"/>
        <v>2016</v>
      </c>
    </row>
    <row r="765" spans="1:22" ht="48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s="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8">
        <f t="shared" si="66"/>
        <v>1.1655011655011655E-3</v>
      </c>
      <c r="P765">
        <f t="shared" si="67"/>
        <v>5</v>
      </c>
      <c r="Q765" t="s">
        <v>8322</v>
      </c>
      <c r="R765" t="s">
        <v>8324</v>
      </c>
      <c r="S765" s="12">
        <f t="shared" si="68"/>
        <v>41471.238518518512</v>
      </c>
      <c r="T765" s="12">
        <f t="shared" si="69"/>
        <v>41501.238518518512</v>
      </c>
      <c r="U765" t="str">
        <f t="shared" si="70"/>
        <v>Jul</v>
      </c>
      <c r="V765" t="str">
        <f t="shared" si="71"/>
        <v>2013</v>
      </c>
    </row>
    <row r="766" spans="1:22" ht="48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s="5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8">
        <f t="shared" si="66"/>
        <v>0</v>
      </c>
      <c r="P766" t="e">
        <f t="shared" si="67"/>
        <v>#DIV/0!</v>
      </c>
      <c r="Q766" t="s">
        <v>8322</v>
      </c>
      <c r="R766" t="s">
        <v>8324</v>
      </c>
      <c r="S766" s="12">
        <f t="shared" si="68"/>
        <v>42226.964826388888</v>
      </c>
      <c r="T766" s="12">
        <f t="shared" si="69"/>
        <v>42256.964826388888</v>
      </c>
      <c r="U766" t="str">
        <f t="shared" si="70"/>
        <v>Aug</v>
      </c>
      <c r="V766" t="str">
        <f t="shared" si="71"/>
        <v>2015</v>
      </c>
    </row>
    <row r="767" spans="1:22" ht="48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s="5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8">
        <f t="shared" si="66"/>
        <v>0.36014285714285715</v>
      </c>
      <c r="P767">
        <f t="shared" si="67"/>
        <v>57.295454545454547</v>
      </c>
      <c r="Q767" t="s">
        <v>8322</v>
      </c>
      <c r="R767" t="s">
        <v>8324</v>
      </c>
      <c r="S767" s="12">
        <f t="shared" si="68"/>
        <v>41901.334305555552</v>
      </c>
      <c r="T767" s="12">
        <f t="shared" si="69"/>
        <v>41931.334305555552</v>
      </c>
      <c r="U767" t="str">
        <f t="shared" si="70"/>
        <v>Sep</v>
      </c>
      <c r="V767" t="str">
        <f t="shared" si="71"/>
        <v>2014</v>
      </c>
    </row>
    <row r="768" spans="1:22" ht="48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s="5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8">
        <f t="shared" si="66"/>
        <v>0</v>
      </c>
      <c r="P768" t="e">
        <f t="shared" si="67"/>
        <v>#DIV/0!</v>
      </c>
      <c r="Q768" t="s">
        <v>8322</v>
      </c>
      <c r="R768" t="s">
        <v>8324</v>
      </c>
      <c r="S768" s="12">
        <f t="shared" si="68"/>
        <v>42021.57503472222</v>
      </c>
      <c r="T768" s="12">
        <f t="shared" si="69"/>
        <v>42051.57503472222</v>
      </c>
      <c r="U768" t="str">
        <f t="shared" si="70"/>
        <v>Jan</v>
      </c>
      <c r="V768" t="str">
        <f t="shared" si="71"/>
        <v>2015</v>
      </c>
    </row>
    <row r="769" spans="1:22" ht="64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s="5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8">
        <f t="shared" si="66"/>
        <v>3.5400000000000001E-2</v>
      </c>
      <c r="P769">
        <f t="shared" si="67"/>
        <v>59</v>
      </c>
      <c r="Q769" t="s">
        <v>8322</v>
      </c>
      <c r="R769" t="s">
        <v>8324</v>
      </c>
      <c r="S769" s="12">
        <f t="shared" si="68"/>
        <v>42114.935300925928</v>
      </c>
      <c r="T769" s="12">
        <f t="shared" si="69"/>
        <v>42144.935300925928</v>
      </c>
      <c r="U769" t="str">
        <f t="shared" si="70"/>
        <v>Apr</v>
      </c>
      <c r="V769" t="str">
        <f t="shared" si="71"/>
        <v>2015</v>
      </c>
    </row>
    <row r="770" spans="1:22" ht="48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s="5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8">
        <f t="shared" si="66"/>
        <v>0</v>
      </c>
      <c r="P770" t="e">
        <f t="shared" si="67"/>
        <v>#DIV/0!</v>
      </c>
      <c r="Q770" t="s">
        <v>8322</v>
      </c>
      <c r="R770" t="s">
        <v>8324</v>
      </c>
      <c r="S770" s="12">
        <f t="shared" si="68"/>
        <v>41593.998726851853</v>
      </c>
      <c r="T770" s="12">
        <f t="shared" si="69"/>
        <v>41623.998726851853</v>
      </c>
      <c r="U770" t="str">
        <f t="shared" si="70"/>
        <v>Nov</v>
      </c>
      <c r="V770" t="str">
        <f t="shared" si="71"/>
        <v>2013</v>
      </c>
    </row>
    <row r="771" spans="1:22" ht="48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s="5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8">
        <f t="shared" ref="O771:O834" si="72">E771/D771</f>
        <v>0.41399999999999998</v>
      </c>
      <c r="P771">
        <f t="shared" ref="P771:P834" si="73">AVERAGE(E771/L771)</f>
        <v>31.846153846153847</v>
      </c>
      <c r="Q771" t="s">
        <v>8322</v>
      </c>
      <c r="R771" t="s">
        <v>8324</v>
      </c>
      <c r="S771" s="12">
        <f t="shared" ref="S771:S834" si="74">(((J771/60)/60)/24)+DATE(1970,1,1)+(-5/24)</f>
        <v>41604.788124999999</v>
      </c>
      <c r="T771" s="12">
        <f t="shared" ref="T771:T834" si="75">(((I771/60)/60)/24)+DATE(1970,1,1)+(-5/24)</f>
        <v>41634.788124999999</v>
      </c>
      <c r="U771" t="str">
        <f t="shared" ref="U771:U834" si="76">TEXT(S771, "mmm")</f>
        <v>Nov</v>
      </c>
      <c r="V771" t="str">
        <f t="shared" ref="V771:V834" si="77">TEXT(S771, "yyy")</f>
        <v>2013</v>
      </c>
    </row>
    <row r="772" spans="1:22" ht="48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s="5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8">
        <f t="shared" si="72"/>
        <v>0</v>
      </c>
      <c r="P772" t="e">
        <f t="shared" si="73"/>
        <v>#DIV/0!</v>
      </c>
      <c r="Q772" t="s">
        <v>8322</v>
      </c>
      <c r="R772" t="s">
        <v>8324</v>
      </c>
      <c r="S772" s="12">
        <f t="shared" si="74"/>
        <v>41289.791307870371</v>
      </c>
      <c r="T772" s="12">
        <f t="shared" si="75"/>
        <v>41329.791307870371</v>
      </c>
      <c r="U772" t="str">
        <f t="shared" si="76"/>
        <v>Jan</v>
      </c>
      <c r="V772" t="str">
        <f t="shared" si="77"/>
        <v>2013</v>
      </c>
    </row>
    <row r="773" spans="1:22" ht="48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s="5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8">
        <f t="shared" si="72"/>
        <v>2.631578947368421E-4</v>
      </c>
      <c r="P773">
        <f t="shared" si="73"/>
        <v>10</v>
      </c>
      <c r="Q773" t="s">
        <v>8322</v>
      </c>
      <c r="R773" t="s">
        <v>8324</v>
      </c>
      <c r="S773" s="12">
        <f t="shared" si="74"/>
        <v>42349.615763888891</v>
      </c>
      <c r="T773" s="12">
        <f t="shared" si="75"/>
        <v>42399.615763888891</v>
      </c>
      <c r="U773" t="str">
        <f t="shared" si="76"/>
        <v>Dec</v>
      </c>
      <c r="V773" t="str">
        <f t="shared" si="77"/>
        <v>2015</v>
      </c>
    </row>
    <row r="774" spans="1:22" ht="64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s="5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8">
        <f t="shared" si="72"/>
        <v>3.3333333333333333E-2</v>
      </c>
      <c r="P774">
        <f t="shared" si="73"/>
        <v>50</v>
      </c>
      <c r="Q774" t="s">
        <v>8322</v>
      </c>
      <c r="R774" t="s">
        <v>8324</v>
      </c>
      <c r="S774" s="12">
        <f t="shared" si="74"/>
        <v>40067.848599537036</v>
      </c>
      <c r="T774" s="12">
        <f t="shared" si="75"/>
        <v>40117.957638888889</v>
      </c>
      <c r="U774" t="str">
        <f t="shared" si="76"/>
        <v>Sep</v>
      </c>
      <c r="V774" t="str">
        <f t="shared" si="77"/>
        <v>2009</v>
      </c>
    </row>
    <row r="775" spans="1:22" ht="48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s="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8">
        <f t="shared" si="72"/>
        <v>8.5129023676509714E-3</v>
      </c>
      <c r="P775">
        <f t="shared" si="73"/>
        <v>16</v>
      </c>
      <c r="Q775" t="s">
        <v>8322</v>
      </c>
      <c r="R775" t="s">
        <v>8324</v>
      </c>
      <c r="S775" s="12">
        <f t="shared" si="74"/>
        <v>42100.527604166658</v>
      </c>
      <c r="T775" s="12">
        <f t="shared" si="75"/>
        <v>42134.750694444439</v>
      </c>
      <c r="U775" t="str">
        <f t="shared" si="76"/>
        <v>Apr</v>
      </c>
      <c r="V775" t="str">
        <f t="shared" si="77"/>
        <v>2015</v>
      </c>
    </row>
    <row r="776" spans="1:22" ht="48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s="5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8">
        <f t="shared" si="72"/>
        <v>0.70199999999999996</v>
      </c>
      <c r="P776">
        <f t="shared" si="73"/>
        <v>39</v>
      </c>
      <c r="Q776" t="s">
        <v>8322</v>
      </c>
      <c r="R776" t="s">
        <v>8324</v>
      </c>
      <c r="S776" s="12">
        <f t="shared" si="74"/>
        <v>41663.571967592587</v>
      </c>
      <c r="T776" s="12">
        <f t="shared" si="75"/>
        <v>41693.571967592587</v>
      </c>
      <c r="U776" t="str">
        <f t="shared" si="76"/>
        <v>Jan</v>
      </c>
      <c r="V776" t="str">
        <f t="shared" si="77"/>
        <v>2014</v>
      </c>
    </row>
    <row r="777" spans="1:22" ht="48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s="5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8">
        <f t="shared" si="72"/>
        <v>1.7000000000000001E-2</v>
      </c>
      <c r="P777">
        <f t="shared" si="73"/>
        <v>34</v>
      </c>
      <c r="Q777" t="s">
        <v>8322</v>
      </c>
      <c r="R777" t="s">
        <v>8324</v>
      </c>
      <c r="S777" s="12">
        <f t="shared" si="74"/>
        <v>40862.851793981477</v>
      </c>
      <c r="T777" s="12">
        <f t="shared" si="75"/>
        <v>40892.851793981477</v>
      </c>
      <c r="U777" t="str">
        <f t="shared" si="76"/>
        <v>Nov</v>
      </c>
      <c r="V777" t="str">
        <f t="shared" si="77"/>
        <v>2011</v>
      </c>
    </row>
    <row r="778" spans="1:22" ht="48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s="5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8">
        <f t="shared" si="72"/>
        <v>0.51400000000000001</v>
      </c>
      <c r="P778">
        <f t="shared" si="73"/>
        <v>63.122807017543863</v>
      </c>
      <c r="Q778" t="s">
        <v>8322</v>
      </c>
      <c r="R778" t="s">
        <v>8324</v>
      </c>
      <c r="S778" s="12">
        <f t="shared" si="74"/>
        <v>42250.477372685178</v>
      </c>
      <c r="T778" s="12">
        <f t="shared" si="75"/>
        <v>42287.999999999993</v>
      </c>
      <c r="U778" t="str">
        <f t="shared" si="76"/>
        <v>Sep</v>
      </c>
      <c r="V778" t="str">
        <f t="shared" si="77"/>
        <v>2015</v>
      </c>
    </row>
    <row r="779" spans="1:22" ht="48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s="5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8">
        <f t="shared" si="72"/>
        <v>7.0000000000000001E-3</v>
      </c>
      <c r="P779">
        <f t="shared" si="73"/>
        <v>7</v>
      </c>
      <c r="Q779" t="s">
        <v>8322</v>
      </c>
      <c r="R779" t="s">
        <v>8324</v>
      </c>
      <c r="S779" s="12">
        <f t="shared" si="74"/>
        <v>41456.772881944438</v>
      </c>
      <c r="T779" s="12">
        <f t="shared" si="75"/>
        <v>41486.772881944438</v>
      </c>
      <c r="U779" t="str">
        <f t="shared" si="76"/>
        <v>Jul</v>
      </c>
      <c r="V779" t="str">
        <f t="shared" si="77"/>
        <v>2013</v>
      </c>
    </row>
    <row r="780" spans="1:22" ht="48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s="5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8">
        <f t="shared" si="72"/>
        <v>4.0000000000000001E-3</v>
      </c>
      <c r="P780">
        <f t="shared" si="73"/>
        <v>2</v>
      </c>
      <c r="Q780" t="s">
        <v>8322</v>
      </c>
      <c r="R780" t="s">
        <v>8324</v>
      </c>
      <c r="S780" s="12">
        <f t="shared" si="74"/>
        <v>41729.493981481479</v>
      </c>
      <c r="T780" s="12">
        <f t="shared" si="75"/>
        <v>41759.493981481479</v>
      </c>
      <c r="U780" t="str">
        <f t="shared" si="76"/>
        <v>Mar</v>
      </c>
      <c r="V780" t="str">
        <f t="shared" si="77"/>
        <v>2014</v>
      </c>
    </row>
    <row r="781" spans="1:22" ht="48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s="5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8">
        <f t="shared" si="72"/>
        <v>2.6666666666666668E-2</v>
      </c>
      <c r="P781">
        <f t="shared" si="73"/>
        <v>66.666666666666671</v>
      </c>
      <c r="Q781" t="s">
        <v>8322</v>
      </c>
      <c r="R781" t="s">
        <v>8324</v>
      </c>
      <c r="S781" s="12">
        <f t="shared" si="74"/>
        <v>40436.475752314815</v>
      </c>
      <c r="T781" s="12">
        <f t="shared" si="75"/>
        <v>40465.958333333328</v>
      </c>
      <c r="U781" t="str">
        <f t="shared" si="76"/>
        <v>Sep</v>
      </c>
      <c r="V781" t="str">
        <f t="shared" si="77"/>
        <v>2010</v>
      </c>
    </row>
    <row r="782" spans="1:22" ht="32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s="5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8">
        <f t="shared" si="72"/>
        <v>1.04</v>
      </c>
      <c r="P782">
        <f t="shared" si="73"/>
        <v>38.518518518518519</v>
      </c>
      <c r="Q782" t="s">
        <v>8325</v>
      </c>
      <c r="R782" t="s">
        <v>8326</v>
      </c>
      <c r="S782" s="12">
        <f t="shared" si="74"/>
        <v>40636.465567129628</v>
      </c>
      <c r="T782" s="12">
        <f t="shared" si="75"/>
        <v>40666.465567129628</v>
      </c>
      <c r="U782" t="str">
        <f t="shared" si="76"/>
        <v>Apr</v>
      </c>
      <c r="V782" t="str">
        <f t="shared" si="77"/>
        <v>2011</v>
      </c>
    </row>
    <row r="783" spans="1:22" ht="48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s="5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8">
        <f t="shared" si="72"/>
        <v>1.3315375</v>
      </c>
      <c r="P783">
        <f t="shared" si="73"/>
        <v>42.609200000000001</v>
      </c>
      <c r="Q783" t="s">
        <v>8325</v>
      </c>
      <c r="R783" t="s">
        <v>8326</v>
      </c>
      <c r="S783" s="12">
        <f t="shared" si="74"/>
        <v>41402.792523148149</v>
      </c>
      <c r="T783" s="12">
        <f t="shared" si="75"/>
        <v>41432.792523148149</v>
      </c>
      <c r="U783" t="str">
        <f t="shared" si="76"/>
        <v>May</v>
      </c>
      <c r="V783" t="str">
        <f t="shared" si="77"/>
        <v>2013</v>
      </c>
    </row>
    <row r="784" spans="1:22" ht="48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s="5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8">
        <f t="shared" si="72"/>
        <v>1</v>
      </c>
      <c r="P784">
        <f t="shared" si="73"/>
        <v>50</v>
      </c>
      <c r="Q784" t="s">
        <v>8325</v>
      </c>
      <c r="R784" t="s">
        <v>8326</v>
      </c>
      <c r="S784" s="12">
        <f t="shared" si="74"/>
        <v>41116.549791666665</v>
      </c>
      <c r="T784" s="12">
        <f t="shared" si="75"/>
        <v>41146.549791666665</v>
      </c>
      <c r="U784" t="str">
        <f t="shared" si="76"/>
        <v>Jul</v>
      </c>
      <c r="V784" t="str">
        <f t="shared" si="77"/>
        <v>2012</v>
      </c>
    </row>
    <row r="785" spans="1:22" ht="48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s="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8">
        <f t="shared" si="72"/>
        <v>1.4813333333333334</v>
      </c>
      <c r="P785">
        <f t="shared" si="73"/>
        <v>63.485714285714288</v>
      </c>
      <c r="Q785" t="s">
        <v>8325</v>
      </c>
      <c r="R785" t="s">
        <v>8326</v>
      </c>
      <c r="S785" s="12">
        <f t="shared" si="74"/>
        <v>40987.565381944441</v>
      </c>
      <c r="T785" s="12">
        <f t="shared" si="75"/>
        <v>41026.708333333328</v>
      </c>
      <c r="U785" t="str">
        <f t="shared" si="76"/>
        <v>Mar</v>
      </c>
      <c r="V785" t="str">
        <f t="shared" si="77"/>
        <v>2012</v>
      </c>
    </row>
    <row r="786" spans="1:22" ht="48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s="5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8">
        <f t="shared" si="72"/>
        <v>1.0249999999999999</v>
      </c>
      <c r="P786">
        <f t="shared" si="73"/>
        <v>102.5</v>
      </c>
      <c r="Q786" t="s">
        <v>8325</v>
      </c>
      <c r="R786" t="s">
        <v>8326</v>
      </c>
      <c r="S786" s="12">
        <f t="shared" si="74"/>
        <v>41674.941192129627</v>
      </c>
      <c r="T786" s="12">
        <f t="shared" si="75"/>
        <v>41714.899525462963</v>
      </c>
      <c r="U786" t="str">
        <f t="shared" si="76"/>
        <v>Feb</v>
      </c>
      <c r="V786" t="str">
        <f t="shared" si="77"/>
        <v>2014</v>
      </c>
    </row>
    <row r="787" spans="1:22" ht="48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s="5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8">
        <f t="shared" si="72"/>
        <v>1.8062799999999999</v>
      </c>
      <c r="P787">
        <f t="shared" si="73"/>
        <v>31.142758620689655</v>
      </c>
      <c r="Q787" t="s">
        <v>8325</v>
      </c>
      <c r="R787" t="s">
        <v>8326</v>
      </c>
      <c r="S787" s="12">
        <f t="shared" si="74"/>
        <v>41303.385590277772</v>
      </c>
      <c r="T787" s="12">
        <f t="shared" si="75"/>
        <v>41333.385590277772</v>
      </c>
      <c r="U787" t="str">
        <f t="shared" si="76"/>
        <v>Jan</v>
      </c>
      <c r="V787" t="str">
        <f t="shared" si="77"/>
        <v>2013</v>
      </c>
    </row>
    <row r="788" spans="1:22" ht="48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s="5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8">
        <f t="shared" si="72"/>
        <v>1.4279999999999999</v>
      </c>
      <c r="P788">
        <f t="shared" si="73"/>
        <v>162.27272727272728</v>
      </c>
      <c r="Q788" t="s">
        <v>8325</v>
      </c>
      <c r="R788" t="s">
        <v>8326</v>
      </c>
      <c r="S788" s="12">
        <f t="shared" si="74"/>
        <v>40982.847615740735</v>
      </c>
      <c r="T788" s="12">
        <f t="shared" si="75"/>
        <v>41040.44930555555</v>
      </c>
      <c r="U788" t="str">
        <f t="shared" si="76"/>
        <v>Mar</v>
      </c>
      <c r="V788" t="str">
        <f t="shared" si="77"/>
        <v>2012</v>
      </c>
    </row>
    <row r="789" spans="1:22" ht="48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s="5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8">
        <f t="shared" si="72"/>
        <v>1.1416666666666666</v>
      </c>
      <c r="P789">
        <f t="shared" si="73"/>
        <v>80.588235294117652</v>
      </c>
      <c r="Q789" t="s">
        <v>8325</v>
      </c>
      <c r="R789" t="s">
        <v>8326</v>
      </c>
      <c r="S789" s="12">
        <f t="shared" si="74"/>
        <v>41549.419282407405</v>
      </c>
      <c r="T789" s="12">
        <f t="shared" si="75"/>
        <v>41579.419282407405</v>
      </c>
      <c r="U789" t="str">
        <f t="shared" si="76"/>
        <v>Oct</v>
      </c>
      <c r="V789" t="str">
        <f t="shared" si="77"/>
        <v>2013</v>
      </c>
    </row>
    <row r="790" spans="1:22" ht="48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s="5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8">
        <f t="shared" si="72"/>
        <v>2.03505</v>
      </c>
      <c r="P790">
        <f t="shared" si="73"/>
        <v>59.85441176470588</v>
      </c>
      <c r="Q790" t="s">
        <v>8325</v>
      </c>
      <c r="R790" t="s">
        <v>8326</v>
      </c>
      <c r="S790" s="12">
        <f t="shared" si="74"/>
        <v>41058.798472222217</v>
      </c>
      <c r="T790" s="12">
        <f t="shared" si="75"/>
        <v>41096.957638888889</v>
      </c>
      <c r="U790" t="str">
        <f t="shared" si="76"/>
        <v>May</v>
      </c>
      <c r="V790" t="str">
        <f t="shared" si="77"/>
        <v>2012</v>
      </c>
    </row>
    <row r="791" spans="1:22" ht="48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s="5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8">
        <f t="shared" si="72"/>
        <v>1.0941176470588236</v>
      </c>
      <c r="P791">
        <f t="shared" si="73"/>
        <v>132.85714285714286</v>
      </c>
      <c r="Q791" t="s">
        <v>8325</v>
      </c>
      <c r="R791" t="s">
        <v>8326</v>
      </c>
      <c r="S791" s="12">
        <f t="shared" si="74"/>
        <v>41276.977777777778</v>
      </c>
      <c r="T791" s="12">
        <f t="shared" si="75"/>
        <v>41295.124305555553</v>
      </c>
      <c r="U791" t="str">
        <f t="shared" si="76"/>
        <v>Jan</v>
      </c>
      <c r="V791" t="str">
        <f t="shared" si="77"/>
        <v>2013</v>
      </c>
    </row>
    <row r="792" spans="1:22" ht="48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s="5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8">
        <f t="shared" si="72"/>
        <v>1.443746</v>
      </c>
      <c r="P792">
        <f t="shared" si="73"/>
        <v>92.547820512820508</v>
      </c>
      <c r="Q792" t="s">
        <v>8325</v>
      </c>
      <c r="R792" t="s">
        <v>8326</v>
      </c>
      <c r="S792" s="12">
        <f t="shared" si="74"/>
        <v>41275.839571759258</v>
      </c>
      <c r="T792" s="12">
        <f t="shared" si="75"/>
        <v>41305.839571759258</v>
      </c>
      <c r="U792" t="str">
        <f t="shared" si="76"/>
        <v>Jan</v>
      </c>
      <c r="V792" t="str">
        <f t="shared" si="77"/>
        <v>2013</v>
      </c>
    </row>
    <row r="793" spans="1:22" ht="48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s="5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8">
        <f t="shared" si="72"/>
        <v>1.0386666666666666</v>
      </c>
      <c r="P793">
        <f t="shared" si="73"/>
        <v>60.859375</v>
      </c>
      <c r="Q793" t="s">
        <v>8325</v>
      </c>
      <c r="R793" t="s">
        <v>8326</v>
      </c>
      <c r="S793" s="12">
        <f t="shared" si="74"/>
        <v>41557.572291666664</v>
      </c>
      <c r="T793" s="12">
        <f t="shared" si="75"/>
        <v>41591.040972222218</v>
      </c>
      <c r="U793" t="str">
        <f t="shared" si="76"/>
        <v>Oct</v>
      </c>
      <c r="V793" t="str">
        <f t="shared" si="77"/>
        <v>2013</v>
      </c>
    </row>
    <row r="794" spans="1:22" ht="32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s="5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8">
        <f t="shared" si="72"/>
        <v>1.0044440000000001</v>
      </c>
      <c r="P794">
        <f t="shared" si="73"/>
        <v>41.851833333333339</v>
      </c>
      <c r="Q794" t="s">
        <v>8325</v>
      </c>
      <c r="R794" t="s">
        <v>8326</v>
      </c>
      <c r="S794" s="12">
        <f t="shared" si="74"/>
        <v>41555.665312500001</v>
      </c>
      <c r="T794" s="12">
        <f t="shared" si="75"/>
        <v>41585.706979166665</v>
      </c>
      <c r="U794" t="str">
        <f t="shared" si="76"/>
        <v>Oct</v>
      </c>
      <c r="V794" t="str">
        <f t="shared" si="77"/>
        <v>2013</v>
      </c>
    </row>
    <row r="795" spans="1:22" ht="48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s="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8">
        <f t="shared" si="72"/>
        <v>1.0277927272727272</v>
      </c>
      <c r="P795">
        <f t="shared" si="73"/>
        <v>88.325937499999995</v>
      </c>
      <c r="Q795" t="s">
        <v>8325</v>
      </c>
      <c r="R795" t="s">
        <v>8326</v>
      </c>
      <c r="S795" s="12">
        <f t="shared" si="74"/>
        <v>41442.532916666663</v>
      </c>
      <c r="T795" s="12">
        <f t="shared" si="75"/>
        <v>41457.999305555553</v>
      </c>
      <c r="U795" t="str">
        <f t="shared" si="76"/>
        <v>Jun</v>
      </c>
      <c r="V795" t="str">
        <f t="shared" si="77"/>
        <v>2013</v>
      </c>
    </row>
    <row r="796" spans="1:22" ht="48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s="5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8">
        <f t="shared" si="72"/>
        <v>1.0531250000000001</v>
      </c>
      <c r="P796">
        <f t="shared" si="73"/>
        <v>158.96226415094338</v>
      </c>
      <c r="Q796" t="s">
        <v>8325</v>
      </c>
      <c r="R796" t="s">
        <v>8326</v>
      </c>
      <c r="S796" s="12">
        <f t="shared" si="74"/>
        <v>40735.906678240739</v>
      </c>
      <c r="T796" s="12">
        <f t="shared" si="75"/>
        <v>40791.504166666666</v>
      </c>
      <c r="U796" t="str">
        <f t="shared" si="76"/>
        <v>Jul</v>
      </c>
      <c r="V796" t="str">
        <f t="shared" si="77"/>
        <v>2011</v>
      </c>
    </row>
    <row r="797" spans="1:22" ht="48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s="5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8">
        <f t="shared" si="72"/>
        <v>1.1178571428571429</v>
      </c>
      <c r="P797">
        <f t="shared" si="73"/>
        <v>85.054347826086953</v>
      </c>
      <c r="Q797" t="s">
        <v>8325</v>
      </c>
      <c r="R797" t="s">
        <v>8326</v>
      </c>
      <c r="S797" s="12">
        <f t="shared" si="74"/>
        <v>40963.404699074068</v>
      </c>
      <c r="T797" s="12">
        <f t="shared" si="75"/>
        <v>41005.999305555553</v>
      </c>
      <c r="U797" t="str">
        <f t="shared" si="76"/>
        <v>Feb</v>
      </c>
      <c r="V797" t="str">
        <f t="shared" si="77"/>
        <v>2012</v>
      </c>
    </row>
    <row r="798" spans="1:22" ht="64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s="5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8">
        <f t="shared" si="72"/>
        <v>1.0135000000000001</v>
      </c>
      <c r="P798">
        <f t="shared" si="73"/>
        <v>112.61111111111111</v>
      </c>
      <c r="Q798" t="s">
        <v>8325</v>
      </c>
      <c r="R798" t="s">
        <v>8326</v>
      </c>
      <c r="S798" s="12">
        <f t="shared" si="74"/>
        <v>41502.674594907403</v>
      </c>
      <c r="T798" s="12">
        <f t="shared" si="75"/>
        <v>41532.673611111109</v>
      </c>
      <c r="U798" t="str">
        <f t="shared" si="76"/>
        <v>Aug</v>
      </c>
      <c r="V798" t="str">
        <f t="shared" si="77"/>
        <v>2013</v>
      </c>
    </row>
    <row r="799" spans="1:22" ht="48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s="5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8">
        <f t="shared" si="72"/>
        <v>1.0753333333333333</v>
      </c>
      <c r="P799">
        <f t="shared" si="73"/>
        <v>45.436619718309856</v>
      </c>
      <c r="Q799" t="s">
        <v>8325</v>
      </c>
      <c r="R799" t="s">
        <v>8326</v>
      </c>
      <c r="S799" s="12">
        <f t="shared" si="74"/>
        <v>40996.785740740735</v>
      </c>
      <c r="T799" s="12">
        <f t="shared" si="75"/>
        <v>41027.958333333328</v>
      </c>
      <c r="U799" t="str">
        <f t="shared" si="76"/>
        <v>Mar</v>
      </c>
      <c r="V799" t="str">
        <f t="shared" si="77"/>
        <v>2012</v>
      </c>
    </row>
    <row r="800" spans="1:22" ht="48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s="5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8">
        <f t="shared" si="72"/>
        <v>1.1488571428571428</v>
      </c>
      <c r="P800">
        <f t="shared" si="73"/>
        <v>46.218390804597703</v>
      </c>
      <c r="Q800" t="s">
        <v>8325</v>
      </c>
      <c r="R800" t="s">
        <v>8326</v>
      </c>
      <c r="S800" s="12">
        <f t="shared" si="74"/>
        <v>41882.381793981483</v>
      </c>
      <c r="T800" s="12">
        <f t="shared" si="75"/>
        <v>41912.381793981483</v>
      </c>
      <c r="U800" t="str">
        <f t="shared" si="76"/>
        <v>Aug</v>
      </c>
      <c r="V800" t="str">
        <f t="shared" si="77"/>
        <v>2014</v>
      </c>
    </row>
    <row r="801" spans="1:22" ht="48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s="5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8">
        <f t="shared" si="72"/>
        <v>1.0002</v>
      </c>
      <c r="P801">
        <f t="shared" si="73"/>
        <v>178.60714285714286</v>
      </c>
      <c r="Q801" t="s">
        <v>8325</v>
      </c>
      <c r="R801" t="s">
        <v>8326</v>
      </c>
      <c r="S801" s="12">
        <f t="shared" si="74"/>
        <v>40996.458865740737</v>
      </c>
      <c r="T801" s="12">
        <f t="shared" si="75"/>
        <v>41026.458865740737</v>
      </c>
      <c r="U801" t="str">
        <f t="shared" si="76"/>
        <v>Mar</v>
      </c>
      <c r="V801" t="str">
        <f t="shared" si="77"/>
        <v>2012</v>
      </c>
    </row>
    <row r="802" spans="1:22" ht="48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s="5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8">
        <f t="shared" si="72"/>
        <v>1.5213333333333334</v>
      </c>
      <c r="P802">
        <f t="shared" si="73"/>
        <v>40.75</v>
      </c>
      <c r="Q802" t="s">
        <v>8325</v>
      </c>
      <c r="R802" t="s">
        <v>8326</v>
      </c>
      <c r="S802" s="12">
        <f t="shared" si="74"/>
        <v>41863.225162037037</v>
      </c>
      <c r="T802" s="12">
        <f t="shared" si="75"/>
        <v>41893.225162037037</v>
      </c>
      <c r="U802" t="str">
        <f t="shared" si="76"/>
        <v>Aug</v>
      </c>
      <c r="V802" t="str">
        <f t="shared" si="77"/>
        <v>2014</v>
      </c>
    </row>
    <row r="803" spans="1:22" ht="48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s="5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8">
        <f t="shared" si="72"/>
        <v>1.1152149999999998</v>
      </c>
      <c r="P803">
        <f t="shared" si="73"/>
        <v>43.733921568627444</v>
      </c>
      <c r="Q803" t="s">
        <v>8325</v>
      </c>
      <c r="R803" t="s">
        <v>8326</v>
      </c>
      <c r="S803" s="12">
        <f t="shared" si="74"/>
        <v>40695.587037037032</v>
      </c>
      <c r="T803" s="12">
        <f t="shared" si="75"/>
        <v>40725.587037037032</v>
      </c>
      <c r="U803" t="str">
        <f t="shared" si="76"/>
        <v>Jun</v>
      </c>
      <c r="V803" t="str">
        <f t="shared" si="77"/>
        <v>2011</v>
      </c>
    </row>
    <row r="804" spans="1:22" ht="48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s="5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8">
        <f t="shared" si="72"/>
        <v>1.0133333333333334</v>
      </c>
      <c r="P804">
        <f t="shared" si="73"/>
        <v>81.066666666666663</v>
      </c>
      <c r="Q804" t="s">
        <v>8325</v>
      </c>
      <c r="R804" t="s">
        <v>8326</v>
      </c>
      <c r="S804" s="12">
        <f t="shared" si="74"/>
        <v>41122.813935185186</v>
      </c>
      <c r="T804" s="12">
        <f t="shared" si="75"/>
        <v>41168.961805555555</v>
      </c>
      <c r="U804" t="str">
        <f t="shared" si="76"/>
        <v>Aug</v>
      </c>
      <c r="V804" t="str">
        <f t="shared" si="77"/>
        <v>2012</v>
      </c>
    </row>
    <row r="805" spans="1:22" ht="48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s="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8">
        <f t="shared" si="72"/>
        <v>1.232608695652174</v>
      </c>
      <c r="P805">
        <f t="shared" si="73"/>
        <v>74.60526315789474</v>
      </c>
      <c r="Q805" t="s">
        <v>8325</v>
      </c>
      <c r="R805" t="s">
        <v>8326</v>
      </c>
      <c r="S805" s="12">
        <f t="shared" si="74"/>
        <v>40665.741643518515</v>
      </c>
      <c r="T805" s="12">
        <f t="shared" si="75"/>
        <v>40691.833333333328</v>
      </c>
      <c r="U805" t="str">
        <f t="shared" si="76"/>
        <v>May</v>
      </c>
      <c r="V805" t="str">
        <f t="shared" si="77"/>
        <v>2011</v>
      </c>
    </row>
    <row r="806" spans="1:22" ht="48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s="5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8">
        <f t="shared" si="72"/>
        <v>1</v>
      </c>
      <c r="P806">
        <f t="shared" si="73"/>
        <v>305.55555555555554</v>
      </c>
      <c r="Q806" t="s">
        <v>8325</v>
      </c>
      <c r="R806" t="s">
        <v>8326</v>
      </c>
      <c r="S806" s="12">
        <f t="shared" si="74"/>
        <v>40729.897291666668</v>
      </c>
      <c r="T806" s="12">
        <f t="shared" si="75"/>
        <v>40746.957638888889</v>
      </c>
      <c r="U806" t="str">
        <f t="shared" si="76"/>
        <v>Jul</v>
      </c>
      <c r="V806" t="str">
        <f t="shared" si="77"/>
        <v>2011</v>
      </c>
    </row>
    <row r="807" spans="1:22" ht="48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s="5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8">
        <f t="shared" si="72"/>
        <v>1.05</v>
      </c>
      <c r="P807">
        <f t="shared" si="73"/>
        <v>58.333333333333336</v>
      </c>
      <c r="Q807" t="s">
        <v>8325</v>
      </c>
      <c r="R807" t="s">
        <v>8326</v>
      </c>
      <c r="S807" s="12">
        <f t="shared" si="74"/>
        <v>40690.614722222221</v>
      </c>
      <c r="T807" s="12">
        <f t="shared" si="75"/>
        <v>40740.75</v>
      </c>
      <c r="U807" t="str">
        <f t="shared" si="76"/>
        <v>May</v>
      </c>
      <c r="V807" t="str">
        <f t="shared" si="77"/>
        <v>2011</v>
      </c>
    </row>
    <row r="808" spans="1:22" ht="16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s="5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8">
        <f t="shared" si="72"/>
        <v>1.0443750000000001</v>
      </c>
      <c r="P808">
        <f t="shared" si="73"/>
        <v>117.67605633802818</v>
      </c>
      <c r="Q808" t="s">
        <v>8325</v>
      </c>
      <c r="R808" t="s">
        <v>8326</v>
      </c>
      <c r="S808" s="12">
        <f t="shared" si="74"/>
        <v>40763.483090277776</v>
      </c>
      <c r="T808" s="12">
        <f t="shared" si="75"/>
        <v>40793.483090277776</v>
      </c>
      <c r="U808" t="str">
        <f t="shared" si="76"/>
        <v>Aug</v>
      </c>
      <c r="V808" t="str">
        <f t="shared" si="77"/>
        <v>2011</v>
      </c>
    </row>
    <row r="809" spans="1:22" ht="32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s="5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8">
        <f t="shared" si="72"/>
        <v>1.05125</v>
      </c>
      <c r="P809">
        <f t="shared" si="73"/>
        <v>73.771929824561397</v>
      </c>
      <c r="Q809" t="s">
        <v>8325</v>
      </c>
      <c r="R809" t="s">
        <v>8326</v>
      </c>
      <c r="S809" s="12">
        <f t="shared" si="74"/>
        <v>42759.420266203706</v>
      </c>
      <c r="T809" s="12">
        <f t="shared" si="75"/>
        <v>42794.874999999993</v>
      </c>
      <c r="U809" t="str">
        <f t="shared" si="76"/>
        <v>Jan</v>
      </c>
      <c r="V809" t="str">
        <f t="shared" si="77"/>
        <v>2017</v>
      </c>
    </row>
    <row r="810" spans="1:22" ht="48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s="5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8">
        <f t="shared" si="72"/>
        <v>1</v>
      </c>
      <c r="P810">
        <f t="shared" si="73"/>
        <v>104.65116279069767</v>
      </c>
      <c r="Q810" t="s">
        <v>8325</v>
      </c>
      <c r="R810" t="s">
        <v>8326</v>
      </c>
      <c r="S810" s="12">
        <f t="shared" si="74"/>
        <v>41961.892199074071</v>
      </c>
      <c r="T810" s="12">
        <f t="shared" si="75"/>
        <v>41994.999305555553</v>
      </c>
      <c r="U810" t="str">
        <f t="shared" si="76"/>
        <v>Nov</v>
      </c>
      <c r="V810" t="str">
        <f t="shared" si="77"/>
        <v>2014</v>
      </c>
    </row>
    <row r="811" spans="1:22" ht="32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s="5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8">
        <f t="shared" si="72"/>
        <v>1.03775</v>
      </c>
      <c r="P811">
        <f t="shared" si="73"/>
        <v>79.82692307692308</v>
      </c>
      <c r="Q811" t="s">
        <v>8325</v>
      </c>
      <c r="R811" t="s">
        <v>8326</v>
      </c>
      <c r="S811" s="12">
        <f t="shared" si="74"/>
        <v>41628.625347222223</v>
      </c>
      <c r="T811" s="12">
        <f t="shared" si="75"/>
        <v>41658.625347222223</v>
      </c>
      <c r="U811" t="str">
        <f t="shared" si="76"/>
        <v>Dec</v>
      </c>
      <c r="V811" t="str">
        <f t="shared" si="77"/>
        <v>2013</v>
      </c>
    </row>
    <row r="812" spans="1:22" ht="48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s="5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8">
        <f t="shared" si="72"/>
        <v>1.05</v>
      </c>
      <c r="P812">
        <f t="shared" si="73"/>
        <v>58.333333333333336</v>
      </c>
      <c r="Q812" t="s">
        <v>8325</v>
      </c>
      <c r="R812" t="s">
        <v>8326</v>
      </c>
      <c r="S812" s="12">
        <f t="shared" si="74"/>
        <v>41122.847939814812</v>
      </c>
      <c r="T812" s="12">
        <f t="shared" si="75"/>
        <v>41152.847939814812</v>
      </c>
      <c r="U812" t="str">
        <f t="shared" si="76"/>
        <v>Aug</v>
      </c>
      <c r="V812" t="str">
        <f t="shared" si="77"/>
        <v>2012</v>
      </c>
    </row>
    <row r="813" spans="1:22" ht="32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s="5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8">
        <f t="shared" si="72"/>
        <v>1.04</v>
      </c>
      <c r="P813">
        <f t="shared" si="73"/>
        <v>86.666666666666671</v>
      </c>
      <c r="Q813" t="s">
        <v>8325</v>
      </c>
      <c r="R813" t="s">
        <v>8326</v>
      </c>
      <c r="S813" s="12">
        <f t="shared" si="74"/>
        <v>41443.435208333329</v>
      </c>
      <c r="T813" s="12">
        <f t="shared" si="75"/>
        <v>41465.494444444441</v>
      </c>
      <c r="U813" t="str">
        <f t="shared" si="76"/>
        <v>Jun</v>
      </c>
      <c r="V813" t="str">
        <f t="shared" si="77"/>
        <v>2013</v>
      </c>
    </row>
    <row r="814" spans="1:22" ht="48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s="5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8">
        <f t="shared" si="72"/>
        <v>1.5183333333333333</v>
      </c>
      <c r="P814">
        <f t="shared" si="73"/>
        <v>27.606060606060606</v>
      </c>
      <c r="Q814" t="s">
        <v>8325</v>
      </c>
      <c r="R814" t="s">
        <v>8326</v>
      </c>
      <c r="S814" s="12">
        <f t="shared" si="74"/>
        <v>41281.809629629628</v>
      </c>
      <c r="T814" s="12">
        <f t="shared" si="75"/>
        <v>41334.373611111107</v>
      </c>
      <c r="U814" t="str">
        <f t="shared" si="76"/>
        <v>Jan</v>
      </c>
      <c r="V814" t="str">
        <f t="shared" si="77"/>
        <v>2013</v>
      </c>
    </row>
    <row r="815" spans="1:22" ht="32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s="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8">
        <f t="shared" si="72"/>
        <v>1.59996</v>
      </c>
      <c r="P815">
        <f t="shared" si="73"/>
        <v>24.999375000000001</v>
      </c>
      <c r="Q815" t="s">
        <v>8325</v>
      </c>
      <c r="R815" t="s">
        <v>8326</v>
      </c>
      <c r="S815" s="12">
        <f t="shared" si="74"/>
        <v>41080.751909722218</v>
      </c>
      <c r="T815" s="12">
        <f t="shared" si="75"/>
        <v>41110.751909722218</v>
      </c>
      <c r="U815" t="str">
        <f t="shared" si="76"/>
        <v>Jun</v>
      </c>
      <c r="V815" t="str">
        <f t="shared" si="77"/>
        <v>2012</v>
      </c>
    </row>
    <row r="816" spans="1:22" ht="48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s="5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8">
        <f t="shared" si="72"/>
        <v>1.2729999999999999</v>
      </c>
      <c r="P816">
        <f t="shared" si="73"/>
        <v>45.464285714285715</v>
      </c>
      <c r="Q816" t="s">
        <v>8325</v>
      </c>
      <c r="R816" t="s">
        <v>8326</v>
      </c>
      <c r="S816" s="12">
        <f t="shared" si="74"/>
        <v>40679.534733796296</v>
      </c>
      <c r="T816" s="12">
        <f t="shared" si="75"/>
        <v>40694.544444444444</v>
      </c>
      <c r="U816" t="str">
        <f t="shared" si="76"/>
        <v>May</v>
      </c>
      <c r="V816" t="str">
        <f t="shared" si="77"/>
        <v>2011</v>
      </c>
    </row>
    <row r="817" spans="1:22" ht="32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s="5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8">
        <f t="shared" si="72"/>
        <v>1.07</v>
      </c>
      <c r="P817">
        <f t="shared" si="73"/>
        <v>99.534883720930239</v>
      </c>
      <c r="Q817" t="s">
        <v>8325</v>
      </c>
      <c r="R817" t="s">
        <v>8326</v>
      </c>
      <c r="S817" s="12">
        <f t="shared" si="74"/>
        <v>41914.70952546296</v>
      </c>
      <c r="T817" s="12">
        <f t="shared" si="75"/>
        <v>41944.70952546296</v>
      </c>
      <c r="U817" t="str">
        <f t="shared" si="76"/>
        <v>Oct</v>
      </c>
      <c r="V817" t="str">
        <f t="shared" si="77"/>
        <v>2014</v>
      </c>
    </row>
    <row r="818" spans="1:22" ht="32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s="5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8">
        <f t="shared" si="72"/>
        <v>1.1512214285714286</v>
      </c>
      <c r="P818">
        <f t="shared" si="73"/>
        <v>39.31</v>
      </c>
      <c r="Q818" t="s">
        <v>8325</v>
      </c>
      <c r="R818" t="s">
        <v>8326</v>
      </c>
      <c r="S818" s="12">
        <f t="shared" si="74"/>
        <v>41341.662534722222</v>
      </c>
      <c r="T818" s="12">
        <f t="shared" si="75"/>
        <v>41373.0625</v>
      </c>
      <c r="U818" t="str">
        <f t="shared" si="76"/>
        <v>Mar</v>
      </c>
      <c r="V818" t="str">
        <f t="shared" si="77"/>
        <v>2013</v>
      </c>
    </row>
    <row r="819" spans="1:22" ht="48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s="5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8">
        <f t="shared" si="72"/>
        <v>1.3711066666666665</v>
      </c>
      <c r="P819">
        <f t="shared" si="73"/>
        <v>89.419999999999987</v>
      </c>
      <c r="Q819" t="s">
        <v>8325</v>
      </c>
      <c r="R819" t="s">
        <v>8326</v>
      </c>
      <c r="S819" s="12">
        <f t="shared" si="74"/>
        <v>40925.391331018516</v>
      </c>
      <c r="T819" s="12">
        <f t="shared" si="75"/>
        <v>40978.999305555553</v>
      </c>
      <c r="U819" t="str">
        <f t="shared" si="76"/>
        <v>Jan</v>
      </c>
      <c r="V819" t="str">
        <f t="shared" si="77"/>
        <v>2012</v>
      </c>
    </row>
    <row r="820" spans="1:22" ht="48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s="5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8">
        <f t="shared" si="72"/>
        <v>1.5571428571428572</v>
      </c>
      <c r="P820">
        <f t="shared" si="73"/>
        <v>28.684210526315791</v>
      </c>
      <c r="Q820" t="s">
        <v>8325</v>
      </c>
      <c r="R820" t="s">
        <v>8326</v>
      </c>
      <c r="S820" s="12">
        <f t="shared" si="74"/>
        <v>41120.67454861111</v>
      </c>
      <c r="T820" s="12">
        <f t="shared" si="75"/>
        <v>41128.500694444439</v>
      </c>
      <c r="U820" t="str">
        <f t="shared" si="76"/>
        <v>Jul</v>
      </c>
      <c r="V820" t="str">
        <f t="shared" si="77"/>
        <v>2012</v>
      </c>
    </row>
    <row r="821" spans="1:22" ht="32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s="5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8">
        <f t="shared" si="72"/>
        <v>1.0874999999999999</v>
      </c>
      <c r="P821">
        <f t="shared" si="73"/>
        <v>31.071428571428573</v>
      </c>
      <c r="Q821" t="s">
        <v>8325</v>
      </c>
      <c r="R821" t="s">
        <v>8326</v>
      </c>
      <c r="S821" s="12">
        <f t="shared" si="74"/>
        <v>41619.789976851847</v>
      </c>
      <c r="T821" s="12">
        <f t="shared" si="75"/>
        <v>41628.988888888889</v>
      </c>
      <c r="U821" t="str">
        <f t="shared" si="76"/>
        <v>Dec</v>
      </c>
      <c r="V821" t="str">
        <f t="shared" si="77"/>
        <v>2013</v>
      </c>
    </row>
    <row r="822" spans="1:22" ht="48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s="5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8">
        <f t="shared" si="72"/>
        <v>1.3405</v>
      </c>
      <c r="P822">
        <f t="shared" si="73"/>
        <v>70.55263157894737</v>
      </c>
      <c r="Q822" t="s">
        <v>8325</v>
      </c>
      <c r="R822" t="s">
        <v>8326</v>
      </c>
      <c r="S822" s="12">
        <f t="shared" si="74"/>
        <v>41768.633587962962</v>
      </c>
      <c r="T822" s="12">
        <f t="shared" si="75"/>
        <v>41799</v>
      </c>
      <c r="U822" t="str">
        <f t="shared" si="76"/>
        <v>May</v>
      </c>
      <c r="V822" t="str">
        <f t="shared" si="77"/>
        <v>2014</v>
      </c>
    </row>
    <row r="823" spans="1:22" ht="48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s="5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8">
        <f t="shared" si="72"/>
        <v>1</v>
      </c>
      <c r="P823">
        <f t="shared" si="73"/>
        <v>224.12820512820514</v>
      </c>
      <c r="Q823" t="s">
        <v>8325</v>
      </c>
      <c r="R823" t="s">
        <v>8326</v>
      </c>
      <c r="S823" s="12">
        <f t="shared" si="74"/>
        <v>42093.71371527778</v>
      </c>
      <c r="T823" s="12">
        <f t="shared" si="75"/>
        <v>42127.959027777775</v>
      </c>
      <c r="U823" t="str">
        <f t="shared" si="76"/>
        <v>Mar</v>
      </c>
      <c r="V823" t="str">
        <f t="shared" si="77"/>
        <v>2015</v>
      </c>
    </row>
    <row r="824" spans="1:22" ht="32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s="5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8">
        <f t="shared" si="72"/>
        <v>1.1916666666666667</v>
      </c>
      <c r="P824">
        <f t="shared" si="73"/>
        <v>51.811594202898547</v>
      </c>
      <c r="Q824" t="s">
        <v>8325</v>
      </c>
      <c r="R824" t="s">
        <v>8326</v>
      </c>
      <c r="S824" s="12">
        <f t="shared" si="74"/>
        <v>41157.739004629628</v>
      </c>
      <c r="T824" s="12">
        <f t="shared" si="75"/>
        <v>41187.739004629628</v>
      </c>
      <c r="U824" t="str">
        <f t="shared" si="76"/>
        <v>Sep</v>
      </c>
      <c r="V824" t="str">
        <f t="shared" si="77"/>
        <v>2012</v>
      </c>
    </row>
    <row r="825" spans="1:22" ht="48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s="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8">
        <f t="shared" si="72"/>
        <v>1.7949999999999999</v>
      </c>
      <c r="P825">
        <f t="shared" si="73"/>
        <v>43.515151515151516</v>
      </c>
      <c r="Q825" t="s">
        <v>8325</v>
      </c>
      <c r="R825" t="s">
        <v>8326</v>
      </c>
      <c r="S825" s="12">
        <f t="shared" si="74"/>
        <v>42055.764490740738</v>
      </c>
      <c r="T825" s="12">
        <f t="shared" si="75"/>
        <v>42085.722824074073</v>
      </c>
      <c r="U825" t="str">
        <f t="shared" si="76"/>
        <v>Feb</v>
      </c>
      <c r="V825" t="str">
        <f t="shared" si="77"/>
        <v>2015</v>
      </c>
    </row>
    <row r="826" spans="1:22" ht="48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s="5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8">
        <f t="shared" si="72"/>
        <v>1.3438124999999999</v>
      </c>
      <c r="P826">
        <f t="shared" si="73"/>
        <v>39.816666666666663</v>
      </c>
      <c r="Q826" t="s">
        <v>8325</v>
      </c>
      <c r="R826" t="s">
        <v>8326</v>
      </c>
      <c r="S826" s="12">
        <f t="shared" si="74"/>
        <v>40250.033773148149</v>
      </c>
      <c r="T826" s="12">
        <f t="shared" si="75"/>
        <v>40286.082638888889</v>
      </c>
      <c r="U826" t="str">
        <f t="shared" si="76"/>
        <v>Mar</v>
      </c>
      <c r="V826" t="str">
        <f t="shared" si="77"/>
        <v>2010</v>
      </c>
    </row>
    <row r="827" spans="1:22" ht="32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s="5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8">
        <f t="shared" si="72"/>
        <v>1.0043200000000001</v>
      </c>
      <c r="P827">
        <f t="shared" si="73"/>
        <v>126.8080808080808</v>
      </c>
      <c r="Q827" t="s">
        <v>8325</v>
      </c>
      <c r="R827" t="s">
        <v>8326</v>
      </c>
      <c r="S827" s="12">
        <f t="shared" si="74"/>
        <v>41186.098194444443</v>
      </c>
      <c r="T827" s="12">
        <f t="shared" si="75"/>
        <v>41211.098194444443</v>
      </c>
      <c r="U827" t="str">
        <f t="shared" si="76"/>
        <v>Oct</v>
      </c>
      <c r="V827" t="str">
        <f t="shared" si="77"/>
        <v>2012</v>
      </c>
    </row>
    <row r="828" spans="1:22" ht="48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s="5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8">
        <f t="shared" si="72"/>
        <v>1.0145454545454546</v>
      </c>
      <c r="P828">
        <f t="shared" si="73"/>
        <v>113.87755102040816</v>
      </c>
      <c r="Q828" t="s">
        <v>8325</v>
      </c>
      <c r="R828" t="s">
        <v>8326</v>
      </c>
      <c r="S828" s="12">
        <f t="shared" si="74"/>
        <v>40972.830208333333</v>
      </c>
      <c r="T828" s="12">
        <f t="shared" si="75"/>
        <v>40993.788541666661</v>
      </c>
      <c r="U828" t="str">
        <f t="shared" si="76"/>
        <v>Mar</v>
      </c>
      <c r="V828" t="str">
        <f t="shared" si="77"/>
        <v>2012</v>
      </c>
    </row>
    <row r="829" spans="1:22" ht="48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s="5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8">
        <f t="shared" si="72"/>
        <v>1.0333333333333334</v>
      </c>
      <c r="P829">
        <f t="shared" si="73"/>
        <v>28.181818181818183</v>
      </c>
      <c r="Q829" t="s">
        <v>8325</v>
      </c>
      <c r="R829" t="s">
        <v>8326</v>
      </c>
      <c r="S829" s="12">
        <f t="shared" si="74"/>
        <v>40927.265127314815</v>
      </c>
      <c r="T829" s="12">
        <f t="shared" si="75"/>
        <v>40953.617361111108</v>
      </c>
      <c r="U829" t="str">
        <f t="shared" si="76"/>
        <v>Jan</v>
      </c>
      <c r="V829" t="str">
        <f t="shared" si="77"/>
        <v>2012</v>
      </c>
    </row>
    <row r="830" spans="1:22" ht="48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s="5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8">
        <f t="shared" si="72"/>
        <v>1.07</v>
      </c>
      <c r="P830">
        <f t="shared" si="73"/>
        <v>36.60526315789474</v>
      </c>
      <c r="Q830" t="s">
        <v>8325</v>
      </c>
      <c r="R830" t="s">
        <v>8326</v>
      </c>
      <c r="S830" s="12">
        <f t="shared" si="74"/>
        <v>41072.84238425926</v>
      </c>
      <c r="T830" s="12">
        <f t="shared" si="75"/>
        <v>41085.474999999999</v>
      </c>
      <c r="U830" t="str">
        <f t="shared" si="76"/>
        <v>Jun</v>
      </c>
      <c r="V830" t="str">
        <f t="shared" si="77"/>
        <v>2012</v>
      </c>
    </row>
    <row r="831" spans="1:22" ht="48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s="5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8">
        <f t="shared" si="72"/>
        <v>1.04</v>
      </c>
      <c r="P831">
        <f t="shared" si="73"/>
        <v>32.5</v>
      </c>
      <c r="Q831" t="s">
        <v>8325</v>
      </c>
      <c r="R831" t="s">
        <v>8326</v>
      </c>
      <c r="S831" s="12">
        <f t="shared" si="74"/>
        <v>42504.593055555553</v>
      </c>
      <c r="T831" s="12">
        <f t="shared" si="75"/>
        <v>42564.593055555553</v>
      </c>
      <c r="U831" t="str">
        <f t="shared" si="76"/>
        <v>May</v>
      </c>
      <c r="V831" t="str">
        <f t="shared" si="77"/>
        <v>2016</v>
      </c>
    </row>
    <row r="832" spans="1:22" ht="48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s="5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8">
        <f t="shared" si="72"/>
        <v>1.0783333333333334</v>
      </c>
      <c r="P832">
        <f t="shared" si="73"/>
        <v>60.65625</v>
      </c>
      <c r="Q832" t="s">
        <v>8325</v>
      </c>
      <c r="R832" t="s">
        <v>8326</v>
      </c>
      <c r="S832" s="12">
        <f t="shared" si="74"/>
        <v>41325.317418981482</v>
      </c>
      <c r="T832" s="12">
        <f t="shared" si="75"/>
        <v>41355.27575231481</v>
      </c>
      <c r="U832" t="str">
        <f t="shared" si="76"/>
        <v>Feb</v>
      </c>
      <c r="V832" t="str">
        <f t="shared" si="77"/>
        <v>2013</v>
      </c>
    </row>
    <row r="833" spans="1:22" ht="32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s="5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8">
        <f t="shared" si="72"/>
        <v>2.3333333333333335</v>
      </c>
      <c r="P833">
        <f t="shared" si="73"/>
        <v>175</v>
      </c>
      <c r="Q833" t="s">
        <v>8325</v>
      </c>
      <c r="R833" t="s">
        <v>8326</v>
      </c>
      <c r="S833" s="12">
        <f t="shared" si="74"/>
        <v>40996.438587962963</v>
      </c>
      <c r="T833" s="12">
        <f t="shared" si="75"/>
        <v>41026.438587962963</v>
      </c>
      <c r="U833" t="str">
        <f t="shared" si="76"/>
        <v>Mar</v>
      </c>
      <c r="V833" t="str">
        <f t="shared" si="77"/>
        <v>2012</v>
      </c>
    </row>
    <row r="834" spans="1:22" ht="48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s="5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8">
        <f t="shared" si="72"/>
        <v>1.0060706666666666</v>
      </c>
      <c r="P834">
        <f t="shared" si="73"/>
        <v>97.993896103896105</v>
      </c>
      <c r="Q834" t="s">
        <v>8325</v>
      </c>
      <c r="R834" t="s">
        <v>8326</v>
      </c>
      <c r="S834" s="12">
        <f t="shared" si="74"/>
        <v>40869.466840277775</v>
      </c>
      <c r="T834" s="12">
        <f t="shared" si="75"/>
        <v>40929.134027777778</v>
      </c>
      <c r="U834" t="str">
        <f t="shared" si="76"/>
        <v>Nov</v>
      </c>
      <c r="V834" t="str">
        <f t="shared" si="77"/>
        <v>2011</v>
      </c>
    </row>
    <row r="835" spans="1:22" ht="16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s="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8">
        <f t="shared" ref="O835:O898" si="78">E835/D835</f>
        <v>1.0166666666666666</v>
      </c>
      <c r="P835">
        <f t="shared" ref="P835:P898" si="79">AVERAGE(E835/L835)</f>
        <v>148.78048780487805</v>
      </c>
      <c r="Q835" t="s">
        <v>8325</v>
      </c>
      <c r="R835" t="s">
        <v>8326</v>
      </c>
      <c r="S835" s="12">
        <f t="shared" ref="S835:S898" si="80">(((J835/60)/60)/24)+DATE(1970,1,1)+(-5/24)</f>
        <v>41718.669849537036</v>
      </c>
      <c r="T835" s="12">
        <f t="shared" ref="T835:T898" si="81">(((I835/60)/60)/24)+DATE(1970,1,1)+(-5/24)</f>
        <v>41748.669849537036</v>
      </c>
      <c r="U835" t="str">
        <f t="shared" ref="U835:U898" si="82">TEXT(S835, "mmm")</f>
        <v>Mar</v>
      </c>
      <c r="V835" t="str">
        <f t="shared" ref="V835:V898" si="83">TEXT(S835, "yyy")</f>
        <v>2014</v>
      </c>
    </row>
    <row r="836" spans="1:22" ht="48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s="5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8">
        <f t="shared" si="78"/>
        <v>1.3101818181818181</v>
      </c>
      <c r="P836">
        <f t="shared" si="79"/>
        <v>96.08</v>
      </c>
      <c r="Q836" t="s">
        <v>8325</v>
      </c>
      <c r="R836" t="s">
        <v>8326</v>
      </c>
      <c r="S836" s="12">
        <f t="shared" si="80"/>
        <v>41422.614490740736</v>
      </c>
      <c r="T836" s="12">
        <f t="shared" si="81"/>
        <v>41455.957638888889</v>
      </c>
      <c r="U836" t="str">
        <f t="shared" si="82"/>
        <v>May</v>
      </c>
      <c r="V836" t="str">
        <f t="shared" si="83"/>
        <v>2013</v>
      </c>
    </row>
    <row r="837" spans="1:22" ht="48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s="5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8">
        <f t="shared" si="78"/>
        <v>1.1725000000000001</v>
      </c>
      <c r="P837">
        <f t="shared" si="79"/>
        <v>58.625</v>
      </c>
      <c r="Q837" t="s">
        <v>8325</v>
      </c>
      <c r="R837" t="s">
        <v>8326</v>
      </c>
      <c r="S837" s="12">
        <f t="shared" si="80"/>
        <v>41005.249513888884</v>
      </c>
      <c r="T837" s="12">
        <f t="shared" si="81"/>
        <v>41047.916666666664</v>
      </c>
      <c r="U837" t="str">
        <f t="shared" si="82"/>
        <v>Apr</v>
      </c>
      <c r="V837" t="str">
        <f t="shared" si="83"/>
        <v>2012</v>
      </c>
    </row>
    <row r="838" spans="1:22" ht="16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s="5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8">
        <f t="shared" si="78"/>
        <v>1.009304</v>
      </c>
      <c r="P838">
        <f t="shared" si="79"/>
        <v>109.70695652173914</v>
      </c>
      <c r="Q838" t="s">
        <v>8325</v>
      </c>
      <c r="R838" t="s">
        <v>8326</v>
      </c>
      <c r="S838" s="12">
        <f t="shared" si="80"/>
        <v>41523.848587962959</v>
      </c>
      <c r="T838" s="12">
        <f t="shared" si="81"/>
        <v>41553.848587962959</v>
      </c>
      <c r="U838" t="str">
        <f t="shared" si="82"/>
        <v>Sep</v>
      </c>
      <c r="V838" t="str">
        <f t="shared" si="83"/>
        <v>2013</v>
      </c>
    </row>
    <row r="839" spans="1:22" ht="32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s="5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8">
        <f t="shared" si="78"/>
        <v>1.218</v>
      </c>
      <c r="P839">
        <f t="shared" si="79"/>
        <v>49.112903225806448</v>
      </c>
      <c r="Q839" t="s">
        <v>8325</v>
      </c>
      <c r="R839" t="s">
        <v>8326</v>
      </c>
      <c r="S839" s="12">
        <f t="shared" si="80"/>
        <v>41730.79006944444</v>
      </c>
      <c r="T839" s="12">
        <f t="shared" si="81"/>
        <v>41760.79006944444</v>
      </c>
      <c r="U839" t="str">
        <f t="shared" si="82"/>
        <v>Apr</v>
      </c>
      <c r="V839" t="str">
        <f t="shared" si="83"/>
        <v>2014</v>
      </c>
    </row>
    <row r="840" spans="1:22" ht="48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s="5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8">
        <f t="shared" si="78"/>
        <v>1.454</v>
      </c>
      <c r="P840">
        <f t="shared" si="79"/>
        <v>47.672131147540981</v>
      </c>
      <c r="Q840" t="s">
        <v>8325</v>
      </c>
      <c r="R840" t="s">
        <v>8326</v>
      </c>
      <c r="S840" s="12">
        <f t="shared" si="80"/>
        <v>40895.689641203702</v>
      </c>
      <c r="T840" s="12">
        <f t="shared" si="81"/>
        <v>40925.689641203702</v>
      </c>
      <c r="U840" t="str">
        <f t="shared" si="82"/>
        <v>Dec</v>
      </c>
      <c r="V840" t="str">
        <f t="shared" si="83"/>
        <v>2011</v>
      </c>
    </row>
    <row r="841" spans="1:22" ht="48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s="5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8">
        <f t="shared" si="78"/>
        <v>1.166166</v>
      </c>
      <c r="P841">
        <f t="shared" si="79"/>
        <v>60.737812499999997</v>
      </c>
      <c r="Q841" t="s">
        <v>8325</v>
      </c>
      <c r="R841" t="s">
        <v>8326</v>
      </c>
      <c r="S841" s="12">
        <f t="shared" si="80"/>
        <v>41144.555046296293</v>
      </c>
      <c r="T841" s="12">
        <f t="shared" si="81"/>
        <v>41174.555046296293</v>
      </c>
      <c r="U841" t="str">
        <f t="shared" si="82"/>
        <v>Aug</v>
      </c>
      <c r="V841" t="str">
        <f t="shared" si="83"/>
        <v>2012</v>
      </c>
    </row>
    <row r="842" spans="1:22" ht="32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s="5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8">
        <f t="shared" si="78"/>
        <v>1.2041660000000001</v>
      </c>
      <c r="P842">
        <f t="shared" si="79"/>
        <v>63.37715789473684</v>
      </c>
      <c r="Q842" t="s">
        <v>8325</v>
      </c>
      <c r="R842" t="s">
        <v>8327</v>
      </c>
      <c r="S842" s="12">
        <f t="shared" si="80"/>
        <v>42607.018368055556</v>
      </c>
      <c r="T842" s="12">
        <f t="shared" si="81"/>
        <v>42637.018368055556</v>
      </c>
      <c r="U842" t="str">
        <f t="shared" si="82"/>
        <v>Aug</v>
      </c>
      <c r="V842" t="str">
        <f t="shared" si="83"/>
        <v>2016</v>
      </c>
    </row>
    <row r="843" spans="1:22" ht="48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s="5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8">
        <f t="shared" si="78"/>
        <v>1.0132000000000001</v>
      </c>
      <c r="P843">
        <f t="shared" si="79"/>
        <v>53.893617021276597</v>
      </c>
      <c r="Q843" t="s">
        <v>8325</v>
      </c>
      <c r="R843" t="s">
        <v>8327</v>
      </c>
      <c r="S843" s="12">
        <f t="shared" si="80"/>
        <v>41923.63035879629</v>
      </c>
      <c r="T843" s="12">
        <f t="shared" si="81"/>
        <v>41953.672025462954</v>
      </c>
      <c r="U843" t="str">
        <f t="shared" si="82"/>
        <v>Oct</v>
      </c>
      <c r="V843" t="str">
        <f t="shared" si="83"/>
        <v>2014</v>
      </c>
    </row>
    <row r="844" spans="1:22" ht="48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s="5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8">
        <f t="shared" si="78"/>
        <v>1.0431999999999999</v>
      </c>
      <c r="P844">
        <f t="shared" si="79"/>
        <v>66.871794871794876</v>
      </c>
      <c r="Q844" t="s">
        <v>8325</v>
      </c>
      <c r="R844" t="s">
        <v>8327</v>
      </c>
      <c r="S844" s="12">
        <f t="shared" si="80"/>
        <v>41526.384062500001</v>
      </c>
      <c r="T844" s="12">
        <f t="shared" si="81"/>
        <v>41560.957638888889</v>
      </c>
      <c r="U844" t="str">
        <f t="shared" si="82"/>
        <v>Sep</v>
      </c>
      <c r="V844" t="str">
        <f t="shared" si="83"/>
        <v>2013</v>
      </c>
    </row>
    <row r="845" spans="1:22" ht="48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s="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8">
        <f t="shared" si="78"/>
        <v>2.6713333333333331</v>
      </c>
      <c r="P845">
        <f t="shared" si="79"/>
        <v>63.102362204724407</v>
      </c>
      <c r="Q845" t="s">
        <v>8325</v>
      </c>
      <c r="R845" t="s">
        <v>8327</v>
      </c>
      <c r="S845" s="12">
        <f t="shared" si="80"/>
        <v>42695.049537037034</v>
      </c>
      <c r="T845" s="12">
        <f t="shared" si="81"/>
        <v>42712.124999999993</v>
      </c>
      <c r="U845" t="str">
        <f t="shared" si="82"/>
        <v>Nov</v>
      </c>
      <c r="V845" t="str">
        <f t="shared" si="83"/>
        <v>2016</v>
      </c>
    </row>
    <row r="846" spans="1:22" ht="48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s="5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8">
        <f t="shared" si="78"/>
        <v>1.9413333333333334</v>
      </c>
      <c r="P846">
        <f t="shared" si="79"/>
        <v>36.628930817610062</v>
      </c>
      <c r="Q846" t="s">
        <v>8325</v>
      </c>
      <c r="R846" t="s">
        <v>8327</v>
      </c>
      <c r="S846" s="12">
        <f t="shared" si="80"/>
        <v>41905.476296296292</v>
      </c>
      <c r="T846" s="12">
        <f t="shared" si="81"/>
        <v>41943.999305555553</v>
      </c>
      <c r="U846" t="str">
        <f t="shared" si="82"/>
        <v>Sep</v>
      </c>
      <c r="V846" t="str">
        <f t="shared" si="83"/>
        <v>2014</v>
      </c>
    </row>
    <row r="847" spans="1:22" ht="48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s="5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8">
        <f t="shared" si="78"/>
        <v>1.203802</v>
      </c>
      <c r="P847">
        <f t="shared" si="79"/>
        <v>34.005706214689269</v>
      </c>
      <c r="Q847" t="s">
        <v>8325</v>
      </c>
      <c r="R847" t="s">
        <v>8327</v>
      </c>
      <c r="S847" s="12">
        <f t="shared" si="80"/>
        <v>42577.997638888883</v>
      </c>
      <c r="T847" s="12">
        <f t="shared" si="81"/>
        <v>42617.957638888889</v>
      </c>
      <c r="U847" t="str">
        <f t="shared" si="82"/>
        <v>Jul</v>
      </c>
      <c r="V847" t="str">
        <f t="shared" si="83"/>
        <v>2016</v>
      </c>
    </row>
    <row r="848" spans="1:22" ht="32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s="5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8">
        <f t="shared" si="78"/>
        <v>1.2200090909090908</v>
      </c>
      <c r="P848">
        <f t="shared" si="79"/>
        <v>28.553404255319148</v>
      </c>
      <c r="Q848" t="s">
        <v>8325</v>
      </c>
      <c r="R848" t="s">
        <v>8327</v>
      </c>
      <c r="S848" s="12">
        <f t="shared" si="80"/>
        <v>41694.183506944442</v>
      </c>
      <c r="T848" s="12">
        <f t="shared" si="81"/>
        <v>41708.375</v>
      </c>
      <c r="U848" t="str">
        <f t="shared" si="82"/>
        <v>Feb</v>
      </c>
      <c r="V848" t="str">
        <f t="shared" si="83"/>
        <v>2014</v>
      </c>
    </row>
    <row r="849" spans="1:22" ht="16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s="5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8">
        <f t="shared" si="78"/>
        <v>1</v>
      </c>
      <c r="P849">
        <f t="shared" si="79"/>
        <v>10</v>
      </c>
      <c r="Q849" t="s">
        <v>8325</v>
      </c>
      <c r="R849" t="s">
        <v>8327</v>
      </c>
      <c r="S849" s="12">
        <f t="shared" si="80"/>
        <v>42165.590000000004</v>
      </c>
      <c r="T849" s="12">
        <f t="shared" si="81"/>
        <v>42195.590000000004</v>
      </c>
      <c r="U849" t="str">
        <f t="shared" si="82"/>
        <v>Jun</v>
      </c>
      <c r="V849" t="str">
        <f t="shared" si="83"/>
        <v>2015</v>
      </c>
    </row>
    <row r="850" spans="1:22" ht="48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s="5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8">
        <f t="shared" si="78"/>
        <v>1</v>
      </c>
      <c r="P850">
        <f t="shared" si="79"/>
        <v>18.75</v>
      </c>
      <c r="Q850" t="s">
        <v>8325</v>
      </c>
      <c r="R850" t="s">
        <v>8327</v>
      </c>
      <c r="S850" s="12">
        <f t="shared" si="80"/>
        <v>42078.583715277775</v>
      </c>
      <c r="T850" s="12">
        <f t="shared" si="81"/>
        <v>42108.583715277775</v>
      </c>
      <c r="U850" t="str">
        <f t="shared" si="82"/>
        <v>Mar</v>
      </c>
      <c r="V850" t="str">
        <f t="shared" si="83"/>
        <v>2015</v>
      </c>
    </row>
    <row r="851" spans="1:22" ht="64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s="5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8">
        <f t="shared" si="78"/>
        <v>1.1990000000000001</v>
      </c>
      <c r="P851">
        <f t="shared" si="79"/>
        <v>41.704347826086959</v>
      </c>
      <c r="Q851" t="s">
        <v>8325</v>
      </c>
      <c r="R851" t="s">
        <v>8327</v>
      </c>
      <c r="S851" s="12">
        <f t="shared" si="80"/>
        <v>42050.94055555555</v>
      </c>
      <c r="T851" s="12">
        <f t="shared" si="81"/>
        <v>42078.898888888885</v>
      </c>
      <c r="U851" t="str">
        <f t="shared" si="82"/>
        <v>Feb</v>
      </c>
      <c r="V851" t="str">
        <f t="shared" si="83"/>
        <v>2015</v>
      </c>
    </row>
    <row r="852" spans="1:22" ht="48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s="5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8">
        <f t="shared" si="78"/>
        <v>1.55175</v>
      </c>
      <c r="P852">
        <f t="shared" si="79"/>
        <v>46.669172932330824</v>
      </c>
      <c r="Q852" t="s">
        <v>8325</v>
      </c>
      <c r="R852" t="s">
        <v>8327</v>
      </c>
      <c r="S852" s="12">
        <f t="shared" si="80"/>
        <v>42452.619409722225</v>
      </c>
      <c r="T852" s="12">
        <f t="shared" si="81"/>
        <v>42484.999305555553</v>
      </c>
      <c r="U852" t="str">
        <f t="shared" si="82"/>
        <v>Mar</v>
      </c>
      <c r="V852" t="str">
        <f t="shared" si="83"/>
        <v>2016</v>
      </c>
    </row>
    <row r="853" spans="1:22" ht="32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s="5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8">
        <f t="shared" si="78"/>
        <v>1.3045</v>
      </c>
      <c r="P853">
        <f t="shared" si="79"/>
        <v>37.271428571428572</v>
      </c>
      <c r="Q853" t="s">
        <v>8325</v>
      </c>
      <c r="R853" t="s">
        <v>8327</v>
      </c>
      <c r="S853" s="12">
        <f t="shared" si="80"/>
        <v>42522.671909722216</v>
      </c>
      <c r="T853" s="12">
        <f t="shared" si="81"/>
        <v>42582.614583333336</v>
      </c>
      <c r="U853" t="str">
        <f t="shared" si="82"/>
        <v>Jun</v>
      </c>
      <c r="V853" t="str">
        <f t="shared" si="83"/>
        <v>2016</v>
      </c>
    </row>
    <row r="854" spans="1:22" ht="32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s="5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8">
        <f t="shared" si="78"/>
        <v>1.0497142857142858</v>
      </c>
      <c r="P854">
        <f t="shared" si="79"/>
        <v>59.258064516129032</v>
      </c>
      <c r="Q854" t="s">
        <v>8325</v>
      </c>
      <c r="R854" t="s">
        <v>8327</v>
      </c>
      <c r="S854" s="12">
        <f t="shared" si="80"/>
        <v>42656.59716435185</v>
      </c>
      <c r="T854" s="12">
        <f t="shared" si="81"/>
        <v>42667.666666666664</v>
      </c>
      <c r="U854" t="str">
        <f t="shared" si="82"/>
        <v>Oct</v>
      </c>
      <c r="V854" t="str">
        <f t="shared" si="83"/>
        <v>2016</v>
      </c>
    </row>
    <row r="855" spans="1:22" ht="48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s="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8">
        <f t="shared" si="78"/>
        <v>1</v>
      </c>
      <c r="P855">
        <f t="shared" si="79"/>
        <v>30</v>
      </c>
      <c r="Q855" t="s">
        <v>8325</v>
      </c>
      <c r="R855" t="s">
        <v>8327</v>
      </c>
      <c r="S855" s="12">
        <f t="shared" si="80"/>
        <v>42021.62394675926</v>
      </c>
      <c r="T855" s="12">
        <f t="shared" si="81"/>
        <v>42051.62394675926</v>
      </c>
      <c r="U855" t="str">
        <f t="shared" si="82"/>
        <v>Jan</v>
      </c>
      <c r="V855" t="str">
        <f t="shared" si="83"/>
        <v>2015</v>
      </c>
    </row>
    <row r="856" spans="1:22" ht="48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s="5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8">
        <f t="shared" si="78"/>
        <v>1.1822050359712231</v>
      </c>
      <c r="P856">
        <f t="shared" si="79"/>
        <v>65.8623246492986</v>
      </c>
      <c r="Q856" t="s">
        <v>8325</v>
      </c>
      <c r="R856" t="s">
        <v>8327</v>
      </c>
      <c r="S856" s="12">
        <f t="shared" si="80"/>
        <v>42702.004004629627</v>
      </c>
      <c r="T856" s="12">
        <f t="shared" si="81"/>
        <v>42732.004004629627</v>
      </c>
      <c r="U856" t="str">
        <f t="shared" si="82"/>
        <v>Nov</v>
      </c>
      <c r="V856" t="str">
        <f t="shared" si="83"/>
        <v>2016</v>
      </c>
    </row>
    <row r="857" spans="1:22" ht="32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s="5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8">
        <f t="shared" si="78"/>
        <v>1.0344827586206897</v>
      </c>
      <c r="P857">
        <f t="shared" si="79"/>
        <v>31.914893617021278</v>
      </c>
      <c r="Q857" t="s">
        <v>8325</v>
      </c>
      <c r="R857" t="s">
        <v>8327</v>
      </c>
      <c r="S857" s="12">
        <f t="shared" si="80"/>
        <v>42544.916863425926</v>
      </c>
      <c r="T857" s="12">
        <f t="shared" si="81"/>
        <v>42574.916863425926</v>
      </c>
      <c r="U857" t="str">
        <f t="shared" si="82"/>
        <v>Jun</v>
      </c>
      <c r="V857" t="str">
        <f t="shared" si="83"/>
        <v>2016</v>
      </c>
    </row>
    <row r="858" spans="1:22" ht="48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s="5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8">
        <f t="shared" si="78"/>
        <v>2.1800000000000002</v>
      </c>
      <c r="P858">
        <f t="shared" si="79"/>
        <v>19.464285714285715</v>
      </c>
      <c r="Q858" t="s">
        <v>8325</v>
      </c>
      <c r="R858" t="s">
        <v>8327</v>
      </c>
      <c r="S858" s="12">
        <f t="shared" si="80"/>
        <v>42609.103657407402</v>
      </c>
      <c r="T858" s="12">
        <f t="shared" si="81"/>
        <v>42668.583333333336</v>
      </c>
      <c r="U858" t="str">
        <f t="shared" si="82"/>
        <v>Aug</v>
      </c>
      <c r="V858" t="str">
        <f t="shared" si="83"/>
        <v>2016</v>
      </c>
    </row>
    <row r="859" spans="1:22" ht="32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s="5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8">
        <f t="shared" si="78"/>
        <v>1</v>
      </c>
      <c r="P859">
        <f t="shared" si="79"/>
        <v>50</v>
      </c>
      <c r="Q859" t="s">
        <v>8325</v>
      </c>
      <c r="R859" t="s">
        <v>8327</v>
      </c>
      <c r="S859" s="12">
        <f t="shared" si="80"/>
        <v>42291.373043981475</v>
      </c>
      <c r="T859" s="12">
        <f t="shared" si="81"/>
        <v>42333.414710648147</v>
      </c>
      <c r="U859" t="str">
        <f t="shared" si="82"/>
        <v>Oct</v>
      </c>
      <c r="V859" t="str">
        <f t="shared" si="83"/>
        <v>2015</v>
      </c>
    </row>
    <row r="860" spans="1:22" ht="48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s="5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8">
        <f t="shared" si="78"/>
        <v>1.4400583333333332</v>
      </c>
      <c r="P860">
        <f t="shared" si="79"/>
        <v>22.737763157894737</v>
      </c>
      <c r="Q860" t="s">
        <v>8325</v>
      </c>
      <c r="R860" t="s">
        <v>8327</v>
      </c>
      <c r="S860" s="12">
        <f t="shared" si="80"/>
        <v>42079.537245370368</v>
      </c>
      <c r="T860" s="12">
        <f t="shared" si="81"/>
        <v>42109.749305555553</v>
      </c>
      <c r="U860" t="str">
        <f t="shared" si="82"/>
        <v>Mar</v>
      </c>
      <c r="V860" t="str">
        <f t="shared" si="83"/>
        <v>2015</v>
      </c>
    </row>
    <row r="861" spans="1:22" ht="32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s="5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8">
        <f t="shared" si="78"/>
        <v>1.0467500000000001</v>
      </c>
      <c r="P861">
        <f t="shared" si="79"/>
        <v>42.724489795918366</v>
      </c>
      <c r="Q861" t="s">
        <v>8325</v>
      </c>
      <c r="R861" t="s">
        <v>8327</v>
      </c>
      <c r="S861" s="12">
        <f t="shared" si="80"/>
        <v>42128.611898148149</v>
      </c>
      <c r="T861" s="12">
        <f t="shared" si="81"/>
        <v>42158.791666666664</v>
      </c>
      <c r="U861" t="str">
        <f t="shared" si="82"/>
        <v>May</v>
      </c>
      <c r="V861" t="str">
        <f t="shared" si="83"/>
        <v>2015</v>
      </c>
    </row>
    <row r="862" spans="1:22" ht="48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s="5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8">
        <f t="shared" si="78"/>
        <v>0.18142857142857144</v>
      </c>
      <c r="P862">
        <f t="shared" si="79"/>
        <v>52.916666666666664</v>
      </c>
      <c r="Q862" t="s">
        <v>8325</v>
      </c>
      <c r="R862" t="s">
        <v>8328</v>
      </c>
      <c r="S862" s="12">
        <f t="shared" si="80"/>
        <v>41570.274456018517</v>
      </c>
      <c r="T862" s="12">
        <f t="shared" si="81"/>
        <v>41600.316122685181</v>
      </c>
      <c r="U862" t="str">
        <f t="shared" si="82"/>
        <v>Oct</v>
      </c>
      <c r="V862" t="str">
        <f t="shared" si="83"/>
        <v>2013</v>
      </c>
    </row>
    <row r="863" spans="1:22" ht="48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s="5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8">
        <f t="shared" si="78"/>
        <v>2.2444444444444444E-2</v>
      </c>
      <c r="P863">
        <f t="shared" si="79"/>
        <v>50.5</v>
      </c>
      <c r="Q863" t="s">
        <v>8325</v>
      </c>
      <c r="R863" t="s">
        <v>8328</v>
      </c>
      <c r="S863" s="12">
        <f t="shared" si="80"/>
        <v>42599.756990740738</v>
      </c>
      <c r="T863" s="12">
        <f t="shared" si="81"/>
        <v>42629.756990740738</v>
      </c>
      <c r="U863" t="str">
        <f t="shared" si="82"/>
        <v>Aug</v>
      </c>
      <c r="V863" t="str">
        <f t="shared" si="83"/>
        <v>2016</v>
      </c>
    </row>
    <row r="864" spans="1:22" ht="48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s="5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8">
        <f t="shared" si="78"/>
        <v>3.3999999999999998E-3</v>
      </c>
      <c r="P864">
        <f t="shared" si="79"/>
        <v>42.5</v>
      </c>
      <c r="Q864" t="s">
        <v>8325</v>
      </c>
      <c r="R864" t="s">
        <v>8328</v>
      </c>
      <c r="S864" s="12">
        <f t="shared" si="80"/>
        <v>41559.346620370365</v>
      </c>
      <c r="T864" s="12">
        <f t="shared" si="81"/>
        <v>41589.388287037036</v>
      </c>
      <c r="U864" t="str">
        <f t="shared" si="82"/>
        <v>Oct</v>
      </c>
      <c r="V864" t="str">
        <f t="shared" si="83"/>
        <v>2013</v>
      </c>
    </row>
    <row r="865" spans="1:22" ht="48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s="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8">
        <f t="shared" si="78"/>
        <v>4.4999999999999998E-2</v>
      </c>
      <c r="P865">
        <f t="shared" si="79"/>
        <v>18</v>
      </c>
      <c r="Q865" t="s">
        <v>8325</v>
      </c>
      <c r="R865" t="s">
        <v>8328</v>
      </c>
      <c r="S865" s="12">
        <f t="shared" si="80"/>
        <v>40920.909328703703</v>
      </c>
      <c r="T865" s="12">
        <f t="shared" si="81"/>
        <v>40950.909328703703</v>
      </c>
      <c r="U865" t="str">
        <f t="shared" si="82"/>
        <v>Jan</v>
      </c>
      <c r="V865" t="str">
        <f t="shared" si="83"/>
        <v>2012</v>
      </c>
    </row>
    <row r="866" spans="1:22" ht="48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s="5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8">
        <f t="shared" si="78"/>
        <v>0.41538461538461541</v>
      </c>
      <c r="P866">
        <f t="shared" si="79"/>
        <v>34.177215189873415</v>
      </c>
      <c r="Q866" t="s">
        <v>8325</v>
      </c>
      <c r="R866" t="s">
        <v>8328</v>
      </c>
      <c r="S866" s="12">
        <f t="shared" si="80"/>
        <v>41540.898587962962</v>
      </c>
      <c r="T866" s="12">
        <f t="shared" si="81"/>
        <v>41563.207638888889</v>
      </c>
      <c r="U866" t="str">
        <f t="shared" si="82"/>
        <v>Sep</v>
      </c>
      <c r="V866" t="str">
        <f t="shared" si="83"/>
        <v>2013</v>
      </c>
    </row>
    <row r="867" spans="1:22" ht="48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s="5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8">
        <f t="shared" si="78"/>
        <v>2.0454545454545454E-2</v>
      </c>
      <c r="P867">
        <f t="shared" si="79"/>
        <v>22.5</v>
      </c>
      <c r="Q867" t="s">
        <v>8325</v>
      </c>
      <c r="R867" t="s">
        <v>8328</v>
      </c>
      <c r="S867" s="12">
        <f t="shared" si="80"/>
        <v>41230.564780092594</v>
      </c>
      <c r="T867" s="12">
        <f t="shared" si="81"/>
        <v>41290.564780092594</v>
      </c>
      <c r="U867" t="str">
        <f t="shared" si="82"/>
        <v>Nov</v>
      </c>
      <c r="V867" t="str">
        <f t="shared" si="83"/>
        <v>2012</v>
      </c>
    </row>
    <row r="868" spans="1:22" ht="48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s="5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8">
        <f t="shared" si="78"/>
        <v>0.18285714285714286</v>
      </c>
      <c r="P868">
        <f t="shared" si="79"/>
        <v>58.18181818181818</v>
      </c>
      <c r="Q868" t="s">
        <v>8325</v>
      </c>
      <c r="R868" t="s">
        <v>8328</v>
      </c>
      <c r="S868" s="12">
        <f t="shared" si="80"/>
        <v>42025.429606481477</v>
      </c>
      <c r="T868" s="12">
        <f t="shared" si="81"/>
        <v>42063.423611111109</v>
      </c>
      <c r="U868" t="str">
        <f t="shared" si="82"/>
        <v>Jan</v>
      </c>
      <c r="V868" t="str">
        <f t="shared" si="83"/>
        <v>2015</v>
      </c>
    </row>
    <row r="869" spans="1:22" ht="48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s="5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8">
        <f t="shared" si="78"/>
        <v>0.2402</v>
      </c>
      <c r="P869">
        <f t="shared" si="79"/>
        <v>109.18181818181819</v>
      </c>
      <c r="Q869" t="s">
        <v>8325</v>
      </c>
      <c r="R869" t="s">
        <v>8328</v>
      </c>
      <c r="S869" s="12">
        <f t="shared" si="80"/>
        <v>40087.897060185183</v>
      </c>
      <c r="T869" s="12">
        <f t="shared" si="81"/>
        <v>40147.999305555553</v>
      </c>
      <c r="U869" t="str">
        <f t="shared" si="82"/>
        <v>Oct</v>
      </c>
      <c r="V869" t="str">
        <f t="shared" si="83"/>
        <v>2009</v>
      </c>
    </row>
    <row r="870" spans="1:22" ht="64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s="5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8">
        <f t="shared" si="78"/>
        <v>1.1111111111111111E-3</v>
      </c>
      <c r="P870">
        <f t="shared" si="79"/>
        <v>50</v>
      </c>
      <c r="Q870" t="s">
        <v>8325</v>
      </c>
      <c r="R870" t="s">
        <v>8328</v>
      </c>
      <c r="S870" s="12">
        <f t="shared" si="80"/>
        <v>41615.819421296292</v>
      </c>
      <c r="T870" s="12">
        <f t="shared" si="81"/>
        <v>41645.819421296292</v>
      </c>
      <c r="U870" t="str">
        <f t="shared" si="82"/>
        <v>Dec</v>
      </c>
      <c r="V870" t="str">
        <f t="shared" si="83"/>
        <v>2013</v>
      </c>
    </row>
    <row r="871" spans="1:22" ht="48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s="5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8">
        <f t="shared" si="78"/>
        <v>0.11818181818181818</v>
      </c>
      <c r="P871">
        <f t="shared" si="79"/>
        <v>346.66666666666669</v>
      </c>
      <c r="Q871" t="s">
        <v>8325</v>
      </c>
      <c r="R871" t="s">
        <v>8328</v>
      </c>
      <c r="S871" s="12">
        <f t="shared" si="80"/>
        <v>41342.637233796297</v>
      </c>
      <c r="T871" s="12">
        <f t="shared" si="81"/>
        <v>41372.595567129625</v>
      </c>
      <c r="U871" t="str">
        <f t="shared" si="82"/>
        <v>Mar</v>
      </c>
      <c r="V871" t="str">
        <f t="shared" si="83"/>
        <v>2013</v>
      </c>
    </row>
    <row r="872" spans="1:22" ht="48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s="5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8">
        <f t="shared" si="78"/>
        <v>3.0999999999999999E-3</v>
      </c>
      <c r="P872">
        <f t="shared" si="79"/>
        <v>12.4</v>
      </c>
      <c r="Q872" t="s">
        <v>8325</v>
      </c>
      <c r="R872" t="s">
        <v>8328</v>
      </c>
      <c r="S872" s="12">
        <f t="shared" si="80"/>
        <v>41487.813923611109</v>
      </c>
      <c r="T872" s="12">
        <f t="shared" si="81"/>
        <v>41517.813923611109</v>
      </c>
      <c r="U872" t="str">
        <f t="shared" si="82"/>
        <v>Aug</v>
      </c>
      <c r="V872" t="str">
        <f t="shared" si="83"/>
        <v>2013</v>
      </c>
    </row>
    <row r="873" spans="1:22" ht="48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s="5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8">
        <f t="shared" si="78"/>
        <v>5.4166666666666669E-2</v>
      </c>
      <c r="P873">
        <f t="shared" si="79"/>
        <v>27.083333333333332</v>
      </c>
      <c r="Q873" t="s">
        <v>8325</v>
      </c>
      <c r="R873" t="s">
        <v>8328</v>
      </c>
      <c r="S873" s="12">
        <f t="shared" si="80"/>
        <v>41577.352951388886</v>
      </c>
      <c r="T873" s="12">
        <f t="shared" si="81"/>
        <v>41607.39461805555</v>
      </c>
      <c r="U873" t="str">
        <f t="shared" si="82"/>
        <v>Oct</v>
      </c>
      <c r="V873" t="str">
        <f t="shared" si="83"/>
        <v>2013</v>
      </c>
    </row>
    <row r="874" spans="1:22" ht="48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s="5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8">
        <f t="shared" si="78"/>
        <v>8.1250000000000003E-3</v>
      </c>
      <c r="P874">
        <f t="shared" si="79"/>
        <v>32.5</v>
      </c>
      <c r="Q874" t="s">
        <v>8325</v>
      </c>
      <c r="R874" t="s">
        <v>8328</v>
      </c>
      <c r="S874" s="12">
        <f t="shared" si="80"/>
        <v>40567.617210648146</v>
      </c>
      <c r="T874" s="12">
        <f t="shared" si="81"/>
        <v>40612.617210648146</v>
      </c>
      <c r="U874" t="str">
        <f t="shared" si="82"/>
        <v>Jan</v>
      </c>
      <c r="V874" t="str">
        <f t="shared" si="83"/>
        <v>2011</v>
      </c>
    </row>
    <row r="875" spans="1:22" ht="32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s="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8">
        <f t="shared" si="78"/>
        <v>1.2857142857142857E-2</v>
      </c>
      <c r="P875">
        <f t="shared" si="79"/>
        <v>9</v>
      </c>
      <c r="Q875" t="s">
        <v>8325</v>
      </c>
      <c r="R875" t="s">
        <v>8328</v>
      </c>
      <c r="S875" s="12">
        <f t="shared" si="80"/>
        <v>41183.958796296298</v>
      </c>
      <c r="T875" s="12">
        <f t="shared" si="81"/>
        <v>41224.000462962962</v>
      </c>
      <c r="U875" t="str">
        <f t="shared" si="82"/>
        <v>Oct</v>
      </c>
      <c r="V875" t="str">
        <f t="shared" si="83"/>
        <v>2012</v>
      </c>
    </row>
    <row r="876" spans="1:22" ht="48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s="5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8">
        <f t="shared" si="78"/>
        <v>0.24333333333333335</v>
      </c>
      <c r="P876">
        <f t="shared" si="79"/>
        <v>34.761904761904759</v>
      </c>
      <c r="Q876" t="s">
        <v>8325</v>
      </c>
      <c r="R876" t="s">
        <v>8328</v>
      </c>
      <c r="S876" s="12">
        <f t="shared" si="80"/>
        <v>41368.375393518516</v>
      </c>
      <c r="T876" s="12">
        <f t="shared" si="81"/>
        <v>41398.375393518516</v>
      </c>
      <c r="U876" t="str">
        <f t="shared" si="82"/>
        <v>Apr</v>
      </c>
      <c r="V876" t="str">
        <f t="shared" si="83"/>
        <v>2013</v>
      </c>
    </row>
    <row r="877" spans="1:22" ht="64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s="5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8">
        <f t="shared" si="78"/>
        <v>0</v>
      </c>
      <c r="P877" t="e">
        <f t="shared" si="79"/>
        <v>#DIV/0!</v>
      </c>
      <c r="Q877" t="s">
        <v>8325</v>
      </c>
      <c r="R877" t="s">
        <v>8328</v>
      </c>
      <c r="S877" s="12">
        <f t="shared" si="80"/>
        <v>42248.515405092585</v>
      </c>
      <c r="T877" s="12">
        <f t="shared" si="81"/>
        <v>42268.515405092585</v>
      </c>
      <c r="U877" t="str">
        <f t="shared" si="82"/>
        <v>Sep</v>
      </c>
      <c r="V877" t="str">
        <f t="shared" si="83"/>
        <v>2015</v>
      </c>
    </row>
    <row r="878" spans="1:22" ht="16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s="5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8">
        <f t="shared" si="78"/>
        <v>0.40799492385786801</v>
      </c>
      <c r="P878">
        <f t="shared" si="79"/>
        <v>28.577777777777779</v>
      </c>
      <c r="Q878" t="s">
        <v>8325</v>
      </c>
      <c r="R878" t="s">
        <v>8328</v>
      </c>
      <c r="S878" s="12">
        <f t="shared" si="80"/>
        <v>41276.288506944438</v>
      </c>
      <c r="T878" s="12">
        <f t="shared" si="81"/>
        <v>41309.288506944438</v>
      </c>
      <c r="U878" t="str">
        <f t="shared" si="82"/>
        <v>Jan</v>
      </c>
      <c r="V878" t="str">
        <f t="shared" si="83"/>
        <v>2013</v>
      </c>
    </row>
    <row r="879" spans="1:22" ht="48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s="5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8">
        <f t="shared" si="78"/>
        <v>0.67549999999999999</v>
      </c>
      <c r="P879">
        <f t="shared" si="79"/>
        <v>46.586206896551722</v>
      </c>
      <c r="Q879" t="s">
        <v>8325</v>
      </c>
      <c r="R879" t="s">
        <v>8328</v>
      </c>
      <c r="S879" s="12">
        <f t="shared" si="80"/>
        <v>41597.580555555556</v>
      </c>
      <c r="T879" s="12">
        <f t="shared" si="81"/>
        <v>41627.580555555556</v>
      </c>
      <c r="U879" t="str">
        <f t="shared" si="82"/>
        <v>Nov</v>
      </c>
      <c r="V879" t="str">
        <f t="shared" si="83"/>
        <v>2013</v>
      </c>
    </row>
    <row r="880" spans="1:22" ht="48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s="5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8">
        <f t="shared" si="78"/>
        <v>1.2999999999999999E-2</v>
      </c>
      <c r="P880">
        <f t="shared" si="79"/>
        <v>32.5</v>
      </c>
      <c r="Q880" t="s">
        <v>8325</v>
      </c>
      <c r="R880" t="s">
        <v>8328</v>
      </c>
      <c r="S880" s="12">
        <f t="shared" si="80"/>
        <v>40505.024583333332</v>
      </c>
      <c r="T880" s="12">
        <f t="shared" si="81"/>
        <v>40535.024583333332</v>
      </c>
      <c r="U880" t="str">
        <f t="shared" si="82"/>
        <v>Nov</v>
      </c>
      <c r="V880" t="str">
        <f t="shared" si="83"/>
        <v>2010</v>
      </c>
    </row>
    <row r="881" spans="1:22" ht="48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s="5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8">
        <f t="shared" si="78"/>
        <v>0.30666666666666664</v>
      </c>
      <c r="P881">
        <f t="shared" si="79"/>
        <v>21.466666666666665</v>
      </c>
      <c r="Q881" t="s">
        <v>8325</v>
      </c>
      <c r="R881" t="s">
        <v>8328</v>
      </c>
      <c r="S881" s="12">
        <f t="shared" si="80"/>
        <v>41037.621585648143</v>
      </c>
      <c r="T881" s="12">
        <f t="shared" si="81"/>
        <v>41058.621585648143</v>
      </c>
      <c r="U881" t="str">
        <f t="shared" si="82"/>
        <v>May</v>
      </c>
      <c r="V881" t="str">
        <f t="shared" si="83"/>
        <v>2012</v>
      </c>
    </row>
    <row r="882" spans="1:22" ht="48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s="5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8">
        <f t="shared" si="78"/>
        <v>2.9894179894179893E-2</v>
      </c>
      <c r="P882">
        <f t="shared" si="79"/>
        <v>14.125</v>
      </c>
      <c r="Q882" t="s">
        <v>8325</v>
      </c>
      <c r="R882" t="s">
        <v>8329</v>
      </c>
      <c r="S882" s="12">
        <f t="shared" si="80"/>
        <v>41179.112708333334</v>
      </c>
      <c r="T882" s="12">
        <f t="shared" si="81"/>
        <v>41212.112708333334</v>
      </c>
      <c r="U882" t="str">
        <f t="shared" si="82"/>
        <v>Sep</v>
      </c>
      <c r="V882" t="str">
        <f t="shared" si="83"/>
        <v>2012</v>
      </c>
    </row>
    <row r="883" spans="1:22" ht="48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s="5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8">
        <f t="shared" si="78"/>
        <v>8.0000000000000002E-3</v>
      </c>
      <c r="P883">
        <f t="shared" si="79"/>
        <v>30</v>
      </c>
      <c r="Q883" t="s">
        <v>8325</v>
      </c>
      <c r="R883" t="s">
        <v>8329</v>
      </c>
      <c r="S883" s="12">
        <f t="shared" si="80"/>
        <v>40877.042662037034</v>
      </c>
      <c r="T883" s="12">
        <f t="shared" si="81"/>
        <v>40922.042662037034</v>
      </c>
      <c r="U883" t="str">
        <f t="shared" si="82"/>
        <v>Nov</v>
      </c>
      <c r="V883" t="str">
        <f t="shared" si="83"/>
        <v>2011</v>
      </c>
    </row>
    <row r="884" spans="1:22" ht="48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s="5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8">
        <f t="shared" si="78"/>
        <v>0.20133333333333334</v>
      </c>
      <c r="P884">
        <f t="shared" si="79"/>
        <v>21.571428571428573</v>
      </c>
      <c r="Q884" t="s">
        <v>8325</v>
      </c>
      <c r="R884" t="s">
        <v>8329</v>
      </c>
      <c r="S884" s="12">
        <f t="shared" si="80"/>
        <v>40759.652199074073</v>
      </c>
      <c r="T884" s="12">
        <f t="shared" si="81"/>
        <v>40792.652199074073</v>
      </c>
      <c r="U884" t="str">
        <f t="shared" si="82"/>
        <v>Aug</v>
      </c>
      <c r="V884" t="str">
        <f t="shared" si="83"/>
        <v>2011</v>
      </c>
    </row>
    <row r="885" spans="1:22" ht="48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s="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8">
        <f t="shared" si="78"/>
        <v>0.4002</v>
      </c>
      <c r="P885">
        <f t="shared" si="79"/>
        <v>83.375</v>
      </c>
      <c r="Q885" t="s">
        <v>8325</v>
      </c>
      <c r="R885" t="s">
        <v>8329</v>
      </c>
      <c r="S885" s="12">
        <f t="shared" si="80"/>
        <v>42371.727256944439</v>
      </c>
      <c r="T885" s="12">
        <f t="shared" si="81"/>
        <v>42431.727256944439</v>
      </c>
      <c r="U885" t="str">
        <f t="shared" si="82"/>
        <v>Jan</v>
      </c>
      <c r="V885" t="str">
        <f t="shared" si="83"/>
        <v>2016</v>
      </c>
    </row>
    <row r="886" spans="1:22" ht="48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s="5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8">
        <f t="shared" si="78"/>
        <v>0.01</v>
      </c>
      <c r="P886">
        <f t="shared" si="79"/>
        <v>10</v>
      </c>
      <c r="Q886" t="s">
        <v>8325</v>
      </c>
      <c r="R886" t="s">
        <v>8329</v>
      </c>
      <c r="S886" s="12">
        <f t="shared" si="80"/>
        <v>40981.594282407401</v>
      </c>
      <c r="T886" s="12">
        <f t="shared" si="81"/>
        <v>41040.896527777775</v>
      </c>
      <c r="U886" t="str">
        <f t="shared" si="82"/>
        <v>Mar</v>
      </c>
      <c r="V886" t="str">
        <f t="shared" si="83"/>
        <v>2012</v>
      </c>
    </row>
    <row r="887" spans="1:22" ht="48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s="5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8">
        <f t="shared" si="78"/>
        <v>0.75</v>
      </c>
      <c r="P887">
        <f t="shared" si="79"/>
        <v>35.714285714285715</v>
      </c>
      <c r="Q887" t="s">
        <v>8325</v>
      </c>
      <c r="R887" t="s">
        <v>8329</v>
      </c>
      <c r="S887" s="12">
        <f t="shared" si="80"/>
        <v>42713.732766203706</v>
      </c>
      <c r="T887" s="12">
        <f t="shared" si="81"/>
        <v>42734.732766203706</v>
      </c>
      <c r="U887" t="str">
        <f t="shared" si="82"/>
        <v>Dec</v>
      </c>
      <c r="V887" t="str">
        <f t="shared" si="83"/>
        <v>2016</v>
      </c>
    </row>
    <row r="888" spans="1:22" ht="48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s="5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8">
        <f t="shared" si="78"/>
        <v>0.41</v>
      </c>
      <c r="P888">
        <f t="shared" si="79"/>
        <v>29.285714285714285</v>
      </c>
      <c r="Q888" t="s">
        <v>8325</v>
      </c>
      <c r="R888" t="s">
        <v>8329</v>
      </c>
      <c r="S888" s="12">
        <f t="shared" si="80"/>
        <v>42603.662187499998</v>
      </c>
      <c r="T888" s="12">
        <f t="shared" si="81"/>
        <v>42628.662187499998</v>
      </c>
      <c r="U888" t="str">
        <f t="shared" si="82"/>
        <v>Aug</v>
      </c>
      <c r="V888" t="str">
        <f t="shared" si="83"/>
        <v>2016</v>
      </c>
    </row>
    <row r="889" spans="1:22" ht="48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s="5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8">
        <f t="shared" si="78"/>
        <v>0</v>
      </c>
      <c r="P889" t="e">
        <f t="shared" si="79"/>
        <v>#DIV/0!</v>
      </c>
      <c r="Q889" t="s">
        <v>8325</v>
      </c>
      <c r="R889" t="s">
        <v>8329</v>
      </c>
      <c r="S889" s="12">
        <f t="shared" si="80"/>
        <v>41026.75063657407</v>
      </c>
      <c r="T889" s="12">
        <f t="shared" si="81"/>
        <v>41056.75063657407</v>
      </c>
      <c r="U889" t="str">
        <f t="shared" si="82"/>
        <v>Apr</v>
      </c>
      <c r="V889" t="str">
        <f t="shared" si="83"/>
        <v>2012</v>
      </c>
    </row>
    <row r="890" spans="1:22" ht="48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s="5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8">
        <f t="shared" si="78"/>
        <v>7.1999999999999995E-2</v>
      </c>
      <c r="P890">
        <f t="shared" si="79"/>
        <v>18</v>
      </c>
      <c r="Q890" t="s">
        <v>8325</v>
      </c>
      <c r="R890" t="s">
        <v>8329</v>
      </c>
      <c r="S890" s="12">
        <f t="shared" si="80"/>
        <v>40751.544965277775</v>
      </c>
      <c r="T890" s="12">
        <f t="shared" si="81"/>
        <v>40787.041666666664</v>
      </c>
      <c r="U890" t="str">
        <f t="shared" si="82"/>
        <v>Jul</v>
      </c>
      <c r="V890" t="str">
        <f t="shared" si="83"/>
        <v>2011</v>
      </c>
    </row>
    <row r="891" spans="1:22" ht="48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s="5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8">
        <f t="shared" si="78"/>
        <v>9.4412800000000005E-2</v>
      </c>
      <c r="P891">
        <f t="shared" si="79"/>
        <v>73.760000000000005</v>
      </c>
      <c r="Q891" t="s">
        <v>8325</v>
      </c>
      <c r="R891" t="s">
        <v>8329</v>
      </c>
      <c r="S891" s="12">
        <f t="shared" si="80"/>
        <v>41887.575729166667</v>
      </c>
      <c r="T891" s="12">
        <f t="shared" si="81"/>
        <v>41917.575729166667</v>
      </c>
      <c r="U891" t="str">
        <f t="shared" si="82"/>
        <v>Sep</v>
      </c>
      <c r="V891" t="str">
        <f t="shared" si="83"/>
        <v>2014</v>
      </c>
    </row>
    <row r="892" spans="1:22" ht="48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s="5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8">
        <f t="shared" si="78"/>
        <v>4.1666666666666664E-2</v>
      </c>
      <c r="P892">
        <f t="shared" si="79"/>
        <v>31.25</v>
      </c>
      <c r="Q892" t="s">
        <v>8325</v>
      </c>
      <c r="R892" t="s">
        <v>8329</v>
      </c>
      <c r="S892" s="12">
        <f t="shared" si="80"/>
        <v>41569.490497685183</v>
      </c>
      <c r="T892" s="12">
        <f t="shared" si="81"/>
        <v>41599.532164351847</v>
      </c>
      <c r="U892" t="str">
        <f t="shared" si="82"/>
        <v>Oct</v>
      </c>
      <c r="V892" t="str">
        <f t="shared" si="83"/>
        <v>2013</v>
      </c>
    </row>
    <row r="893" spans="1:22" ht="48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s="5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8">
        <f t="shared" si="78"/>
        <v>3.2500000000000001E-2</v>
      </c>
      <c r="P893">
        <f t="shared" si="79"/>
        <v>28.888888888888889</v>
      </c>
      <c r="Q893" t="s">
        <v>8325</v>
      </c>
      <c r="R893" t="s">
        <v>8329</v>
      </c>
      <c r="S893" s="12">
        <f t="shared" si="80"/>
        <v>41841.823263888888</v>
      </c>
      <c r="T893" s="12">
        <f t="shared" si="81"/>
        <v>41871.823263888888</v>
      </c>
      <c r="U893" t="str">
        <f t="shared" si="82"/>
        <v>Jul</v>
      </c>
      <c r="V893" t="str">
        <f t="shared" si="83"/>
        <v>2014</v>
      </c>
    </row>
    <row r="894" spans="1:22" ht="48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s="5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8">
        <f t="shared" si="78"/>
        <v>0.40749999999999997</v>
      </c>
      <c r="P894">
        <f t="shared" si="79"/>
        <v>143.8235294117647</v>
      </c>
      <c r="Q894" t="s">
        <v>8325</v>
      </c>
      <c r="R894" t="s">
        <v>8329</v>
      </c>
      <c r="S894" s="12">
        <f t="shared" si="80"/>
        <v>40303.991701388884</v>
      </c>
      <c r="T894" s="12">
        <f t="shared" si="81"/>
        <v>40390.958333333328</v>
      </c>
      <c r="U894" t="str">
        <f t="shared" si="82"/>
        <v>May</v>
      </c>
      <c r="V894" t="str">
        <f t="shared" si="83"/>
        <v>2010</v>
      </c>
    </row>
    <row r="895" spans="1:22" ht="48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s="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8">
        <f t="shared" si="78"/>
        <v>0.1</v>
      </c>
      <c r="P895">
        <f t="shared" si="79"/>
        <v>40</v>
      </c>
      <c r="Q895" t="s">
        <v>8325</v>
      </c>
      <c r="R895" t="s">
        <v>8329</v>
      </c>
      <c r="S895" s="12">
        <f t="shared" si="80"/>
        <v>42065.689386574071</v>
      </c>
      <c r="T895" s="12">
        <f t="shared" si="81"/>
        <v>42095.647719907407</v>
      </c>
      <c r="U895" t="str">
        <f t="shared" si="82"/>
        <v>Mar</v>
      </c>
      <c r="V895" t="str">
        <f t="shared" si="83"/>
        <v>2015</v>
      </c>
    </row>
    <row r="896" spans="1:22" ht="48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s="5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8">
        <f t="shared" si="78"/>
        <v>0.39169999999999999</v>
      </c>
      <c r="P896">
        <f t="shared" si="79"/>
        <v>147.81132075471697</v>
      </c>
      <c r="Q896" t="s">
        <v>8325</v>
      </c>
      <c r="R896" t="s">
        <v>8329</v>
      </c>
      <c r="S896" s="12">
        <f t="shared" si="80"/>
        <v>42496.773263888892</v>
      </c>
      <c r="T896" s="12">
        <f t="shared" si="81"/>
        <v>42526.773263888892</v>
      </c>
      <c r="U896" t="str">
        <f t="shared" si="82"/>
        <v>May</v>
      </c>
      <c r="V896" t="str">
        <f t="shared" si="83"/>
        <v>2016</v>
      </c>
    </row>
    <row r="897" spans="1:22" ht="48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s="5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8">
        <f t="shared" si="78"/>
        <v>2.4375000000000001E-2</v>
      </c>
      <c r="P897">
        <f t="shared" si="79"/>
        <v>27.857142857142858</v>
      </c>
      <c r="Q897" t="s">
        <v>8325</v>
      </c>
      <c r="R897" t="s">
        <v>8329</v>
      </c>
      <c r="S897" s="12">
        <f t="shared" si="80"/>
        <v>40430.919317129628</v>
      </c>
      <c r="T897" s="12">
        <f t="shared" si="81"/>
        <v>40475.919317129628</v>
      </c>
      <c r="U897" t="str">
        <f t="shared" si="82"/>
        <v>Sep</v>
      </c>
      <c r="V897" t="str">
        <f t="shared" si="83"/>
        <v>2010</v>
      </c>
    </row>
    <row r="898" spans="1:22" ht="48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s="5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8">
        <f t="shared" si="78"/>
        <v>0.4</v>
      </c>
      <c r="P898">
        <f t="shared" si="79"/>
        <v>44.444444444444443</v>
      </c>
      <c r="Q898" t="s">
        <v>8325</v>
      </c>
      <c r="R898" t="s">
        <v>8329</v>
      </c>
      <c r="S898" s="12">
        <f t="shared" si="80"/>
        <v>42218.664652777778</v>
      </c>
      <c r="T898" s="12">
        <f t="shared" si="81"/>
        <v>42243.958333333336</v>
      </c>
      <c r="U898" t="str">
        <f t="shared" si="82"/>
        <v>Aug</v>
      </c>
      <c r="V898" t="str">
        <f t="shared" si="83"/>
        <v>2015</v>
      </c>
    </row>
    <row r="899" spans="1:22" ht="48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s="5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8">
        <f t="shared" ref="O899:O962" si="84">E899/D899</f>
        <v>0</v>
      </c>
      <c r="P899" t="e">
        <f t="shared" ref="P899:P962" si="85">AVERAGE(E899/L899)</f>
        <v>#DIV/0!</v>
      </c>
      <c r="Q899" t="s">
        <v>8325</v>
      </c>
      <c r="R899" t="s">
        <v>8329</v>
      </c>
      <c r="S899" s="12">
        <f t="shared" ref="S899:S962" si="86">(((J899/60)/60)/24)+DATE(1970,1,1)+(-5/24)</f>
        <v>41211.480416666665</v>
      </c>
      <c r="T899" s="12">
        <f t="shared" ref="T899:T962" si="87">(((I899/60)/60)/24)+DATE(1970,1,1)+(-5/24)</f>
        <v>41241.52208333333</v>
      </c>
      <c r="U899" t="str">
        <f t="shared" ref="U899:U962" si="88">TEXT(S899, "mmm")</f>
        <v>Oct</v>
      </c>
      <c r="V899" t="str">
        <f t="shared" ref="V899:V962" si="89">TEXT(S899, "yyy")</f>
        <v>2012</v>
      </c>
    </row>
    <row r="900" spans="1:22" ht="48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s="5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8">
        <f t="shared" si="84"/>
        <v>2.8000000000000001E-2</v>
      </c>
      <c r="P900">
        <f t="shared" si="85"/>
        <v>35</v>
      </c>
      <c r="Q900" t="s">
        <v>8325</v>
      </c>
      <c r="R900" t="s">
        <v>8329</v>
      </c>
      <c r="S900" s="12">
        <f t="shared" si="86"/>
        <v>40878.549884259257</v>
      </c>
      <c r="T900" s="12">
        <f t="shared" si="87"/>
        <v>40923.549884259257</v>
      </c>
      <c r="U900" t="str">
        <f t="shared" si="88"/>
        <v>Dec</v>
      </c>
      <c r="V900" t="str">
        <f t="shared" si="89"/>
        <v>2011</v>
      </c>
    </row>
    <row r="901" spans="1:22" ht="48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s="5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8">
        <f t="shared" si="84"/>
        <v>0.37333333333333335</v>
      </c>
      <c r="P901">
        <f t="shared" si="85"/>
        <v>35</v>
      </c>
      <c r="Q901" t="s">
        <v>8325</v>
      </c>
      <c r="R901" t="s">
        <v>8329</v>
      </c>
      <c r="S901" s="12">
        <f t="shared" si="86"/>
        <v>40645.890763888885</v>
      </c>
      <c r="T901" s="12">
        <f t="shared" si="87"/>
        <v>40690.890763888885</v>
      </c>
      <c r="U901" t="str">
        <f t="shared" si="88"/>
        <v>Apr</v>
      </c>
      <c r="V901" t="str">
        <f t="shared" si="89"/>
        <v>2011</v>
      </c>
    </row>
    <row r="902" spans="1:22" ht="32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s="5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8">
        <f t="shared" si="84"/>
        <v>4.1999999999999997E-3</v>
      </c>
      <c r="P902">
        <f t="shared" si="85"/>
        <v>10.5</v>
      </c>
      <c r="Q902" t="s">
        <v>8325</v>
      </c>
      <c r="R902" t="s">
        <v>8328</v>
      </c>
      <c r="S902" s="12">
        <f t="shared" si="86"/>
        <v>42429.641226851854</v>
      </c>
      <c r="T902" s="12">
        <f t="shared" si="87"/>
        <v>42459.599560185183</v>
      </c>
      <c r="U902" t="str">
        <f t="shared" si="88"/>
        <v>Feb</v>
      </c>
      <c r="V902" t="str">
        <f t="shared" si="89"/>
        <v>2016</v>
      </c>
    </row>
    <row r="903" spans="1:22" ht="64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s="5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8">
        <f t="shared" si="84"/>
        <v>0</v>
      </c>
      <c r="P903" t="e">
        <f t="shared" si="85"/>
        <v>#DIV/0!</v>
      </c>
      <c r="Q903" t="s">
        <v>8325</v>
      </c>
      <c r="R903" t="s">
        <v>8328</v>
      </c>
      <c r="S903" s="12">
        <f t="shared" si="86"/>
        <v>40291.603171296294</v>
      </c>
      <c r="T903" s="12">
        <f t="shared" si="87"/>
        <v>40337.59097222222</v>
      </c>
      <c r="U903" t="str">
        <f t="shared" si="88"/>
        <v>Apr</v>
      </c>
      <c r="V903" t="str">
        <f t="shared" si="89"/>
        <v>2010</v>
      </c>
    </row>
    <row r="904" spans="1:22" ht="48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s="5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8">
        <f t="shared" si="84"/>
        <v>3.0000000000000001E-3</v>
      </c>
      <c r="P904">
        <f t="shared" si="85"/>
        <v>30</v>
      </c>
      <c r="Q904" t="s">
        <v>8325</v>
      </c>
      <c r="R904" t="s">
        <v>8328</v>
      </c>
      <c r="S904" s="12">
        <f t="shared" si="86"/>
        <v>41829.757199074069</v>
      </c>
      <c r="T904" s="12">
        <f t="shared" si="87"/>
        <v>41881.4375</v>
      </c>
      <c r="U904" t="str">
        <f t="shared" si="88"/>
        <v>Jul</v>
      </c>
      <c r="V904" t="str">
        <f t="shared" si="89"/>
        <v>2014</v>
      </c>
    </row>
    <row r="905" spans="1:22" ht="48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s="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8">
        <f t="shared" si="84"/>
        <v>3.2000000000000001E-2</v>
      </c>
      <c r="P905">
        <f t="shared" si="85"/>
        <v>40</v>
      </c>
      <c r="Q905" t="s">
        <v>8325</v>
      </c>
      <c r="R905" t="s">
        <v>8328</v>
      </c>
      <c r="S905" s="12">
        <f t="shared" si="86"/>
        <v>41149.587731481479</v>
      </c>
      <c r="T905" s="12">
        <f t="shared" si="87"/>
        <v>41174.892361111109</v>
      </c>
      <c r="U905" t="str">
        <f t="shared" si="88"/>
        <v>Aug</v>
      </c>
      <c r="V905" t="str">
        <f t="shared" si="89"/>
        <v>2012</v>
      </c>
    </row>
    <row r="906" spans="1:22" ht="48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s="5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8">
        <f t="shared" si="84"/>
        <v>3.0200000000000001E-3</v>
      </c>
      <c r="P906">
        <f t="shared" si="85"/>
        <v>50.333333333333336</v>
      </c>
      <c r="Q906" t="s">
        <v>8325</v>
      </c>
      <c r="R906" t="s">
        <v>8328</v>
      </c>
      <c r="S906" s="12">
        <f t="shared" si="86"/>
        <v>42341.87195601852</v>
      </c>
      <c r="T906" s="12">
        <f t="shared" si="87"/>
        <v>42371.87195601852</v>
      </c>
      <c r="U906" t="str">
        <f t="shared" si="88"/>
        <v>Dec</v>
      </c>
      <c r="V906" t="str">
        <f t="shared" si="89"/>
        <v>2015</v>
      </c>
    </row>
    <row r="907" spans="1:22" ht="48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s="5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8">
        <f t="shared" si="84"/>
        <v>3.0153846153846153E-2</v>
      </c>
      <c r="P907">
        <f t="shared" si="85"/>
        <v>32.666666666666664</v>
      </c>
      <c r="Q907" t="s">
        <v>8325</v>
      </c>
      <c r="R907" t="s">
        <v>8328</v>
      </c>
      <c r="S907" s="12">
        <f t="shared" si="86"/>
        <v>40507.031550925924</v>
      </c>
      <c r="T907" s="12">
        <f t="shared" si="87"/>
        <v>40567.031550925924</v>
      </c>
      <c r="U907" t="str">
        <f t="shared" si="88"/>
        <v>Nov</v>
      </c>
      <c r="V907" t="str">
        <f t="shared" si="89"/>
        <v>2010</v>
      </c>
    </row>
    <row r="908" spans="1:22" ht="32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s="5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8">
        <f t="shared" si="84"/>
        <v>0</v>
      </c>
      <c r="P908" t="e">
        <f t="shared" si="85"/>
        <v>#DIV/0!</v>
      </c>
      <c r="Q908" t="s">
        <v>8325</v>
      </c>
      <c r="R908" t="s">
        <v>8328</v>
      </c>
      <c r="S908" s="12">
        <f t="shared" si="86"/>
        <v>41680.981365740736</v>
      </c>
      <c r="T908" s="12">
        <f t="shared" si="87"/>
        <v>41710.939699074072</v>
      </c>
      <c r="U908" t="str">
        <f t="shared" si="88"/>
        <v>Feb</v>
      </c>
      <c r="V908" t="str">
        <f t="shared" si="89"/>
        <v>2014</v>
      </c>
    </row>
    <row r="909" spans="1:22" ht="32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s="5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8">
        <f t="shared" si="84"/>
        <v>0</v>
      </c>
      <c r="P909" t="e">
        <f t="shared" si="85"/>
        <v>#DIV/0!</v>
      </c>
      <c r="Q909" t="s">
        <v>8325</v>
      </c>
      <c r="R909" t="s">
        <v>8328</v>
      </c>
      <c r="S909" s="12">
        <f t="shared" si="86"/>
        <v>40766.9840625</v>
      </c>
      <c r="T909" s="12">
        <f t="shared" si="87"/>
        <v>40796.9840625</v>
      </c>
      <c r="U909" t="str">
        <f t="shared" si="88"/>
        <v>Aug</v>
      </c>
      <c r="V909" t="str">
        <f t="shared" si="89"/>
        <v>2011</v>
      </c>
    </row>
    <row r="910" spans="1:22" ht="48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s="5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8">
        <f t="shared" si="84"/>
        <v>0</v>
      </c>
      <c r="P910" t="e">
        <f t="shared" si="85"/>
        <v>#DIV/0!</v>
      </c>
      <c r="Q910" t="s">
        <v>8325</v>
      </c>
      <c r="R910" t="s">
        <v>8328</v>
      </c>
      <c r="S910" s="12">
        <f t="shared" si="86"/>
        <v>40340.593229166661</v>
      </c>
      <c r="T910" s="12">
        <f t="shared" si="87"/>
        <v>40385.999305555553</v>
      </c>
      <c r="U910" t="str">
        <f t="shared" si="88"/>
        <v>Jun</v>
      </c>
      <c r="V910" t="str">
        <f t="shared" si="89"/>
        <v>2010</v>
      </c>
    </row>
    <row r="911" spans="1:22" ht="48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s="5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8">
        <f t="shared" si="84"/>
        <v>3.2500000000000001E-2</v>
      </c>
      <c r="P911">
        <f t="shared" si="85"/>
        <v>65</v>
      </c>
      <c r="Q911" t="s">
        <v>8325</v>
      </c>
      <c r="R911" t="s">
        <v>8328</v>
      </c>
      <c r="S911" s="12">
        <f t="shared" si="86"/>
        <v>41081.481944444444</v>
      </c>
      <c r="T911" s="12">
        <f t="shared" si="87"/>
        <v>41112.958333333328</v>
      </c>
      <c r="U911" t="str">
        <f t="shared" si="88"/>
        <v>Jun</v>
      </c>
      <c r="V911" t="str">
        <f t="shared" si="89"/>
        <v>2012</v>
      </c>
    </row>
    <row r="912" spans="1:22" ht="48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s="5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8">
        <f t="shared" si="84"/>
        <v>0.22363636363636363</v>
      </c>
      <c r="P912">
        <f t="shared" si="85"/>
        <v>24.6</v>
      </c>
      <c r="Q912" t="s">
        <v>8325</v>
      </c>
      <c r="R912" t="s">
        <v>8328</v>
      </c>
      <c r="S912" s="12">
        <f t="shared" si="86"/>
        <v>42737.337025462963</v>
      </c>
      <c r="T912" s="12">
        <f t="shared" si="87"/>
        <v>42797.337025462963</v>
      </c>
      <c r="U912" t="str">
        <f t="shared" si="88"/>
        <v>Jan</v>
      </c>
      <c r="V912" t="str">
        <f t="shared" si="89"/>
        <v>2017</v>
      </c>
    </row>
    <row r="913" spans="1:22" ht="48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s="5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8">
        <f t="shared" si="84"/>
        <v>0</v>
      </c>
      <c r="P913" t="e">
        <f t="shared" si="85"/>
        <v>#DIV/0!</v>
      </c>
      <c r="Q913" t="s">
        <v>8325</v>
      </c>
      <c r="R913" t="s">
        <v>8328</v>
      </c>
      <c r="S913" s="12">
        <f t="shared" si="86"/>
        <v>41641.796817129631</v>
      </c>
      <c r="T913" s="12">
        <f t="shared" si="87"/>
        <v>41662.796817129631</v>
      </c>
      <c r="U913" t="str">
        <f t="shared" si="88"/>
        <v>Jan</v>
      </c>
      <c r="V913" t="str">
        <f t="shared" si="89"/>
        <v>2014</v>
      </c>
    </row>
    <row r="914" spans="1:22" ht="48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s="5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8">
        <f t="shared" si="84"/>
        <v>8.5714285714285719E-3</v>
      </c>
      <c r="P914">
        <f t="shared" si="85"/>
        <v>15</v>
      </c>
      <c r="Q914" t="s">
        <v>8325</v>
      </c>
      <c r="R914" t="s">
        <v>8328</v>
      </c>
      <c r="S914" s="12">
        <f t="shared" si="86"/>
        <v>41193.901006944441</v>
      </c>
      <c r="T914" s="12">
        <f t="shared" si="87"/>
        <v>41253.942673611105</v>
      </c>
      <c r="U914" t="str">
        <f t="shared" si="88"/>
        <v>Oct</v>
      </c>
      <c r="V914" t="str">
        <f t="shared" si="89"/>
        <v>2012</v>
      </c>
    </row>
    <row r="915" spans="1:22" ht="48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s="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8">
        <f t="shared" si="84"/>
        <v>6.6066666666666662E-2</v>
      </c>
      <c r="P915">
        <f t="shared" si="85"/>
        <v>82.583333333333329</v>
      </c>
      <c r="Q915" t="s">
        <v>8325</v>
      </c>
      <c r="R915" t="s">
        <v>8328</v>
      </c>
      <c r="S915" s="12">
        <f t="shared" si="86"/>
        <v>41003.930775462963</v>
      </c>
      <c r="T915" s="12">
        <f t="shared" si="87"/>
        <v>41033.930775462963</v>
      </c>
      <c r="U915" t="str">
        <f t="shared" si="88"/>
        <v>Apr</v>
      </c>
      <c r="V915" t="str">
        <f t="shared" si="89"/>
        <v>2012</v>
      </c>
    </row>
    <row r="916" spans="1:22" ht="48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s="5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8">
        <f t="shared" si="84"/>
        <v>0</v>
      </c>
      <c r="P916" t="e">
        <f t="shared" si="85"/>
        <v>#DIV/0!</v>
      </c>
      <c r="Q916" t="s">
        <v>8325</v>
      </c>
      <c r="R916" t="s">
        <v>8328</v>
      </c>
      <c r="S916" s="12">
        <f t="shared" si="86"/>
        <v>41116.554942129631</v>
      </c>
      <c r="T916" s="12">
        <f t="shared" si="87"/>
        <v>41146.554942129631</v>
      </c>
      <c r="U916" t="str">
        <f t="shared" si="88"/>
        <v>Jul</v>
      </c>
      <c r="V916" t="str">
        <f t="shared" si="89"/>
        <v>2012</v>
      </c>
    </row>
    <row r="917" spans="1:22" ht="48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s="5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8">
        <f t="shared" si="84"/>
        <v>5.7692307692307696E-2</v>
      </c>
      <c r="P917">
        <f t="shared" si="85"/>
        <v>41.666666666666664</v>
      </c>
      <c r="Q917" t="s">
        <v>8325</v>
      </c>
      <c r="R917" t="s">
        <v>8328</v>
      </c>
      <c r="S917" s="12">
        <f t="shared" si="86"/>
        <v>40937.471226851849</v>
      </c>
      <c r="T917" s="12">
        <f t="shared" si="87"/>
        <v>40968.999305555553</v>
      </c>
      <c r="U917" t="str">
        <f t="shared" si="88"/>
        <v>Jan</v>
      </c>
      <c r="V917" t="str">
        <f t="shared" si="89"/>
        <v>2012</v>
      </c>
    </row>
    <row r="918" spans="1:22" ht="48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s="5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8">
        <f t="shared" si="84"/>
        <v>0</v>
      </c>
      <c r="P918" t="e">
        <f t="shared" si="85"/>
        <v>#DIV/0!</v>
      </c>
      <c r="Q918" t="s">
        <v>8325</v>
      </c>
      <c r="R918" t="s">
        <v>8328</v>
      </c>
      <c r="S918" s="12">
        <f t="shared" si="86"/>
        <v>40434.645069444443</v>
      </c>
      <c r="T918" s="12">
        <f t="shared" si="87"/>
        <v>40473</v>
      </c>
      <c r="U918" t="str">
        <f t="shared" si="88"/>
        <v>Sep</v>
      </c>
      <c r="V918" t="str">
        <f t="shared" si="89"/>
        <v>2010</v>
      </c>
    </row>
    <row r="919" spans="1:22" ht="48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s="5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8">
        <f t="shared" si="84"/>
        <v>6.0000000000000001E-3</v>
      </c>
      <c r="P919">
        <f t="shared" si="85"/>
        <v>30</v>
      </c>
      <c r="Q919" t="s">
        <v>8325</v>
      </c>
      <c r="R919" t="s">
        <v>8328</v>
      </c>
      <c r="S919" s="12">
        <f t="shared" si="86"/>
        <v>41802.735300925924</v>
      </c>
      <c r="T919" s="12">
        <f t="shared" si="87"/>
        <v>41833.895833333328</v>
      </c>
      <c r="U919" t="str">
        <f t="shared" si="88"/>
        <v>Jun</v>
      </c>
      <c r="V919" t="str">
        <f t="shared" si="89"/>
        <v>2014</v>
      </c>
    </row>
    <row r="920" spans="1:22" ht="48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s="5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8">
        <f t="shared" si="84"/>
        <v>5.0256410256410255E-2</v>
      </c>
      <c r="P920">
        <f t="shared" si="85"/>
        <v>19.600000000000001</v>
      </c>
      <c r="Q920" t="s">
        <v>8325</v>
      </c>
      <c r="R920" t="s">
        <v>8328</v>
      </c>
      <c r="S920" s="12">
        <f t="shared" si="86"/>
        <v>41944.707881944443</v>
      </c>
      <c r="T920" s="12">
        <f t="shared" si="87"/>
        <v>41974.749548611107</v>
      </c>
      <c r="U920" t="str">
        <f t="shared" si="88"/>
        <v>Nov</v>
      </c>
      <c r="V920" t="str">
        <f t="shared" si="89"/>
        <v>2014</v>
      </c>
    </row>
    <row r="921" spans="1:22" ht="16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s="5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8">
        <f t="shared" si="84"/>
        <v>5.0000000000000001E-3</v>
      </c>
      <c r="P921">
        <f t="shared" si="85"/>
        <v>100</v>
      </c>
      <c r="Q921" t="s">
        <v>8325</v>
      </c>
      <c r="R921" t="s">
        <v>8328</v>
      </c>
      <c r="S921" s="12">
        <f t="shared" si="86"/>
        <v>41227.433391203704</v>
      </c>
      <c r="T921" s="12">
        <f t="shared" si="87"/>
        <v>41262.433391203704</v>
      </c>
      <c r="U921" t="str">
        <f t="shared" si="88"/>
        <v>Nov</v>
      </c>
      <c r="V921" t="str">
        <f t="shared" si="89"/>
        <v>2012</v>
      </c>
    </row>
    <row r="922" spans="1:22" ht="48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s="5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8">
        <f t="shared" si="84"/>
        <v>0</v>
      </c>
      <c r="P922" t="e">
        <f t="shared" si="85"/>
        <v>#DIV/0!</v>
      </c>
      <c r="Q922" t="s">
        <v>8325</v>
      </c>
      <c r="R922" t="s">
        <v>8328</v>
      </c>
      <c r="S922" s="12">
        <f t="shared" si="86"/>
        <v>41562.463217592594</v>
      </c>
      <c r="T922" s="12">
        <f t="shared" si="87"/>
        <v>41592.504884259259</v>
      </c>
      <c r="U922" t="str">
        <f t="shared" si="88"/>
        <v>Oct</v>
      </c>
      <c r="V922" t="str">
        <f t="shared" si="89"/>
        <v>2013</v>
      </c>
    </row>
    <row r="923" spans="1:22" ht="48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s="5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8">
        <f t="shared" si="84"/>
        <v>0.309</v>
      </c>
      <c r="P923">
        <f t="shared" si="85"/>
        <v>231.75</v>
      </c>
      <c r="Q923" t="s">
        <v>8325</v>
      </c>
      <c r="R923" t="s">
        <v>8328</v>
      </c>
      <c r="S923" s="12">
        <f t="shared" si="86"/>
        <v>40846.962685185179</v>
      </c>
      <c r="T923" s="12">
        <f t="shared" si="87"/>
        <v>40889.004351851851</v>
      </c>
      <c r="U923" t="str">
        <f t="shared" si="88"/>
        <v>Oct</v>
      </c>
      <c r="V923" t="str">
        <f t="shared" si="89"/>
        <v>2011</v>
      </c>
    </row>
    <row r="924" spans="1:22" ht="48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s="5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8">
        <f t="shared" si="84"/>
        <v>0.21037037037037037</v>
      </c>
      <c r="P924">
        <f t="shared" si="85"/>
        <v>189.33333333333334</v>
      </c>
      <c r="Q924" t="s">
        <v>8325</v>
      </c>
      <c r="R924" t="s">
        <v>8328</v>
      </c>
      <c r="S924" s="12">
        <f t="shared" si="86"/>
        <v>41878.32167824074</v>
      </c>
      <c r="T924" s="12">
        <f t="shared" si="87"/>
        <v>41913.32167824074</v>
      </c>
      <c r="U924" t="str">
        <f t="shared" si="88"/>
        <v>Aug</v>
      </c>
      <c r="V924" t="str">
        <f t="shared" si="89"/>
        <v>2014</v>
      </c>
    </row>
    <row r="925" spans="1:22" ht="48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s="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8">
        <f t="shared" si="84"/>
        <v>2.1999999999999999E-2</v>
      </c>
      <c r="P925">
        <f t="shared" si="85"/>
        <v>55</v>
      </c>
      <c r="Q925" t="s">
        <v>8325</v>
      </c>
      <c r="R925" t="s">
        <v>8328</v>
      </c>
      <c r="S925" s="12">
        <f t="shared" si="86"/>
        <v>41934.751423611109</v>
      </c>
      <c r="T925" s="12">
        <f t="shared" si="87"/>
        <v>41964.793090277781</v>
      </c>
      <c r="U925" t="str">
        <f t="shared" si="88"/>
        <v>Oct</v>
      </c>
      <c r="V925" t="str">
        <f t="shared" si="89"/>
        <v>2014</v>
      </c>
    </row>
    <row r="926" spans="1:22" ht="48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s="5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8">
        <f t="shared" si="84"/>
        <v>0.109</v>
      </c>
      <c r="P926">
        <f t="shared" si="85"/>
        <v>21.8</v>
      </c>
      <c r="Q926" t="s">
        <v>8325</v>
      </c>
      <c r="R926" t="s">
        <v>8328</v>
      </c>
      <c r="S926" s="12">
        <f t="shared" si="86"/>
        <v>41288.734594907408</v>
      </c>
      <c r="T926" s="12">
        <f t="shared" si="87"/>
        <v>41318.734594907408</v>
      </c>
      <c r="U926" t="str">
        <f t="shared" si="88"/>
        <v>Jan</v>
      </c>
      <c r="V926" t="str">
        <f t="shared" si="89"/>
        <v>2013</v>
      </c>
    </row>
    <row r="927" spans="1:22" ht="48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s="5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8">
        <f t="shared" si="84"/>
        <v>2.6666666666666668E-2</v>
      </c>
      <c r="P927">
        <f t="shared" si="85"/>
        <v>32</v>
      </c>
      <c r="Q927" t="s">
        <v>8325</v>
      </c>
      <c r="R927" t="s">
        <v>8328</v>
      </c>
      <c r="S927" s="12">
        <f t="shared" si="86"/>
        <v>41575.672581018516</v>
      </c>
      <c r="T927" s="12">
        <f t="shared" si="87"/>
        <v>41605.71424768518</v>
      </c>
      <c r="U927" t="str">
        <f t="shared" si="88"/>
        <v>Oct</v>
      </c>
      <c r="V927" t="str">
        <f t="shared" si="89"/>
        <v>2013</v>
      </c>
    </row>
    <row r="928" spans="1:22" ht="64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s="5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8">
        <f t="shared" si="84"/>
        <v>0</v>
      </c>
      <c r="P928" t="e">
        <f t="shared" si="85"/>
        <v>#DIV/0!</v>
      </c>
      <c r="Q928" t="s">
        <v>8325</v>
      </c>
      <c r="R928" t="s">
        <v>8328</v>
      </c>
      <c r="S928" s="12">
        <f t="shared" si="86"/>
        <v>40337.811689814815</v>
      </c>
      <c r="T928" s="12">
        <f t="shared" si="87"/>
        <v>40367.736111111109</v>
      </c>
      <c r="U928" t="str">
        <f t="shared" si="88"/>
        <v>Jun</v>
      </c>
      <c r="V928" t="str">
        <f t="shared" si="89"/>
        <v>2010</v>
      </c>
    </row>
    <row r="929" spans="1:22" ht="32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s="5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8">
        <f t="shared" si="84"/>
        <v>0</v>
      </c>
      <c r="P929" t="e">
        <f t="shared" si="85"/>
        <v>#DIV/0!</v>
      </c>
      <c r="Q929" t="s">
        <v>8325</v>
      </c>
      <c r="R929" t="s">
        <v>8328</v>
      </c>
      <c r="S929" s="12">
        <f t="shared" si="86"/>
        <v>41013.614525462959</v>
      </c>
      <c r="T929" s="12">
        <f t="shared" si="87"/>
        <v>41043.614525462959</v>
      </c>
      <c r="U929" t="str">
        <f t="shared" si="88"/>
        <v>Apr</v>
      </c>
      <c r="V929" t="str">
        <f t="shared" si="89"/>
        <v>2012</v>
      </c>
    </row>
    <row r="930" spans="1:22" ht="48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s="5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8">
        <f t="shared" si="84"/>
        <v>0.10862068965517241</v>
      </c>
      <c r="P930">
        <f t="shared" si="85"/>
        <v>56.25</v>
      </c>
      <c r="Q930" t="s">
        <v>8325</v>
      </c>
      <c r="R930" t="s">
        <v>8328</v>
      </c>
      <c r="S930" s="12">
        <f t="shared" si="86"/>
        <v>41180.654085648144</v>
      </c>
      <c r="T930" s="12">
        <f t="shared" si="87"/>
        <v>41230.791666666664</v>
      </c>
      <c r="U930" t="str">
        <f t="shared" si="88"/>
        <v>Sep</v>
      </c>
      <c r="V930" t="str">
        <f t="shared" si="89"/>
        <v>2012</v>
      </c>
    </row>
    <row r="931" spans="1:22" ht="48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s="5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8">
        <f t="shared" si="84"/>
        <v>0</v>
      </c>
      <c r="P931" t="e">
        <f t="shared" si="85"/>
        <v>#DIV/0!</v>
      </c>
      <c r="Q931" t="s">
        <v>8325</v>
      </c>
      <c r="R931" t="s">
        <v>8328</v>
      </c>
      <c r="S931" s="12">
        <f t="shared" si="86"/>
        <v>40978.029733796291</v>
      </c>
      <c r="T931" s="12">
        <f t="shared" si="87"/>
        <v>41007.988067129627</v>
      </c>
      <c r="U931" t="str">
        <f t="shared" si="88"/>
        <v>Mar</v>
      </c>
      <c r="V931" t="str">
        <f t="shared" si="89"/>
        <v>2012</v>
      </c>
    </row>
    <row r="932" spans="1:22" ht="48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s="5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8">
        <f t="shared" si="84"/>
        <v>0.38333333333333336</v>
      </c>
      <c r="P932">
        <f t="shared" si="85"/>
        <v>69</v>
      </c>
      <c r="Q932" t="s">
        <v>8325</v>
      </c>
      <c r="R932" t="s">
        <v>8328</v>
      </c>
      <c r="S932" s="12">
        <f t="shared" si="86"/>
        <v>40312.707245370366</v>
      </c>
      <c r="T932" s="12">
        <f t="shared" si="87"/>
        <v>40354.688888888886</v>
      </c>
      <c r="U932" t="str">
        <f t="shared" si="88"/>
        <v>May</v>
      </c>
      <c r="V932" t="str">
        <f t="shared" si="89"/>
        <v>2010</v>
      </c>
    </row>
    <row r="933" spans="1:22" ht="48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s="5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8">
        <f t="shared" si="84"/>
        <v>6.5500000000000003E-2</v>
      </c>
      <c r="P933">
        <f t="shared" si="85"/>
        <v>18.714285714285715</v>
      </c>
      <c r="Q933" t="s">
        <v>8325</v>
      </c>
      <c r="R933" t="s">
        <v>8328</v>
      </c>
      <c r="S933" s="12">
        <f t="shared" si="86"/>
        <v>41680.151643518519</v>
      </c>
      <c r="T933" s="12">
        <f t="shared" si="87"/>
        <v>41714.708333333328</v>
      </c>
      <c r="U933" t="str">
        <f t="shared" si="88"/>
        <v>Feb</v>
      </c>
      <c r="V933" t="str">
        <f t="shared" si="89"/>
        <v>2014</v>
      </c>
    </row>
    <row r="934" spans="1:22" ht="32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s="5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8">
        <f t="shared" si="84"/>
        <v>0.14536842105263159</v>
      </c>
      <c r="P934">
        <f t="shared" si="85"/>
        <v>46.033333333333331</v>
      </c>
      <c r="Q934" t="s">
        <v>8325</v>
      </c>
      <c r="R934" t="s">
        <v>8328</v>
      </c>
      <c r="S934" s="12">
        <f t="shared" si="86"/>
        <v>41310.760937499996</v>
      </c>
      <c r="T934" s="12">
        <f t="shared" si="87"/>
        <v>41355.719270833331</v>
      </c>
      <c r="U934" t="str">
        <f t="shared" si="88"/>
        <v>Feb</v>
      </c>
      <c r="V934" t="str">
        <f t="shared" si="89"/>
        <v>2013</v>
      </c>
    </row>
    <row r="935" spans="1:22" ht="48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s="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8">
        <f t="shared" si="84"/>
        <v>0.06</v>
      </c>
      <c r="P935">
        <f t="shared" si="85"/>
        <v>60</v>
      </c>
      <c r="Q935" t="s">
        <v>8325</v>
      </c>
      <c r="R935" t="s">
        <v>8328</v>
      </c>
      <c r="S935" s="12">
        <f t="shared" si="86"/>
        <v>41710.960752314815</v>
      </c>
      <c r="T935" s="12">
        <f t="shared" si="87"/>
        <v>41770.960752314815</v>
      </c>
      <c r="U935" t="str">
        <f t="shared" si="88"/>
        <v>Mar</v>
      </c>
      <c r="V935" t="str">
        <f t="shared" si="89"/>
        <v>2014</v>
      </c>
    </row>
    <row r="936" spans="1:22" ht="48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s="5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8">
        <f t="shared" si="84"/>
        <v>0.30399999999999999</v>
      </c>
      <c r="P936">
        <f t="shared" si="85"/>
        <v>50.666666666666664</v>
      </c>
      <c r="Q936" t="s">
        <v>8325</v>
      </c>
      <c r="R936" t="s">
        <v>8328</v>
      </c>
      <c r="S936" s="12">
        <f t="shared" si="86"/>
        <v>41733.528749999998</v>
      </c>
      <c r="T936" s="12">
        <f t="shared" si="87"/>
        <v>41763.041666666664</v>
      </c>
      <c r="U936" t="str">
        <f t="shared" si="88"/>
        <v>Apr</v>
      </c>
      <c r="V936" t="str">
        <f t="shared" si="89"/>
        <v>2014</v>
      </c>
    </row>
    <row r="937" spans="1:22" ht="48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s="5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8">
        <f t="shared" si="84"/>
        <v>1.4285714285714285E-2</v>
      </c>
      <c r="P937">
        <f t="shared" si="85"/>
        <v>25</v>
      </c>
      <c r="Q937" t="s">
        <v>8325</v>
      </c>
      <c r="R937" t="s">
        <v>8328</v>
      </c>
      <c r="S937" s="12">
        <f t="shared" si="86"/>
        <v>42368.125335648147</v>
      </c>
      <c r="T937" s="12">
        <f t="shared" si="87"/>
        <v>42398.125335648147</v>
      </c>
      <c r="U937" t="str">
        <f t="shared" si="88"/>
        <v>Dec</v>
      </c>
      <c r="V937" t="str">
        <f t="shared" si="89"/>
        <v>2015</v>
      </c>
    </row>
    <row r="938" spans="1:22" ht="48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s="5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8">
        <f t="shared" si="84"/>
        <v>0</v>
      </c>
      <c r="P938" t="e">
        <f t="shared" si="85"/>
        <v>#DIV/0!</v>
      </c>
      <c r="Q938" t="s">
        <v>8325</v>
      </c>
      <c r="R938" t="s">
        <v>8328</v>
      </c>
      <c r="S938" s="12">
        <f t="shared" si="86"/>
        <v>40882.815844907404</v>
      </c>
      <c r="T938" s="12">
        <f t="shared" si="87"/>
        <v>40926.625</v>
      </c>
      <c r="U938" t="str">
        <f t="shared" si="88"/>
        <v>Dec</v>
      </c>
      <c r="V938" t="str">
        <f t="shared" si="89"/>
        <v>2011</v>
      </c>
    </row>
    <row r="939" spans="1:22" ht="48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s="5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8">
        <f t="shared" si="84"/>
        <v>1.1428571428571429E-2</v>
      </c>
      <c r="P939">
        <f t="shared" si="85"/>
        <v>20</v>
      </c>
      <c r="Q939" t="s">
        <v>8325</v>
      </c>
      <c r="R939" t="s">
        <v>8328</v>
      </c>
      <c r="S939" s="12">
        <f t="shared" si="86"/>
        <v>41551.589780092589</v>
      </c>
      <c r="T939" s="12">
        <f t="shared" si="87"/>
        <v>41581.63144675926</v>
      </c>
      <c r="U939" t="str">
        <f t="shared" si="88"/>
        <v>Oct</v>
      </c>
      <c r="V939" t="str">
        <f t="shared" si="89"/>
        <v>2013</v>
      </c>
    </row>
    <row r="940" spans="1:22" ht="48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s="5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8">
        <f t="shared" si="84"/>
        <v>3.5714285714285713E-3</v>
      </c>
      <c r="P940">
        <f t="shared" si="85"/>
        <v>25</v>
      </c>
      <c r="Q940" t="s">
        <v>8325</v>
      </c>
      <c r="R940" t="s">
        <v>8328</v>
      </c>
      <c r="S940" s="12">
        <f t="shared" si="86"/>
        <v>41124.27138888889</v>
      </c>
      <c r="T940" s="12">
        <f t="shared" si="87"/>
        <v>41154.27138888889</v>
      </c>
      <c r="U940" t="str">
        <f t="shared" si="88"/>
        <v>Aug</v>
      </c>
      <c r="V940" t="str">
        <f t="shared" si="89"/>
        <v>2012</v>
      </c>
    </row>
    <row r="941" spans="1:22" ht="48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s="5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8">
        <f t="shared" si="84"/>
        <v>1.4545454545454545E-2</v>
      </c>
      <c r="P941">
        <f t="shared" si="85"/>
        <v>20</v>
      </c>
      <c r="Q941" t="s">
        <v>8325</v>
      </c>
      <c r="R941" t="s">
        <v>8328</v>
      </c>
      <c r="S941" s="12">
        <f t="shared" si="86"/>
        <v>41416.554837962962</v>
      </c>
      <c r="T941" s="12">
        <f t="shared" si="87"/>
        <v>41455.623611111107</v>
      </c>
      <c r="U941" t="str">
        <f t="shared" si="88"/>
        <v>May</v>
      </c>
      <c r="V941" t="str">
        <f t="shared" si="89"/>
        <v>2013</v>
      </c>
    </row>
    <row r="942" spans="1:22" ht="48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s="5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8">
        <f t="shared" si="84"/>
        <v>0.17155555555555554</v>
      </c>
      <c r="P942">
        <f t="shared" si="85"/>
        <v>110.28571428571429</v>
      </c>
      <c r="Q942" t="s">
        <v>8319</v>
      </c>
      <c r="R942" t="s">
        <v>8321</v>
      </c>
      <c r="S942" s="12">
        <f t="shared" si="86"/>
        <v>42181.800069444442</v>
      </c>
      <c r="T942" s="12">
        <f t="shared" si="87"/>
        <v>42226.800069444442</v>
      </c>
      <c r="U942" t="str">
        <f t="shared" si="88"/>
        <v>Jun</v>
      </c>
      <c r="V942" t="str">
        <f t="shared" si="89"/>
        <v>2015</v>
      </c>
    </row>
    <row r="943" spans="1:22" ht="48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s="5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8">
        <f t="shared" si="84"/>
        <v>2.3220000000000001E-2</v>
      </c>
      <c r="P943">
        <f t="shared" si="85"/>
        <v>37.451612903225808</v>
      </c>
      <c r="Q943" t="s">
        <v>8319</v>
      </c>
      <c r="R943" t="s">
        <v>8321</v>
      </c>
      <c r="S943" s="12">
        <f t="shared" si="86"/>
        <v>42745.888252314813</v>
      </c>
      <c r="T943" s="12">
        <f t="shared" si="87"/>
        <v>42775.888252314813</v>
      </c>
      <c r="U943" t="str">
        <f t="shared" si="88"/>
        <v>Jan</v>
      </c>
      <c r="V943" t="str">
        <f t="shared" si="89"/>
        <v>2017</v>
      </c>
    </row>
    <row r="944" spans="1:22" ht="48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s="5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8">
        <f t="shared" si="84"/>
        <v>8.9066666666666669E-2</v>
      </c>
      <c r="P944">
        <f t="shared" si="85"/>
        <v>41.75</v>
      </c>
      <c r="Q944" t="s">
        <v>8319</v>
      </c>
      <c r="R944" t="s">
        <v>8321</v>
      </c>
      <c r="S944" s="12">
        <f t="shared" si="86"/>
        <v>42382.634953703695</v>
      </c>
      <c r="T944" s="12">
        <f t="shared" si="87"/>
        <v>42418.634953703695</v>
      </c>
      <c r="U944" t="str">
        <f t="shared" si="88"/>
        <v>Jan</v>
      </c>
      <c r="V944" t="str">
        <f t="shared" si="89"/>
        <v>2016</v>
      </c>
    </row>
    <row r="945" spans="1:22" ht="32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s="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8">
        <f t="shared" si="84"/>
        <v>9.633333333333334E-2</v>
      </c>
      <c r="P945">
        <f t="shared" si="85"/>
        <v>24.083333333333332</v>
      </c>
      <c r="Q945" t="s">
        <v>8319</v>
      </c>
      <c r="R945" t="s">
        <v>8321</v>
      </c>
      <c r="S945" s="12">
        <f t="shared" si="86"/>
        <v>42673.459548611114</v>
      </c>
      <c r="T945" s="12">
        <f t="shared" si="87"/>
        <v>42703.501215277771</v>
      </c>
      <c r="U945" t="str">
        <f t="shared" si="88"/>
        <v>Oct</v>
      </c>
      <c r="V945" t="str">
        <f t="shared" si="89"/>
        <v>2016</v>
      </c>
    </row>
    <row r="946" spans="1:22" ht="48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s="5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8">
        <f t="shared" si="84"/>
        <v>0.13325999999999999</v>
      </c>
      <c r="P946">
        <f t="shared" si="85"/>
        <v>69.40625</v>
      </c>
      <c r="Q946" t="s">
        <v>8319</v>
      </c>
      <c r="R946" t="s">
        <v>8321</v>
      </c>
      <c r="S946" s="12">
        <f t="shared" si="86"/>
        <v>42444.375578703701</v>
      </c>
      <c r="T946" s="12">
        <f t="shared" si="87"/>
        <v>42478.374999999993</v>
      </c>
      <c r="U946" t="str">
        <f t="shared" si="88"/>
        <v>Mar</v>
      </c>
      <c r="V946" t="str">
        <f t="shared" si="89"/>
        <v>2016</v>
      </c>
    </row>
    <row r="947" spans="1:22" ht="48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s="5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8">
        <f t="shared" si="84"/>
        <v>2.4840000000000001E-2</v>
      </c>
      <c r="P947">
        <f t="shared" si="85"/>
        <v>155.25</v>
      </c>
      <c r="Q947" t="s">
        <v>8319</v>
      </c>
      <c r="R947" t="s">
        <v>8321</v>
      </c>
      <c r="S947" s="12">
        <f t="shared" si="86"/>
        <v>42732.664652777778</v>
      </c>
      <c r="T947" s="12">
        <f t="shared" si="87"/>
        <v>42784.790972222218</v>
      </c>
      <c r="U947" t="str">
        <f t="shared" si="88"/>
        <v>Dec</v>
      </c>
      <c r="V947" t="str">
        <f t="shared" si="89"/>
        <v>2016</v>
      </c>
    </row>
    <row r="948" spans="1:22" ht="32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s="5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8">
        <f t="shared" si="84"/>
        <v>1.9066666666666666E-2</v>
      </c>
      <c r="P948">
        <f t="shared" si="85"/>
        <v>57.2</v>
      </c>
      <c r="Q948" t="s">
        <v>8319</v>
      </c>
      <c r="R948" t="s">
        <v>8321</v>
      </c>
      <c r="S948" s="12">
        <f t="shared" si="86"/>
        <v>42592.542222222219</v>
      </c>
      <c r="T948" s="12">
        <f t="shared" si="87"/>
        <v>42622.542222222219</v>
      </c>
      <c r="U948" t="str">
        <f t="shared" si="88"/>
        <v>Aug</v>
      </c>
      <c r="V948" t="str">
        <f t="shared" si="89"/>
        <v>2016</v>
      </c>
    </row>
    <row r="949" spans="1:22" ht="48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s="5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8">
        <f t="shared" si="84"/>
        <v>0</v>
      </c>
      <c r="P949" t="e">
        <f t="shared" si="85"/>
        <v>#DIV/0!</v>
      </c>
      <c r="Q949" t="s">
        <v>8319</v>
      </c>
      <c r="R949" t="s">
        <v>8321</v>
      </c>
      <c r="S949" s="12">
        <f t="shared" si="86"/>
        <v>42491.57298611111</v>
      </c>
      <c r="T949" s="12">
        <f t="shared" si="87"/>
        <v>42551.57298611111</v>
      </c>
      <c r="U949" t="str">
        <f t="shared" si="88"/>
        <v>May</v>
      </c>
      <c r="V949" t="str">
        <f t="shared" si="89"/>
        <v>2016</v>
      </c>
    </row>
    <row r="950" spans="1:22" ht="48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s="5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8">
        <f t="shared" si="84"/>
        <v>0.12</v>
      </c>
      <c r="P950">
        <f t="shared" si="85"/>
        <v>60</v>
      </c>
      <c r="Q950" t="s">
        <v>8319</v>
      </c>
      <c r="R950" t="s">
        <v>8321</v>
      </c>
      <c r="S950" s="12">
        <f t="shared" si="86"/>
        <v>42411.619953703703</v>
      </c>
      <c r="T950" s="12">
        <f t="shared" si="87"/>
        <v>42441.619953703703</v>
      </c>
      <c r="U950" t="str">
        <f t="shared" si="88"/>
        <v>Feb</v>
      </c>
      <c r="V950" t="str">
        <f t="shared" si="89"/>
        <v>2016</v>
      </c>
    </row>
    <row r="951" spans="1:22" ht="48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s="5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8">
        <f t="shared" si="84"/>
        <v>1.3650000000000001E-2</v>
      </c>
      <c r="P951">
        <f t="shared" si="85"/>
        <v>39</v>
      </c>
      <c r="Q951" t="s">
        <v>8319</v>
      </c>
      <c r="R951" t="s">
        <v>8321</v>
      </c>
      <c r="S951" s="12">
        <f t="shared" si="86"/>
        <v>42360.835370370369</v>
      </c>
      <c r="T951" s="12">
        <f t="shared" si="87"/>
        <v>42420.835370370369</v>
      </c>
      <c r="U951" t="str">
        <f t="shared" si="88"/>
        <v>Dec</v>
      </c>
      <c r="V951" t="str">
        <f t="shared" si="89"/>
        <v>2015</v>
      </c>
    </row>
    <row r="952" spans="1:22" ht="48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s="5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8">
        <f t="shared" si="84"/>
        <v>0.28039999999999998</v>
      </c>
      <c r="P952">
        <f t="shared" si="85"/>
        <v>58.416666666666664</v>
      </c>
      <c r="Q952" t="s">
        <v>8319</v>
      </c>
      <c r="R952" t="s">
        <v>8321</v>
      </c>
      <c r="S952" s="12">
        <f t="shared" si="86"/>
        <v>42356.54237268518</v>
      </c>
      <c r="T952" s="12">
        <f t="shared" si="87"/>
        <v>42386.54237268518</v>
      </c>
      <c r="U952" t="str">
        <f t="shared" si="88"/>
        <v>Dec</v>
      </c>
      <c r="V952" t="str">
        <f t="shared" si="89"/>
        <v>2015</v>
      </c>
    </row>
    <row r="953" spans="1:22" ht="16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s="5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8">
        <f t="shared" si="84"/>
        <v>0.38390000000000002</v>
      </c>
      <c r="P953">
        <f t="shared" si="85"/>
        <v>158.63636363636363</v>
      </c>
      <c r="Q953" t="s">
        <v>8319</v>
      </c>
      <c r="R953" t="s">
        <v>8321</v>
      </c>
      <c r="S953" s="12">
        <f t="shared" si="86"/>
        <v>42480.44527777777</v>
      </c>
      <c r="T953" s="12">
        <f t="shared" si="87"/>
        <v>42525.44527777777</v>
      </c>
      <c r="U953" t="str">
        <f t="shared" si="88"/>
        <v>Apr</v>
      </c>
      <c r="V953" t="str">
        <f t="shared" si="89"/>
        <v>2016</v>
      </c>
    </row>
    <row r="954" spans="1:22" ht="32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s="5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8">
        <f t="shared" si="84"/>
        <v>0.39942857142857141</v>
      </c>
      <c r="P954">
        <f t="shared" si="85"/>
        <v>99.857142857142861</v>
      </c>
      <c r="Q954" t="s">
        <v>8319</v>
      </c>
      <c r="R954" t="s">
        <v>8321</v>
      </c>
      <c r="S954" s="12">
        <f t="shared" si="86"/>
        <v>42662.405231481483</v>
      </c>
      <c r="T954" s="12">
        <f t="shared" si="87"/>
        <v>42692.446898148148</v>
      </c>
      <c r="U954" t="str">
        <f t="shared" si="88"/>
        <v>Oct</v>
      </c>
      <c r="V954" t="str">
        <f t="shared" si="89"/>
        <v>2016</v>
      </c>
    </row>
    <row r="955" spans="1:22" ht="48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s="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8">
        <f t="shared" si="84"/>
        <v>8.3999999999999995E-3</v>
      </c>
      <c r="P955">
        <f t="shared" si="85"/>
        <v>25.2</v>
      </c>
      <c r="Q955" t="s">
        <v>8319</v>
      </c>
      <c r="R955" t="s">
        <v>8321</v>
      </c>
      <c r="S955" s="12">
        <f t="shared" si="86"/>
        <v>41998.956006944441</v>
      </c>
      <c r="T955" s="12">
        <f t="shared" si="87"/>
        <v>42028.956006944441</v>
      </c>
      <c r="U955" t="str">
        <f t="shared" si="88"/>
        <v>Dec</v>
      </c>
      <c r="V955" t="str">
        <f t="shared" si="89"/>
        <v>2014</v>
      </c>
    </row>
    <row r="956" spans="1:22" ht="48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s="5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8">
        <f t="shared" si="84"/>
        <v>0.43406666666666666</v>
      </c>
      <c r="P956">
        <f t="shared" si="85"/>
        <v>89.191780821917803</v>
      </c>
      <c r="Q956" t="s">
        <v>8319</v>
      </c>
      <c r="R956" t="s">
        <v>8321</v>
      </c>
      <c r="S956" s="12">
        <f t="shared" si="86"/>
        <v>42194.625451388885</v>
      </c>
      <c r="T956" s="12">
        <f t="shared" si="87"/>
        <v>42236.625451388885</v>
      </c>
      <c r="U956" t="str">
        <f t="shared" si="88"/>
        <v>Jul</v>
      </c>
      <c r="V956" t="str">
        <f t="shared" si="89"/>
        <v>2015</v>
      </c>
    </row>
    <row r="957" spans="1:22" ht="48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s="5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8">
        <f t="shared" si="84"/>
        <v>5.6613333333333335E-2</v>
      </c>
      <c r="P957">
        <f t="shared" si="85"/>
        <v>182.6236559139785</v>
      </c>
      <c r="Q957" t="s">
        <v>8319</v>
      </c>
      <c r="R957" t="s">
        <v>8321</v>
      </c>
      <c r="S957" s="12">
        <f t="shared" si="86"/>
        <v>42586.086805555555</v>
      </c>
      <c r="T957" s="12">
        <f t="shared" si="87"/>
        <v>42626.086805555555</v>
      </c>
      <c r="U957" t="str">
        <f t="shared" si="88"/>
        <v>Aug</v>
      </c>
      <c r="V957" t="str">
        <f t="shared" si="89"/>
        <v>2016</v>
      </c>
    </row>
    <row r="958" spans="1:22" ht="64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s="5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8">
        <f t="shared" si="84"/>
        <v>1.7219999999999999E-2</v>
      </c>
      <c r="P958">
        <f t="shared" si="85"/>
        <v>50.647058823529413</v>
      </c>
      <c r="Q958" t="s">
        <v>8319</v>
      </c>
      <c r="R958" t="s">
        <v>8321</v>
      </c>
      <c r="S958" s="12">
        <f t="shared" si="86"/>
        <v>42060.705543981479</v>
      </c>
      <c r="T958" s="12">
        <f t="shared" si="87"/>
        <v>42120.663877314808</v>
      </c>
      <c r="U958" t="str">
        <f t="shared" si="88"/>
        <v>Feb</v>
      </c>
      <c r="V958" t="str">
        <f t="shared" si="89"/>
        <v>2015</v>
      </c>
    </row>
    <row r="959" spans="1:22" ht="32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s="5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8">
        <f t="shared" si="84"/>
        <v>1.9416666666666665E-2</v>
      </c>
      <c r="P959">
        <f t="shared" si="85"/>
        <v>33.285714285714285</v>
      </c>
      <c r="Q959" t="s">
        <v>8319</v>
      </c>
      <c r="R959" t="s">
        <v>8321</v>
      </c>
      <c r="S959" s="12">
        <f t="shared" si="86"/>
        <v>42660.344131944446</v>
      </c>
      <c r="T959" s="12">
        <f t="shared" si="87"/>
        <v>42691.385798611103</v>
      </c>
      <c r="U959" t="str">
        <f t="shared" si="88"/>
        <v>Oct</v>
      </c>
      <c r="V959" t="str">
        <f t="shared" si="89"/>
        <v>2016</v>
      </c>
    </row>
    <row r="960" spans="1:22" ht="48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s="5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8">
        <f t="shared" si="84"/>
        <v>0.11328275684711328</v>
      </c>
      <c r="P960">
        <f t="shared" si="85"/>
        <v>51.823529411764703</v>
      </c>
      <c r="Q960" t="s">
        <v>8319</v>
      </c>
      <c r="R960" t="s">
        <v>8321</v>
      </c>
      <c r="S960" s="12">
        <f t="shared" si="86"/>
        <v>42082.594479166662</v>
      </c>
      <c r="T960" s="12">
        <f t="shared" si="87"/>
        <v>42103.999305555553</v>
      </c>
      <c r="U960" t="str">
        <f t="shared" si="88"/>
        <v>Mar</v>
      </c>
      <c r="V960" t="str">
        <f t="shared" si="89"/>
        <v>2015</v>
      </c>
    </row>
    <row r="961" spans="1:22" ht="48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s="5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8">
        <f t="shared" si="84"/>
        <v>0.3886</v>
      </c>
      <c r="P961">
        <f t="shared" si="85"/>
        <v>113.62573099415205</v>
      </c>
      <c r="Q961" t="s">
        <v>8319</v>
      </c>
      <c r="R961" t="s">
        <v>8321</v>
      </c>
      <c r="S961" s="12">
        <f t="shared" si="86"/>
        <v>41992.96603009259</v>
      </c>
      <c r="T961" s="12">
        <f t="shared" si="87"/>
        <v>42022.96603009259</v>
      </c>
      <c r="U961" t="str">
        <f t="shared" si="88"/>
        <v>Dec</v>
      </c>
      <c r="V961" t="str">
        <f t="shared" si="89"/>
        <v>2014</v>
      </c>
    </row>
    <row r="962" spans="1:22" ht="48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s="5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8">
        <f t="shared" si="84"/>
        <v>0.46100628930817611</v>
      </c>
      <c r="P962">
        <f t="shared" si="85"/>
        <v>136.46276595744681</v>
      </c>
      <c r="Q962" t="s">
        <v>8319</v>
      </c>
      <c r="R962" t="s">
        <v>8321</v>
      </c>
      <c r="S962" s="12">
        <f t="shared" si="86"/>
        <v>42766.41846064815</v>
      </c>
      <c r="T962" s="12">
        <f t="shared" si="87"/>
        <v>42808.376793981479</v>
      </c>
      <c r="U962" t="str">
        <f t="shared" si="88"/>
        <v>Jan</v>
      </c>
      <c r="V962" t="str">
        <f t="shared" si="89"/>
        <v>2017</v>
      </c>
    </row>
    <row r="963" spans="1:22" ht="48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s="5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8">
        <f t="shared" ref="O963:O1026" si="90">E963/D963</f>
        <v>0.42188421052631581</v>
      </c>
      <c r="P963">
        <f t="shared" ref="P963:P1026" si="91">AVERAGE(E963/L963)</f>
        <v>364.35454545454547</v>
      </c>
      <c r="Q963" t="s">
        <v>8319</v>
      </c>
      <c r="R963" t="s">
        <v>8321</v>
      </c>
      <c r="S963" s="12">
        <f t="shared" ref="S963:S1026" si="92">(((J963/60)/60)/24)+DATE(1970,1,1)+(-5/24)</f>
        <v>42740.485358796293</v>
      </c>
      <c r="T963" s="12">
        <f t="shared" ref="T963:T1026" si="93">(((I963/60)/60)/24)+DATE(1970,1,1)+(-5/24)</f>
        <v>42786.583333333336</v>
      </c>
      <c r="U963" t="str">
        <f t="shared" ref="U963:U1026" si="94">TEXT(S963, "mmm")</f>
        <v>Jan</v>
      </c>
      <c r="V963" t="str">
        <f t="shared" ref="V963:V1026" si="95">TEXT(S963, "yyy")</f>
        <v>2017</v>
      </c>
    </row>
    <row r="964" spans="1:22" ht="48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s="5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8">
        <f t="shared" si="90"/>
        <v>0.2848</v>
      </c>
      <c r="P964">
        <f t="shared" si="91"/>
        <v>19.243243243243242</v>
      </c>
      <c r="Q964" t="s">
        <v>8319</v>
      </c>
      <c r="R964" t="s">
        <v>8321</v>
      </c>
      <c r="S964" s="12">
        <f t="shared" si="92"/>
        <v>42373.504085648143</v>
      </c>
      <c r="T964" s="12">
        <f t="shared" si="93"/>
        <v>42411.504085648143</v>
      </c>
      <c r="U964" t="str">
        <f t="shared" si="94"/>
        <v>Jan</v>
      </c>
      <c r="V964" t="str">
        <f t="shared" si="95"/>
        <v>2016</v>
      </c>
    </row>
    <row r="965" spans="1:22" ht="32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s="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8">
        <f t="shared" si="90"/>
        <v>1.0771428571428571E-2</v>
      </c>
      <c r="P965">
        <f t="shared" si="91"/>
        <v>41.888888888888886</v>
      </c>
      <c r="Q965" t="s">
        <v>8319</v>
      </c>
      <c r="R965" t="s">
        <v>8321</v>
      </c>
      <c r="S965" s="12">
        <f t="shared" si="92"/>
        <v>42625.427303240744</v>
      </c>
      <c r="T965" s="12">
        <f t="shared" si="93"/>
        <v>42660.427303240744</v>
      </c>
      <c r="U965" t="str">
        <f t="shared" si="94"/>
        <v>Sep</v>
      </c>
      <c r="V965" t="str">
        <f t="shared" si="95"/>
        <v>2016</v>
      </c>
    </row>
    <row r="966" spans="1:22" ht="48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s="5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8">
        <f t="shared" si="90"/>
        <v>7.9909090909090902E-3</v>
      </c>
      <c r="P966">
        <f t="shared" si="91"/>
        <v>30.310344827586206</v>
      </c>
      <c r="Q966" t="s">
        <v>8319</v>
      </c>
      <c r="R966" t="s">
        <v>8321</v>
      </c>
      <c r="S966" s="12">
        <f t="shared" si="92"/>
        <v>42208.420358796291</v>
      </c>
      <c r="T966" s="12">
        <f t="shared" si="93"/>
        <v>42248.420358796291</v>
      </c>
      <c r="U966" t="str">
        <f t="shared" si="94"/>
        <v>Jul</v>
      </c>
      <c r="V966" t="str">
        <f t="shared" si="95"/>
        <v>2015</v>
      </c>
    </row>
    <row r="967" spans="1:22" ht="48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s="5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8">
        <f t="shared" si="90"/>
        <v>1.192E-2</v>
      </c>
      <c r="P967">
        <f t="shared" si="91"/>
        <v>49.666666666666664</v>
      </c>
      <c r="Q967" t="s">
        <v>8319</v>
      </c>
      <c r="R967" t="s">
        <v>8321</v>
      </c>
      <c r="S967" s="12">
        <f t="shared" si="92"/>
        <v>42636.808402777773</v>
      </c>
      <c r="T967" s="12">
        <f t="shared" si="93"/>
        <v>42668.957638888889</v>
      </c>
      <c r="U967" t="str">
        <f t="shared" si="94"/>
        <v>Sep</v>
      </c>
      <c r="V967" t="str">
        <f t="shared" si="95"/>
        <v>2016</v>
      </c>
    </row>
    <row r="968" spans="1:22" ht="48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s="5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8">
        <f t="shared" si="90"/>
        <v>0.14799999999999999</v>
      </c>
      <c r="P968">
        <f t="shared" si="91"/>
        <v>59.2</v>
      </c>
      <c r="Q968" t="s">
        <v>8319</v>
      </c>
      <c r="R968" t="s">
        <v>8321</v>
      </c>
      <c r="S968" s="12">
        <f t="shared" si="92"/>
        <v>42619.427453703705</v>
      </c>
      <c r="T968" s="12">
        <f t="shared" si="93"/>
        <v>42649.427453703705</v>
      </c>
      <c r="U968" t="str">
        <f t="shared" si="94"/>
        <v>Sep</v>
      </c>
      <c r="V968" t="str">
        <f t="shared" si="95"/>
        <v>2016</v>
      </c>
    </row>
    <row r="969" spans="1:22" ht="48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s="5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8">
        <f t="shared" si="90"/>
        <v>0.17810000000000001</v>
      </c>
      <c r="P969">
        <f t="shared" si="91"/>
        <v>43.97530864197531</v>
      </c>
      <c r="Q969" t="s">
        <v>8319</v>
      </c>
      <c r="R969" t="s">
        <v>8321</v>
      </c>
      <c r="S969" s="12">
        <f t="shared" si="92"/>
        <v>42422.045995370368</v>
      </c>
      <c r="T969" s="12">
        <f t="shared" si="93"/>
        <v>42482.004328703704</v>
      </c>
      <c r="U969" t="str">
        <f t="shared" si="94"/>
        <v>Feb</v>
      </c>
      <c r="V969" t="str">
        <f t="shared" si="95"/>
        <v>2016</v>
      </c>
    </row>
    <row r="970" spans="1:22" ht="48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s="5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8">
        <f t="shared" si="90"/>
        <v>1.325E-2</v>
      </c>
      <c r="P970">
        <f t="shared" si="91"/>
        <v>26.5</v>
      </c>
      <c r="Q970" t="s">
        <v>8319</v>
      </c>
      <c r="R970" t="s">
        <v>8321</v>
      </c>
      <c r="S970" s="12">
        <f t="shared" si="92"/>
        <v>41836.639282407406</v>
      </c>
      <c r="T970" s="12">
        <f t="shared" si="93"/>
        <v>41866.639282407406</v>
      </c>
      <c r="U970" t="str">
        <f t="shared" si="94"/>
        <v>Jul</v>
      </c>
      <c r="V970" t="str">
        <f t="shared" si="95"/>
        <v>2014</v>
      </c>
    </row>
    <row r="971" spans="1:22" ht="32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s="5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8">
        <f t="shared" si="90"/>
        <v>0.46666666666666667</v>
      </c>
      <c r="P971">
        <f t="shared" si="91"/>
        <v>1272.7272727272727</v>
      </c>
      <c r="Q971" t="s">
        <v>8319</v>
      </c>
      <c r="R971" t="s">
        <v>8321</v>
      </c>
      <c r="S971" s="12">
        <f t="shared" si="92"/>
        <v>42742.094988425924</v>
      </c>
      <c r="T971" s="12">
        <f t="shared" si="93"/>
        <v>42775.094988425924</v>
      </c>
      <c r="U971" t="str">
        <f t="shared" si="94"/>
        <v>Jan</v>
      </c>
      <c r="V971" t="str">
        <f t="shared" si="95"/>
        <v>2017</v>
      </c>
    </row>
    <row r="972" spans="1:22" ht="48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s="5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8">
        <f t="shared" si="90"/>
        <v>0.4592</v>
      </c>
      <c r="P972">
        <f t="shared" si="91"/>
        <v>164</v>
      </c>
      <c r="Q972" t="s">
        <v>8319</v>
      </c>
      <c r="R972" t="s">
        <v>8321</v>
      </c>
      <c r="S972" s="12">
        <f t="shared" si="92"/>
        <v>42721.012187499997</v>
      </c>
      <c r="T972" s="12">
        <f t="shared" si="93"/>
        <v>42757.999305555553</v>
      </c>
      <c r="U972" t="str">
        <f t="shared" si="94"/>
        <v>Dec</v>
      </c>
      <c r="V972" t="str">
        <f t="shared" si="95"/>
        <v>2016</v>
      </c>
    </row>
    <row r="973" spans="1:22" ht="48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s="5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8">
        <f t="shared" si="90"/>
        <v>2.2599999999999999E-3</v>
      </c>
      <c r="P973">
        <f t="shared" si="91"/>
        <v>45.2</v>
      </c>
      <c r="Q973" t="s">
        <v>8319</v>
      </c>
      <c r="R973" t="s">
        <v>8321</v>
      </c>
      <c r="S973" s="12">
        <f t="shared" si="92"/>
        <v>42111.500694444439</v>
      </c>
      <c r="T973" s="12">
        <f t="shared" si="93"/>
        <v>42156.500694444439</v>
      </c>
      <c r="U973" t="str">
        <f t="shared" si="94"/>
        <v>Apr</v>
      </c>
      <c r="V973" t="str">
        <f t="shared" si="95"/>
        <v>2015</v>
      </c>
    </row>
    <row r="974" spans="1:22" ht="48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s="5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8">
        <f t="shared" si="90"/>
        <v>0.34625</v>
      </c>
      <c r="P974">
        <f t="shared" si="91"/>
        <v>153.88888888888889</v>
      </c>
      <c r="Q974" t="s">
        <v>8319</v>
      </c>
      <c r="R974" t="s">
        <v>8321</v>
      </c>
      <c r="S974" s="12">
        <f t="shared" si="92"/>
        <v>41856.657384259255</v>
      </c>
      <c r="T974" s="12">
        <f t="shared" si="93"/>
        <v>41886.082638888889</v>
      </c>
      <c r="U974" t="str">
        <f t="shared" si="94"/>
        <v>Aug</v>
      </c>
      <c r="V974" t="str">
        <f t="shared" si="95"/>
        <v>2014</v>
      </c>
    </row>
    <row r="975" spans="1:22" ht="48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s="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8">
        <f t="shared" si="90"/>
        <v>2.0549999999999999E-2</v>
      </c>
      <c r="P975">
        <f t="shared" si="91"/>
        <v>51.375</v>
      </c>
      <c r="Q975" t="s">
        <v>8319</v>
      </c>
      <c r="R975" t="s">
        <v>8321</v>
      </c>
      <c r="S975" s="12">
        <f t="shared" si="92"/>
        <v>42256.806631944441</v>
      </c>
      <c r="T975" s="12">
        <f t="shared" si="93"/>
        <v>42316.848298611112</v>
      </c>
      <c r="U975" t="str">
        <f t="shared" si="94"/>
        <v>Sep</v>
      </c>
      <c r="V975" t="str">
        <f t="shared" si="95"/>
        <v>2015</v>
      </c>
    </row>
    <row r="976" spans="1:22" ht="48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s="5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8">
        <f t="shared" si="90"/>
        <v>5.5999999999999999E-3</v>
      </c>
      <c r="P976">
        <f t="shared" si="91"/>
        <v>93.333333333333329</v>
      </c>
      <c r="Q976" t="s">
        <v>8319</v>
      </c>
      <c r="R976" t="s">
        <v>8321</v>
      </c>
      <c r="S976" s="12">
        <f t="shared" si="92"/>
        <v>42424.541157407402</v>
      </c>
      <c r="T976" s="12">
        <f t="shared" si="93"/>
        <v>42454.499490740738</v>
      </c>
      <c r="U976" t="str">
        <f t="shared" si="94"/>
        <v>Feb</v>
      </c>
      <c r="V976" t="str">
        <f t="shared" si="95"/>
        <v>2016</v>
      </c>
    </row>
    <row r="977" spans="1:22" ht="48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s="5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8">
        <f t="shared" si="90"/>
        <v>2.6069999999999999E-2</v>
      </c>
      <c r="P977">
        <f t="shared" si="91"/>
        <v>108.625</v>
      </c>
      <c r="Q977" t="s">
        <v>8319</v>
      </c>
      <c r="R977" t="s">
        <v>8321</v>
      </c>
      <c r="S977" s="12">
        <f t="shared" si="92"/>
        <v>42489.488252314812</v>
      </c>
      <c r="T977" s="12">
        <f t="shared" si="93"/>
        <v>42549.488252314812</v>
      </c>
      <c r="U977" t="str">
        <f t="shared" si="94"/>
        <v>Apr</v>
      </c>
      <c r="V977" t="str">
        <f t="shared" si="95"/>
        <v>2016</v>
      </c>
    </row>
    <row r="978" spans="1:22" ht="48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s="5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8">
        <f t="shared" si="90"/>
        <v>1.9259999999999999E-2</v>
      </c>
      <c r="P978">
        <f t="shared" si="91"/>
        <v>160.5</v>
      </c>
      <c r="Q978" t="s">
        <v>8319</v>
      </c>
      <c r="R978" t="s">
        <v>8321</v>
      </c>
      <c r="S978" s="12">
        <f t="shared" si="92"/>
        <v>42184.850659722222</v>
      </c>
      <c r="T978" s="12">
        <f t="shared" si="93"/>
        <v>42229.850659722222</v>
      </c>
      <c r="U978" t="str">
        <f t="shared" si="94"/>
        <v>Jun</v>
      </c>
      <c r="V978" t="str">
        <f t="shared" si="95"/>
        <v>2015</v>
      </c>
    </row>
    <row r="979" spans="1:22" ht="48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s="5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8">
        <f t="shared" si="90"/>
        <v>0.33666666666666667</v>
      </c>
      <c r="P979">
        <f t="shared" si="91"/>
        <v>75.75</v>
      </c>
      <c r="Q979" t="s">
        <v>8319</v>
      </c>
      <c r="R979" t="s">
        <v>8321</v>
      </c>
      <c r="S979" s="12">
        <f t="shared" si="92"/>
        <v>42391.733761574076</v>
      </c>
      <c r="T979" s="12">
        <f t="shared" si="93"/>
        <v>42421.733761574076</v>
      </c>
      <c r="U979" t="str">
        <f t="shared" si="94"/>
        <v>Jan</v>
      </c>
      <c r="V979" t="str">
        <f t="shared" si="95"/>
        <v>2016</v>
      </c>
    </row>
    <row r="980" spans="1:22" ht="48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s="5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8">
        <f t="shared" si="90"/>
        <v>0.5626326718299024</v>
      </c>
      <c r="P980">
        <f t="shared" si="91"/>
        <v>790.83739837398377</v>
      </c>
      <c r="Q980" t="s">
        <v>8319</v>
      </c>
      <c r="R980" t="s">
        <v>8321</v>
      </c>
      <c r="S980" s="12">
        <f t="shared" si="92"/>
        <v>42395.100706018515</v>
      </c>
      <c r="T980" s="12">
        <f t="shared" si="93"/>
        <v>42425.100706018515</v>
      </c>
      <c r="U980" t="str">
        <f t="shared" si="94"/>
        <v>Jan</v>
      </c>
      <c r="V980" t="str">
        <f t="shared" si="95"/>
        <v>2016</v>
      </c>
    </row>
    <row r="981" spans="1:22" ht="48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s="5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8">
        <f t="shared" si="90"/>
        <v>0.82817600000000002</v>
      </c>
      <c r="P981">
        <f t="shared" si="91"/>
        <v>301.93916666666667</v>
      </c>
      <c r="Q981" t="s">
        <v>8319</v>
      </c>
      <c r="R981" t="s">
        <v>8321</v>
      </c>
      <c r="S981" s="12">
        <f t="shared" si="92"/>
        <v>42506.208657407398</v>
      </c>
      <c r="T981" s="12">
        <f t="shared" si="93"/>
        <v>42541.582638888889</v>
      </c>
      <c r="U981" t="str">
        <f t="shared" si="94"/>
        <v>May</v>
      </c>
      <c r="V981" t="str">
        <f t="shared" si="95"/>
        <v>2016</v>
      </c>
    </row>
    <row r="982" spans="1:22" ht="48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s="5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8">
        <f t="shared" si="90"/>
        <v>0.14860000000000001</v>
      </c>
      <c r="P982">
        <f t="shared" si="91"/>
        <v>47.935483870967744</v>
      </c>
      <c r="Q982" t="s">
        <v>8319</v>
      </c>
      <c r="R982" t="s">
        <v>8321</v>
      </c>
      <c r="S982" s="12">
        <f t="shared" si="92"/>
        <v>41928.695856481478</v>
      </c>
      <c r="T982" s="12">
        <f t="shared" si="93"/>
        <v>41973.737523148149</v>
      </c>
      <c r="U982" t="str">
        <f t="shared" si="94"/>
        <v>Oct</v>
      </c>
      <c r="V982" t="str">
        <f t="shared" si="95"/>
        <v>2014</v>
      </c>
    </row>
    <row r="983" spans="1:22" ht="48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s="5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8">
        <f t="shared" si="90"/>
        <v>1.2375123751237513E-4</v>
      </c>
      <c r="P983">
        <f t="shared" si="91"/>
        <v>2.75</v>
      </c>
      <c r="Q983" t="s">
        <v>8319</v>
      </c>
      <c r="R983" t="s">
        <v>8321</v>
      </c>
      <c r="S983" s="12">
        <f t="shared" si="92"/>
        <v>41830.738680555551</v>
      </c>
      <c r="T983" s="12">
        <f t="shared" si="93"/>
        <v>41860.738680555551</v>
      </c>
      <c r="U983" t="str">
        <f t="shared" si="94"/>
        <v>Jul</v>
      </c>
      <c r="V983" t="str">
        <f t="shared" si="95"/>
        <v>2014</v>
      </c>
    </row>
    <row r="984" spans="1:22" ht="32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s="5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8">
        <f t="shared" si="90"/>
        <v>1.7142857142857143E-4</v>
      </c>
      <c r="P984">
        <f t="shared" si="91"/>
        <v>1</v>
      </c>
      <c r="Q984" t="s">
        <v>8319</v>
      </c>
      <c r="R984" t="s">
        <v>8321</v>
      </c>
      <c r="S984" s="12">
        <f t="shared" si="92"/>
        <v>42615.544976851852</v>
      </c>
      <c r="T984" s="12">
        <f t="shared" si="93"/>
        <v>42645.544976851852</v>
      </c>
      <c r="U984" t="str">
        <f t="shared" si="94"/>
        <v>Sep</v>
      </c>
      <c r="V984" t="str">
        <f t="shared" si="95"/>
        <v>2016</v>
      </c>
    </row>
    <row r="985" spans="1:22" ht="48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s="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8">
        <f t="shared" si="90"/>
        <v>0.2950613611721471</v>
      </c>
      <c r="P985">
        <f t="shared" si="91"/>
        <v>171.79329608938548</v>
      </c>
      <c r="Q985" t="s">
        <v>8319</v>
      </c>
      <c r="R985" t="s">
        <v>8321</v>
      </c>
      <c r="S985" s="12">
        <f t="shared" si="92"/>
        <v>42574.459317129629</v>
      </c>
      <c r="T985" s="12">
        <f t="shared" si="93"/>
        <v>42605.662499999999</v>
      </c>
      <c r="U985" t="str">
        <f t="shared" si="94"/>
        <v>Jul</v>
      </c>
      <c r="V985" t="str">
        <f t="shared" si="95"/>
        <v>2016</v>
      </c>
    </row>
    <row r="986" spans="1:22" ht="80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s="5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8">
        <f t="shared" si="90"/>
        <v>1.06E-2</v>
      </c>
      <c r="P986">
        <f t="shared" si="91"/>
        <v>35.333333333333336</v>
      </c>
      <c r="Q986" t="s">
        <v>8319</v>
      </c>
      <c r="R986" t="s">
        <v>8321</v>
      </c>
      <c r="S986" s="12">
        <f t="shared" si="92"/>
        <v>42060.907499999994</v>
      </c>
      <c r="T986" s="12">
        <f t="shared" si="93"/>
        <v>42090.865833333337</v>
      </c>
      <c r="U986" t="str">
        <f t="shared" si="94"/>
        <v>Feb</v>
      </c>
      <c r="V986" t="str">
        <f t="shared" si="95"/>
        <v>2015</v>
      </c>
    </row>
    <row r="987" spans="1:22" ht="48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s="5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8">
        <f t="shared" si="90"/>
        <v>6.2933333333333327E-2</v>
      </c>
      <c r="P987">
        <f t="shared" si="91"/>
        <v>82.086956521739125</v>
      </c>
      <c r="Q987" t="s">
        <v>8319</v>
      </c>
      <c r="R987" t="s">
        <v>8321</v>
      </c>
      <c r="S987" s="12">
        <f t="shared" si="92"/>
        <v>42339.759375000001</v>
      </c>
      <c r="T987" s="12">
        <f t="shared" si="93"/>
        <v>42369.749999999993</v>
      </c>
      <c r="U987" t="str">
        <f t="shared" si="94"/>
        <v>Dec</v>
      </c>
      <c r="V987" t="str">
        <f t="shared" si="95"/>
        <v>2015</v>
      </c>
    </row>
    <row r="988" spans="1:22" ht="48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s="5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8">
        <f t="shared" si="90"/>
        <v>0.1275</v>
      </c>
      <c r="P988">
        <f t="shared" si="91"/>
        <v>110.8695652173913</v>
      </c>
      <c r="Q988" t="s">
        <v>8319</v>
      </c>
      <c r="R988" t="s">
        <v>8321</v>
      </c>
      <c r="S988" s="12">
        <f t="shared" si="92"/>
        <v>42324.559027777774</v>
      </c>
      <c r="T988" s="12">
        <f t="shared" si="93"/>
        <v>42378.791666666664</v>
      </c>
      <c r="U988" t="str">
        <f t="shared" si="94"/>
        <v>Nov</v>
      </c>
      <c r="V988" t="str">
        <f t="shared" si="95"/>
        <v>2015</v>
      </c>
    </row>
    <row r="989" spans="1:22" ht="48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s="5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8">
        <f t="shared" si="90"/>
        <v>0.13220000000000001</v>
      </c>
      <c r="P989">
        <f t="shared" si="91"/>
        <v>161.21951219512195</v>
      </c>
      <c r="Q989" t="s">
        <v>8319</v>
      </c>
      <c r="R989" t="s">
        <v>8321</v>
      </c>
      <c r="S989" s="12">
        <f t="shared" si="92"/>
        <v>41773.086226851847</v>
      </c>
      <c r="T989" s="12">
        <f t="shared" si="93"/>
        <v>41813.086226851847</v>
      </c>
      <c r="U989" t="str">
        <f t="shared" si="94"/>
        <v>May</v>
      </c>
      <c r="V989" t="str">
        <f t="shared" si="95"/>
        <v>2014</v>
      </c>
    </row>
    <row r="990" spans="1:22" ht="48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s="5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8">
        <f t="shared" si="90"/>
        <v>0</v>
      </c>
      <c r="P990" t="e">
        <f t="shared" si="91"/>
        <v>#DIV/0!</v>
      </c>
      <c r="Q990" t="s">
        <v>8319</v>
      </c>
      <c r="R990" t="s">
        <v>8321</v>
      </c>
      <c r="S990" s="12">
        <f t="shared" si="92"/>
        <v>42614.148437499993</v>
      </c>
      <c r="T990" s="12">
        <f t="shared" si="93"/>
        <v>42644.148437499993</v>
      </c>
      <c r="U990" t="str">
        <f t="shared" si="94"/>
        <v>Sep</v>
      </c>
      <c r="V990" t="str">
        <f t="shared" si="95"/>
        <v>2016</v>
      </c>
    </row>
    <row r="991" spans="1:22" ht="16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s="5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8">
        <f t="shared" si="90"/>
        <v>0.16769999999999999</v>
      </c>
      <c r="P991">
        <f t="shared" si="91"/>
        <v>52.40625</v>
      </c>
      <c r="Q991" t="s">
        <v>8319</v>
      </c>
      <c r="R991" t="s">
        <v>8321</v>
      </c>
      <c r="S991" s="12">
        <f t="shared" si="92"/>
        <v>42611.725636574069</v>
      </c>
      <c r="T991" s="12">
        <f t="shared" si="93"/>
        <v>42641.725636574069</v>
      </c>
      <c r="U991" t="str">
        <f t="shared" si="94"/>
        <v>Aug</v>
      </c>
      <c r="V991" t="str">
        <f t="shared" si="95"/>
        <v>2016</v>
      </c>
    </row>
    <row r="992" spans="1:22" ht="48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s="5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8">
        <f t="shared" si="90"/>
        <v>1.0399999999999999E-3</v>
      </c>
      <c r="P992">
        <f t="shared" si="91"/>
        <v>13</v>
      </c>
      <c r="Q992" t="s">
        <v>8319</v>
      </c>
      <c r="R992" t="s">
        <v>8321</v>
      </c>
      <c r="S992" s="12">
        <f t="shared" si="92"/>
        <v>41855.575972222221</v>
      </c>
      <c r="T992" s="12">
        <f t="shared" si="93"/>
        <v>41885.575972222221</v>
      </c>
      <c r="U992" t="str">
        <f t="shared" si="94"/>
        <v>Aug</v>
      </c>
      <c r="V992" t="str">
        <f t="shared" si="95"/>
        <v>2014</v>
      </c>
    </row>
    <row r="993" spans="1:22" ht="80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s="5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8">
        <f t="shared" si="90"/>
        <v>4.24E-2</v>
      </c>
      <c r="P993">
        <f t="shared" si="91"/>
        <v>30.285714285714285</v>
      </c>
      <c r="Q993" t="s">
        <v>8319</v>
      </c>
      <c r="R993" t="s">
        <v>8321</v>
      </c>
      <c r="S993" s="12">
        <f t="shared" si="92"/>
        <v>42538.548472222225</v>
      </c>
      <c r="T993" s="12">
        <f t="shared" si="93"/>
        <v>42563.57708333333</v>
      </c>
      <c r="U993" t="str">
        <f t="shared" si="94"/>
        <v>Jun</v>
      </c>
      <c r="V993" t="str">
        <f t="shared" si="95"/>
        <v>2016</v>
      </c>
    </row>
    <row r="994" spans="1:22" ht="48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s="5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8">
        <f t="shared" si="90"/>
        <v>4.6699999999999997E-3</v>
      </c>
      <c r="P994">
        <f t="shared" si="91"/>
        <v>116.75</v>
      </c>
      <c r="Q994" t="s">
        <v>8319</v>
      </c>
      <c r="R994" t="s">
        <v>8321</v>
      </c>
      <c r="S994" s="12">
        <f t="shared" si="92"/>
        <v>42437.71665509259</v>
      </c>
      <c r="T994" s="12">
        <f t="shared" si="93"/>
        <v>42497.674988425926</v>
      </c>
      <c r="U994" t="str">
        <f t="shared" si="94"/>
        <v>Mar</v>
      </c>
      <c r="V994" t="str">
        <f t="shared" si="95"/>
        <v>2016</v>
      </c>
    </row>
    <row r="995" spans="1:22" ht="48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s="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8">
        <f t="shared" si="90"/>
        <v>0.25087142857142858</v>
      </c>
      <c r="P995">
        <f t="shared" si="91"/>
        <v>89.59693877551021</v>
      </c>
      <c r="Q995" t="s">
        <v>8319</v>
      </c>
      <c r="R995" t="s">
        <v>8321</v>
      </c>
      <c r="S995" s="12">
        <f t="shared" si="92"/>
        <v>42652.756574074076</v>
      </c>
      <c r="T995" s="12">
        <f t="shared" si="93"/>
        <v>42685.999999999993</v>
      </c>
      <c r="U995" t="str">
        <f t="shared" si="94"/>
        <v>Oct</v>
      </c>
      <c r="V995" t="str">
        <f t="shared" si="95"/>
        <v>2016</v>
      </c>
    </row>
    <row r="996" spans="1:22" ht="64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s="5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8">
        <f t="shared" si="90"/>
        <v>2.3345000000000001E-2</v>
      </c>
      <c r="P996">
        <f t="shared" si="91"/>
        <v>424.45454545454544</v>
      </c>
      <c r="Q996" t="s">
        <v>8319</v>
      </c>
      <c r="R996" t="s">
        <v>8321</v>
      </c>
      <c r="S996" s="12">
        <f t="shared" si="92"/>
        <v>41921.054745370369</v>
      </c>
      <c r="T996" s="12">
        <f t="shared" si="93"/>
        <v>41973.749305555553</v>
      </c>
      <c r="U996" t="str">
        <f t="shared" si="94"/>
        <v>Oct</v>
      </c>
      <c r="V996" t="str">
        <f t="shared" si="95"/>
        <v>2014</v>
      </c>
    </row>
    <row r="997" spans="1:22" ht="48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s="5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8">
        <f t="shared" si="90"/>
        <v>7.2599999999999998E-2</v>
      </c>
      <c r="P997">
        <f t="shared" si="91"/>
        <v>80.666666666666671</v>
      </c>
      <c r="Q997" t="s">
        <v>8319</v>
      </c>
      <c r="R997" t="s">
        <v>8321</v>
      </c>
      <c r="S997" s="12">
        <f t="shared" si="92"/>
        <v>41947.732407407406</v>
      </c>
      <c r="T997" s="12">
        <f t="shared" si="93"/>
        <v>41972.458333333336</v>
      </c>
      <c r="U997" t="str">
        <f t="shared" si="94"/>
        <v>Nov</v>
      </c>
      <c r="V997" t="str">
        <f t="shared" si="95"/>
        <v>2014</v>
      </c>
    </row>
    <row r="998" spans="1:22" ht="32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s="5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8">
        <f t="shared" si="90"/>
        <v>1.6250000000000001E-2</v>
      </c>
      <c r="P998">
        <f t="shared" si="91"/>
        <v>13</v>
      </c>
      <c r="Q998" t="s">
        <v>8319</v>
      </c>
      <c r="R998" t="s">
        <v>8321</v>
      </c>
      <c r="S998" s="12">
        <f t="shared" si="92"/>
        <v>41817.658101851848</v>
      </c>
      <c r="T998" s="12">
        <f t="shared" si="93"/>
        <v>41847.435416666667</v>
      </c>
      <c r="U998" t="str">
        <f t="shared" si="94"/>
        <v>Jun</v>
      </c>
      <c r="V998" t="str">
        <f t="shared" si="95"/>
        <v>2014</v>
      </c>
    </row>
    <row r="999" spans="1:22" ht="32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s="5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8">
        <f t="shared" si="90"/>
        <v>1.2999999999999999E-2</v>
      </c>
      <c r="P999">
        <f t="shared" si="91"/>
        <v>8.125</v>
      </c>
      <c r="Q999" t="s">
        <v>8319</v>
      </c>
      <c r="R999" t="s">
        <v>8321</v>
      </c>
      <c r="S999" s="12">
        <f t="shared" si="92"/>
        <v>41940.894641203704</v>
      </c>
      <c r="T999" s="12">
        <f t="shared" si="93"/>
        <v>41970.936307870368</v>
      </c>
      <c r="U999" t="str">
        <f t="shared" si="94"/>
        <v>Oct</v>
      </c>
      <c r="V999" t="str">
        <f t="shared" si="95"/>
        <v>2014</v>
      </c>
    </row>
    <row r="1000" spans="1:22" ht="32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s="5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8">
        <f t="shared" si="90"/>
        <v>0.58558333333333334</v>
      </c>
      <c r="P1000">
        <f t="shared" si="91"/>
        <v>153.42794759825327</v>
      </c>
      <c r="Q1000" t="s">
        <v>8319</v>
      </c>
      <c r="R1000" t="s">
        <v>8321</v>
      </c>
      <c r="S1000" s="12">
        <f t="shared" si="92"/>
        <v>42281.960659722223</v>
      </c>
      <c r="T1000" s="12">
        <f t="shared" si="93"/>
        <v>42327.002326388887</v>
      </c>
      <c r="U1000" t="str">
        <f t="shared" si="94"/>
        <v>Oct</v>
      </c>
      <c r="V1000" t="str">
        <f t="shared" si="95"/>
        <v>2015</v>
      </c>
    </row>
    <row r="1001" spans="1:22" ht="48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s="5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8">
        <f t="shared" si="90"/>
        <v>7.7886666666666673E-2</v>
      </c>
      <c r="P1001">
        <f t="shared" si="91"/>
        <v>292.07499999999999</v>
      </c>
      <c r="Q1001" t="s">
        <v>8319</v>
      </c>
      <c r="R1001" t="s">
        <v>8321</v>
      </c>
      <c r="S1001" s="12">
        <f t="shared" si="92"/>
        <v>41926.091319444444</v>
      </c>
      <c r="T1001" s="12">
        <f t="shared" si="93"/>
        <v>41956.126388888886</v>
      </c>
      <c r="U1001" t="str">
        <f t="shared" si="94"/>
        <v>Oct</v>
      </c>
      <c r="V1001" t="str">
        <f t="shared" si="95"/>
        <v>2014</v>
      </c>
    </row>
    <row r="1002" spans="1:22" ht="48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s="5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8">
        <f t="shared" si="90"/>
        <v>2.2157147647256063E-2</v>
      </c>
      <c r="P1002">
        <f t="shared" si="91"/>
        <v>3304</v>
      </c>
      <c r="Q1002" t="s">
        <v>8319</v>
      </c>
      <c r="R1002" t="s">
        <v>8321</v>
      </c>
      <c r="S1002" s="12">
        <f t="shared" si="92"/>
        <v>42748.851388888892</v>
      </c>
      <c r="T1002" s="12">
        <f t="shared" si="93"/>
        <v>42808.80972222222</v>
      </c>
      <c r="U1002" t="str">
        <f t="shared" si="94"/>
        <v>Jan</v>
      </c>
      <c r="V1002" t="str">
        <f t="shared" si="95"/>
        <v>2017</v>
      </c>
    </row>
    <row r="1003" spans="1:22" ht="48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s="5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8">
        <f t="shared" si="90"/>
        <v>1.04</v>
      </c>
      <c r="P1003">
        <f t="shared" si="91"/>
        <v>1300</v>
      </c>
      <c r="Q1003" t="s">
        <v>8319</v>
      </c>
      <c r="R1003" t="s">
        <v>8321</v>
      </c>
      <c r="S1003" s="12">
        <f t="shared" si="92"/>
        <v>42720.511724537035</v>
      </c>
      <c r="T1003" s="12">
        <f t="shared" si="93"/>
        <v>42765.511724537035</v>
      </c>
      <c r="U1003" t="str">
        <f t="shared" si="94"/>
        <v>Dec</v>
      </c>
      <c r="V1003" t="str">
        <f t="shared" si="95"/>
        <v>2016</v>
      </c>
    </row>
    <row r="1004" spans="1:22" ht="48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s="5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8">
        <f t="shared" si="90"/>
        <v>0.29602960296029601</v>
      </c>
      <c r="P1004">
        <f t="shared" si="91"/>
        <v>134.54545454545453</v>
      </c>
      <c r="Q1004" t="s">
        <v>8319</v>
      </c>
      <c r="R1004" t="s">
        <v>8321</v>
      </c>
      <c r="S1004" s="12">
        <f t="shared" si="92"/>
        <v>42325.475856481477</v>
      </c>
      <c r="T1004" s="12">
        <f t="shared" si="93"/>
        <v>42355.040972222218</v>
      </c>
      <c r="U1004" t="str">
        <f t="shared" si="94"/>
        <v>Nov</v>
      </c>
      <c r="V1004" t="str">
        <f t="shared" si="95"/>
        <v>2015</v>
      </c>
    </row>
    <row r="1005" spans="1:22" ht="48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s="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8">
        <f t="shared" si="90"/>
        <v>0.16055</v>
      </c>
      <c r="P1005">
        <f t="shared" si="91"/>
        <v>214.06666666666666</v>
      </c>
      <c r="Q1005" t="s">
        <v>8319</v>
      </c>
      <c r="R1005" t="s">
        <v>8321</v>
      </c>
      <c r="S1005" s="12">
        <f t="shared" si="92"/>
        <v>42780.500706018516</v>
      </c>
      <c r="T1005" s="12">
        <f t="shared" si="93"/>
        <v>42810.459039351852</v>
      </c>
      <c r="U1005" t="str">
        <f t="shared" si="94"/>
        <v>Feb</v>
      </c>
      <c r="V1005" t="str">
        <f t="shared" si="95"/>
        <v>2017</v>
      </c>
    </row>
    <row r="1006" spans="1:22" ht="32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s="5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8">
        <f t="shared" si="90"/>
        <v>0.82208000000000003</v>
      </c>
      <c r="P1006">
        <f t="shared" si="91"/>
        <v>216.33684210526314</v>
      </c>
      <c r="Q1006" t="s">
        <v>8319</v>
      </c>
      <c r="R1006" t="s">
        <v>8321</v>
      </c>
      <c r="S1006" s="12">
        <f t="shared" si="92"/>
        <v>42388.5003125</v>
      </c>
      <c r="T1006" s="12">
        <f t="shared" si="93"/>
        <v>42418.5003125</v>
      </c>
      <c r="U1006" t="str">
        <f t="shared" si="94"/>
        <v>Jan</v>
      </c>
      <c r="V1006" t="str">
        <f t="shared" si="95"/>
        <v>2016</v>
      </c>
    </row>
    <row r="1007" spans="1:22" ht="32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s="5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8">
        <f t="shared" si="90"/>
        <v>0.75051000000000001</v>
      </c>
      <c r="P1007">
        <f t="shared" si="91"/>
        <v>932.31055900621118</v>
      </c>
      <c r="Q1007" t="s">
        <v>8319</v>
      </c>
      <c r="R1007" t="s">
        <v>8321</v>
      </c>
      <c r="S1007" s="12">
        <f t="shared" si="92"/>
        <v>42276.416469907403</v>
      </c>
      <c r="T1007" s="12">
        <f t="shared" si="93"/>
        <v>42307.416469907403</v>
      </c>
      <c r="U1007" t="str">
        <f t="shared" si="94"/>
        <v>Sep</v>
      </c>
      <c r="V1007" t="str">
        <f t="shared" si="95"/>
        <v>2015</v>
      </c>
    </row>
    <row r="1008" spans="1:22" ht="48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s="5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8">
        <f t="shared" si="90"/>
        <v>5.8500000000000003E-2</v>
      </c>
      <c r="P1008">
        <f t="shared" si="91"/>
        <v>29.25</v>
      </c>
      <c r="Q1008" t="s">
        <v>8319</v>
      </c>
      <c r="R1008" t="s">
        <v>8321</v>
      </c>
      <c r="S1008" s="12">
        <f t="shared" si="92"/>
        <v>41976.83185185185</v>
      </c>
      <c r="T1008" s="12">
        <f t="shared" si="93"/>
        <v>41985.09097222222</v>
      </c>
      <c r="U1008" t="str">
        <f t="shared" si="94"/>
        <v>Dec</v>
      </c>
      <c r="V1008" t="str">
        <f t="shared" si="95"/>
        <v>2014</v>
      </c>
    </row>
    <row r="1009" spans="1:22" ht="48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s="5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8">
        <f t="shared" si="90"/>
        <v>0.44319999999999998</v>
      </c>
      <c r="P1009">
        <f t="shared" si="91"/>
        <v>174.94736842105263</v>
      </c>
      <c r="Q1009" t="s">
        <v>8319</v>
      </c>
      <c r="R1009" t="s">
        <v>8321</v>
      </c>
      <c r="S1009" s="12">
        <f t="shared" si="92"/>
        <v>42676.3752662037</v>
      </c>
      <c r="T1009" s="12">
        <f t="shared" si="93"/>
        <v>42718.416932870365</v>
      </c>
      <c r="U1009" t="str">
        <f t="shared" si="94"/>
        <v>Nov</v>
      </c>
      <c r="V1009" t="str">
        <f t="shared" si="95"/>
        <v>2016</v>
      </c>
    </row>
    <row r="1010" spans="1:22" ht="48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s="5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8">
        <f t="shared" si="90"/>
        <v>2.6737967914438501E-3</v>
      </c>
      <c r="P1010">
        <f t="shared" si="91"/>
        <v>250</v>
      </c>
      <c r="Q1010" t="s">
        <v>8319</v>
      </c>
      <c r="R1010" t="s">
        <v>8321</v>
      </c>
      <c r="S1010" s="12">
        <f t="shared" si="92"/>
        <v>42702.600868055553</v>
      </c>
      <c r="T1010" s="12">
        <f t="shared" si="93"/>
        <v>42732.600868055553</v>
      </c>
      <c r="U1010" t="str">
        <f t="shared" si="94"/>
        <v>Nov</v>
      </c>
      <c r="V1010" t="str">
        <f t="shared" si="95"/>
        <v>2016</v>
      </c>
    </row>
    <row r="1011" spans="1:22" ht="48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s="5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8">
        <f t="shared" si="90"/>
        <v>0.1313</v>
      </c>
      <c r="P1011">
        <f t="shared" si="91"/>
        <v>65</v>
      </c>
      <c r="Q1011" t="s">
        <v>8319</v>
      </c>
      <c r="R1011" t="s">
        <v>8321</v>
      </c>
      <c r="S1011" s="12">
        <f t="shared" si="92"/>
        <v>42510.396365740737</v>
      </c>
      <c r="T1011" s="12">
        <f t="shared" si="93"/>
        <v>42540.396365740737</v>
      </c>
      <c r="U1011" t="str">
        <f t="shared" si="94"/>
        <v>May</v>
      </c>
      <c r="V1011" t="str">
        <f t="shared" si="95"/>
        <v>2016</v>
      </c>
    </row>
    <row r="1012" spans="1:22" ht="48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s="5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8">
        <f t="shared" si="90"/>
        <v>1.9088937093275488E-3</v>
      </c>
      <c r="P1012">
        <f t="shared" si="91"/>
        <v>55</v>
      </c>
      <c r="Q1012" t="s">
        <v>8319</v>
      </c>
      <c r="R1012" t="s">
        <v>8321</v>
      </c>
      <c r="S1012" s="12">
        <f t="shared" si="92"/>
        <v>42561.621087962958</v>
      </c>
      <c r="T1012" s="12">
        <f t="shared" si="93"/>
        <v>42617.915972222218</v>
      </c>
      <c r="U1012" t="str">
        <f t="shared" si="94"/>
        <v>Jul</v>
      </c>
      <c r="V1012" t="str">
        <f t="shared" si="95"/>
        <v>2016</v>
      </c>
    </row>
    <row r="1013" spans="1:22" ht="48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s="5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8">
        <f t="shared" si="90"/>
        <v>3.7499999999999999E-3</v>
      </c>
      <c r="P1013">
        <f t="shared" si="91"/>
        <v>75</v>
      </c>
      <c r="Q1013" t="s">
        <v>8319</v>
      </c>
      <c r="R1013" t="s">
        <v>8321</v>
      </c>
      <c r="S1013" s="12">
        <f t="shared" si="92"/>
        <v>41946.689756944441</v>
      </c>
      <c r="T1013" s="12">
        <f t="shared" si="93"/>
        <v>41991.689756944441</v>
      </c>
      <c r="U1013" t="str">
        <f t="shared" si="94"/>
        <v>Nov</v>
      </c>
      <c r="V1013" t="str">
        <f t="shared" si="95"/>
        <v>2014</v>
      </c>
    </row>
    <row r="1014" spans="1:22" ht="48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s="5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8">
        <f t="shared" si="90"/>
        <v>215.35021</v>
      </c>
      <c r="P1014">
        <f t="shared" si="91"/>
        <v>1389.3561935483872</v>
      </c>
      <c r="Q1014" t="s">
        <v>8319</v>
      </c>
      <c r="R1014" t="s">
        <v>8321</v>
      </c>
      <c r="S1014" s="12">
        <f t="shared" si="92"/>
        <v>42714.232083333329</v>
      </c>
      <c r="T1014" s="12">
        <f t="shared" si="93"/>
        <v>42759.232083333329</v>
      </c>
      <c r="U1014" t="str">
        <f t="shared" si="94"/>
        <v>Dec</v>
      </c>
      <c r="V1014" t="str">
        <f t="shared" si="95"/>
        <v>2016</v>
      </c>
    </row>
    <row r="1015" spans="1:22" ht="48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s="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8">
        <f t="shared" si="90"/>
        <v>0.34527999999999998</v>
      </c>
      <c r="P1015">
        <f t="shared" si="91"/>
        <v>95.911111111111111</v>
      </c>
      <c r="Q1015" t="s">
        <v>8319</v>
      </c>
      <c r="R1015" t="s">
        <v>8321</v>
      </c>
      <c r="S1015" s="12">
        <f t="shared" si="92"/>
        <v>42339.625648148147</v>
      </c>
      <c r="T1015" s="12">
        <f t="shared" si="93"/>
        <v>42367.624999999993</v>
      </c>
      <c r="U1015" t="str">
        <f t="shared" si="94"/>
        <v>Dec</v>
      </c>
      <c r="V1015" t="str">
        <f t="shared" si="95"/>
        <v>2015</v>
      </c>
    </row>
    <row r="1016" spans="1:22" ht="32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s="5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8">
        <f t="shared" si="90"/>
        <v>0.30599999999999999</v>
      </c>
      <c r="P1016">
        <f t="shared" si="91"/>
        <v>191.25</v>
      </c>
      <c r="Q1016" t="s">
        <v>8319</v>
      </c>
      <c r="R1016" t="s">
        <v>8321</v>
      </c>
      <c r="S1016" s="12">
        <f t="shared" si="92"/>
        <v>41954.79415509259</v>
      </c>
      <c r="T1016" s="12">
        <f t="shared" si="93"/>
        <v>42004.79415509259</v>
      </c>
      <c r="U1016" t="str">
        <f t="shared" si="94"/>
        <v>Nov</v>
      </c>
      <c r="V1016" t="str">
        <f t="shared" si="95"/>
        <v>2014</v>
      </c>
    </row>
    <row r="1017" spans="1:22" ht="32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s="5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8">
        <f t="shared" si="90"/>
        <v>2.6666666666666668E-2</v>
      </c>
      <c r="P1017">
        <f t="shared" si="91"/>
        <v>40</v>
      </c>
      <c r="Q1017" t="s">
        <v>8319</v>
      </c>
      <c r="R1017" t="s">
        <v>8321</v>
      </c>
      <c r="S1017" s="12">
        <f t="shared" si="92"/>
        <v>42303.670081018521</v>
      </c>
      <c r="T1017" s="12">
        <f t="shared" si="93"/>
        <v>42333.711747685178</v>
      </c>
      <c r="U1017" t="str">
        <f t="shared" si="94"/>
        <v>Oct</v>
      </c>
      <c r="V1017" t="str">
        <f t="shared" si="95"/>
        <v>2015</v>
      </c>
    </row>
    <row r="1018" spans="1:22" ht="48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s="5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8">
        <f t="shared" si="90"/>
        <v>2.8420000000000001E-2</v>
      </c>
      <c r="P1018">
        <f t="shared" si="91"/>
        <v>74.78947368421052</v>
      </c>
      <c r="Q1018" t="s">
        <v>8319</v>
      </c>
      <c r="R1018" t="s">
        <v>8321</v>
      </c>
      <c r="S1018" s="12">
        <f t="shared" si="92"/>
        <v>42421.898796296293</v>
      </c>
      <c r="T1018" s="12">
        <f t="shared" si="93"/>
        <v>42466.857129629621</v>
      </c>
      <c r="U1018" t="str">
        <f t="shared" si="94"/>
        <v>Feb</v>
      </c>
      <c r="V1018" t="str">
        <f t="shared" si="95"/>
        <v>2016</v>
      </c>
    </row>
    <row r="1019" spans="1:22" ht="48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s="5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8">
        <f t="shared" si="90"/>
        <v>0.22878799999999999</v>
      </c>
      <c r="P1019">
        <f t="shared" si="91"/>
        <v>161.11830985915492</v>
      </c>
      <c r="Q1019" t="s">
        <v>8319</v>
      </c>
      <c r="R1019" t="s">
        <v>8321</v>
      </c>
      <c r="S1019" s="12">
        <f t="shared" si="92"/>
        <v>42289.466840277775</v>
      </c>
      <c r="T1019" s="12">
        <f t="shared" si="93"/>
        <v>42329.508506944439</v>
      </c>
      <c r="U1019" t="str">
        <f t="shared" si="94"/>
        <v>Oct</v>
      </c>
      <c r="V1019" t="str">
        <f t="shared" si="95"/>
        <v>2015</v>
      </c>
    </row>
    <row r="1020" spans="1:22" ht="48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s="5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8">
        <f t="shared" si="90"/>
        <v>3.1050000000000001E-2</v>
      </c>
      <c r="P1020">
        <f t="shared" si="91"/>
        <v>88.714285714285708</v>
      </c>
      <c r="Q1020" t="s">
        <v>8319</v>
      </c>
      <c r="R1020" t="s">
        <v>8321</v>
      </c>
      <c r="S1020" s="12">
        <f t="shared" si="92"/>
        <v>42535.283946759257</v>
      </c>
      <c r="T1020" s="12">
        <f t="shared" si="93"/>
        <v>42565.283946759257</v>
      </c>
      <c r="U1020" t="str">
        <f t="shared" si="94"/>
        <v>Jun</v>
      </c>
      <c r="V1020" t="str">
        <f t="shared" si="95"/>
        <v>2016</v>
      </c>
    </row>
    <row r="1021" spans="1:22" ht="32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s="5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8">
        <f t="shared" si="90"/>
        <v>0.47333333333333333</v>
      </c>
      <c r="P1021">
        <f t="shared" si="91"/>
        <v>53.25</v>
      </c>
      <c r="Q1021" t="s">
        <v>8319</v>
      </c>
      <c r="R1021" t="s">
        <v>8321</v>
      </c>
      <c r="S1021" s="12">
        <f t="shared" si="92"/>
        <v>42009.765613425923</v>
      </c>
      <c r="T1021" s="12">
        <f t="shared" si="93"/>
        <v>42039.765613425923</v>
      </c>
      <c r="U1021" t="str">
        <f t="shared" si="94"/>
        <v>Jan</v>
      </c>
      <c r="V1021" t="str">
        <f t="shared" si="95"/>
        <v>2015</v>
      </c>
    </row>
    <row r="1022" spans="1:22" ht="48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s="5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8">
        <f t="shared" si="90"/>
        <v>2.0554838709677421</v>
      </c>
      <c r="P1022">
        <f t="shared" si="91"/>
        <v>106.2</v>
      </c>
      <c r="Q1022" t="s">
        <v>8325</v>
      </c>
      <c r="R1022" t="s">
        <v>8330</v>
      </c>
      <c r="S1022" s="12">
        <f t="shared" si="92"/>
        <v>42126.861215277771</v>
      </c>
      <c r="T1022" s="12">
        <f t="shared" si="93"/>
        <v>42156.824305555558</v>
      </c>
      <c r="U1022" t="str">
        <f t="shared" si="94"/>
        <v>May</v>
      </c>
      <c r="V1022" t="str">
        <f t="shared" si="95"/>
        <v>2015</v>
      </c>
    </row>
    <row r="1023" spans="1:22" ht="48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s="5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8">
        <f t="shared" si="90"/>
        <v>3.5180366666666667</v>
      </c>
      <c r="P1023">
        <f t="shared" si="91"/>
        <v>22.079728033472804</v>
      </c>
      <c r="Q1023" t="s">
        <v>8325</v>
      </c>
      <c r="R1023" t="s">
        <v>8330</v>
      </c>
      <c r="S1023" s="12">
        <f t="shared" si="92"/>
        <v>42271.043645833335</v>
      </c>
      <c r="T1023" s="12">
        <f t="shared" si="93"/>
        <v>42293.958333333336</v>
      </c>
      <c r="U1023" t="str">
        <f t="shared" si="94"/>
        <v>Sep</v>
      </c>
      <c r="V1023" t="str">
        <f t="shared" si="95"/>
        <v>2015</v>
      </c>
    </row>
    <row r="1024" spans="1:22" ht="32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s="5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8">
        <f t="shared" si="90"/>
        <v>1.149</v>
      </c>
      <c r="P1024">
        <f t="shared" si="91"/>
        <v>31.054054054054053</v>
      </c>
      <c r="Q1024" t="s">
        <v>8325</v>
      </c>
      <c r="R1024" t="s">
        <v>8330</v>
      </c>
      <c r="S1024" s="12">
        <f t="shared" si="92"/>
        <v>42111.438391203708</v>
      </c>
      <c r="T1024" s="12">
        <f t="shared" si="93"/>
        <v>42141.438391203708</v>
      </c>
      <c r="U1024" t="str">
        <f t="shared" si="94"/>
        <v>Apr</v>
      </c>
      <c r="V1024" t="str">
        <f t="shared" si="95"/>
        <v>2015</v>
      </c>
    </row>
    <row r="1025" spans="1:22" ht="48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s="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8">
        <f t="shared" si="90"/>
        <v>2.3715000000000002</v>
      </c>
      <c r="P1025">
        <f t="shared" si="91"/>
        <v>36.206106870229007</v>
      </c>
      <c r="Q1025" t="s">
        <v>8325</v>
      </c>
      <c r="R1025" t="s">
        <v>8330</v>
      </c>
      <c r="S1025" s="12">
        <f t="shared" si="92"/>
        <v>42145.711354166669</v>
      </c>
      <c r="T1025" s="12">
        <f t="shared" si="93"/>
        <v>42175.711354166669</v>
      </c>
      <c r="U1025" t="str">
        <f t="shared" si="94"/>
        <v>May</v>
      </c>
      <c r="V1025" t="str">
        <f t="shared" si="95"/>
        <v>2015</v>
      </c>
    </row>
    <row r="1026" spans="1:22" ht="48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s="5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8">
        <f t="shared" si="90"/>
        <v>1.1863774999999999</v>
      </c>
      <c r="P1026">
        <f t="shared" si="91"/>
        <v>388.9762295081967</v>
      </c>
      <c r="Q1026" t="s">
        <v>8325</v>
      </c>
      <c r="R1026" t="s">
        <v>8330</v>
      </c>
      <c r="S1026" s="12">
        <f t="shared" si="92"/>
        <v>42370.372256944444</v>
      </c>
      <c r="T1026" s="12">
        <f t="shared" si="93"/>
        <v>42400.372256944444</v>
      </c>
      <c r="U1026" t="str">
        <f t="shared" si="94"/>
        <v>Jan</v>
      </c>
      <c r="V1026" t="str">
        <f t="shared" si="95"/>
        <v>2016</v>
      </c>
    </row>
    <row r="1027" spans="1:22" ht="32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s="5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8">
        <f t="shared" ref="O1027:O1090" si="96">E1027/D1027</f>
        <v>1.099283142857143</v>
      </c>
      <c r="P1027">
        <f t="shared" ref="P1027:P1090" si="97">AVERAGE(E1027/L1027)</f>
        <v>71.848571428571432</v>
      </c>
      <c r="Q1027" t="s">
        <v>8325</v>
      </c>
      <c r="R1027" t="s">
        <v>8330</v>
      </c>
      <c r="S1027" s="12">
        <f t="shared" ref="S1027:S1090" si="98">(((J1027/60)/60)/24)+DATE(1970,1,1)+(-5/24)</f>
        <v>42049.625428240739</v>
      </c>
      <c r="T1027" s="12">
        <f t="shared" ref="T1027:T1090" si="99">(((I1027/60)/60)/24)+DATE(1970,1,1)+(-5/24)</f>
        <v>42079.583761574067</v>
      </c>
      <c r="U1027" t="str">
        <f t="shared" ref="U1027:U1090" si="100">TEXT(S1027, "mmm")</f>
        <v>Feb</v>
      </c>
      <c r="V1027" t="str">
        <f t="shared" ref="V1027:V1090" si="101">TEXT(S1027, "yyy")</f>
        <v>2015</v>
      </c>
    </row>
    <row r="1028" spans="1:22" ht="48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s="5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8">
        <f t="shared" si="96"/>
        <v>1.0000828571428571</v>
      </c>
      <c r="P1028">
        <f t="shared" si="97"/>
        <v>57.381803278688523</v>
      </c>
      <c r="Q1028" t="s">
        <v>8325</v>
      </c>
      <c r="R1028" t="s">
        <v>8330</v>
      </c>
      <c r="S1028" s="12">
        <f t="shared" si="98"/>
        <v>42426.199259259258</v>
      </c>
      <c r="T1028" s="12">
        <f t="shared" si="99"/>
        <v>42460.157592592594</v>
      </c>
      <c r="U1028" t="str">
        <f t="shared" si="100"/>
        <v>Feb</v>
      </c>
      <c r="V1028" t="str">
        <f t="shared" si="101"/>
        <v>2016</v>
      </c>
    </row>
    <row r="1029" spans="1:22" ht="48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s="5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8">
        <f t="shared" si="96"/>
        <v>1.0309292094387414</v>
      </c>
      <c r="P1029">
        <f t="shared" si="97"/>
        <v>69.666666666666671</v>
      </c>
      <c r="Q1029" t="s">
        <v>8325</v>
      </c>
      <c r="R1029" t="s">
        <v>8330</v>
      </c>
      <c r="S1029" s="12">
        <f t="shared" si="98"/>
        <v>41904.825775462959</v>
      </c>
      <c r="T1029" s="12">
        <f t="shared" si="99"/>
        <v>41934.825775462959</v>
      </c>
      <c r="U1029" t="str">
        <f t="shared" si="100"/>
        <v>Sep</v>
      </c>
      <c r="V1029" t="str">
        <f t="shared" si="101"/>
        <v>2014</v>
      </c>
    </row>
    <row r="1030" spans="1:22" ht="48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s="5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8">
        <f t="shared" si="96"/>
        <v>1.1727000000000001</v>
      </c>
      <c r="P1030">
        <f t="shared" si="97"/>
        <v>45.988235294117644</v>
      </c>
      <c r="Q1030" t="s">
        <v>8325</v>
      </c>
      <c r="R1030" t="s">
        <v>8330</v>
      </c>
      <c r="S1030" s="12">
        <f t="shared" si="98"/>
        <v>42755.419039351851</v>
      </c>
      <c r="T1030" s="12">
        <f t="shared" si="99"/>
        <v>42800.624999999993</v>
      </c>
      <c r="U1030" t="str">
        <f t="shared" si="100"/>
        <v>Jan</v>
      </c>
      <c r="V1030" t="str">
        <f t="shared" si="101"/>
        <v>2017</v>
      </c>
    </row>
    <row r="1031" spans="1:22" ht="32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s="5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8">
        <f t="shared" si="96"/>
        <v>1.1175999999999999</v>
      </c>
      <c r="P1031">
        <f t="shared" si="97"/>
        <v>79.262411347517727</v>
      </c>
      <c r="Q1031" t="s">
        <v>8325</v>
      </c>
      <c r="R1031" t="s">
        <v>8330</v>
      </c>
      <c r="S1031" s="12">
        <f t="shared" si="98"/>
        <v>42044.503553240742</v>
      </c>
      <c r="T1031" s="12">
        <f t="shared" si="99"/>
        <v>42098.707638888889</v>
      </c>
      <c r="U1031" t="str">
        <f t="shared" si="100"/>
        <v>Feb</v>
      </c>
      <c r="V1031" t="str">
        <f t="shared" si="101"/>
        <v>2015</v>
      </c>
    </row>
    <row r="1032" spans="1:22" ht="32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s="5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8">
        <f t="shared" si="96"/>
        <v>3.4209999999999998</v>
      </c>
      <c r="P1032">
        <f t="shared" si="97"/>
        <v>43.031446540880502</v>
      </c>
      <c r="Q1032" t="s">
        <v>8325</v>
      </c>
      <c r="R1032" t="s">
        <v>8330</v>
      </c>
      <c r="S1032" s="12">
        <f t="shared" si="98"/>
        <v>42611.274872685179</v>
      </c>
      <c r="T1032" s="12">
        <f t="shared" si="99"/>
        <v>42625.274872685179</v>
      </c>
      <c r="U1032" t="str">
        <f t="shared" si="100"/>
        <v>Aug</v>
      </c>
      <c r="V1032" t="str">
        <f t="shared" si="101"/>
        <v>2016</v>
      </c>
    </row>
    <row r="1033" spans="1:22" ht="48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s="5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8">
        <f t="shared" si="96"/>
        <v>1.0740000000000001</v>
      </c>
      <c r="P1033">
        <f t="shared" si="97"/>
        <v>108.48484848484848</v>
      </c>
      <c r="Q1033" t="s">
        <v>8325</v>
      </c>
      <c r="R1033" t="s">
        <v>8330</v>
      </c>
      <c r="S1033" s="12">
        <f t="shared" si="98"/>
        <v>42324.555671296293</v>
      </c>
      <c r="T1033" s="12">
        <f t="shared" si="99"/>
        <v>42354.555671296293</v>
      </c>
      <c r="U1033" t="str">
        <f t="shared" si="100"/>
        <v>Nov</v>
      </c>
      <c r="V1033" t="str">
        <f t="shared" si="101"/>
        <v>2015</v>
      </c>
    </row>
    <row r="1034" spans="1:22" ht="16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s="5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8">
        <f t="shared" si="96"/>
        <v>1.0849703703703704</v>
      </c>
      <c r="P1034">
        <f t="shared" si="97"/>
        <v>61.029583333333335</v>
      </c>
      <c r="Q1034" t="s">
        <v>8325</v>
      </c>
      <c r="R1034" t="s">
        <v>8330</v>
      </c>
      <c r="S1034" s="12">
        <f t="shared" si="98"/>
        <v>42514.458622685182</v>
      </c>
      <c r="T1034" s="12">
        <f t="shared" si="99"/>
        <v>42544.458622685182</v>
      </c>
      <c r="U1034" t="str">
        <f t="shared" si="100"/>
        <v>May</v>
      </c>
      <c r="V1034" t="str">
        <f t="shared" si="101"/>
        <v>2016</v>
      </c>
    </row>
    <row r="1035" spans="1:22" ht="48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s="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8">
        <f t="shared" si="96"/>
        <v>1.0286144578313252</v>
      </c>
      <c r="P1035">
        <f t="shared" si="97"/>
        <v>50.592592592592595</v>
      </c>
      <c r="Q1035" t="s">
        <v>8325</v>
      </c>
      <c r="R1035" t="s">
        <v>8330</v>
      </c>
      <c r="S1035" s="12">
        <f t="shared" si="98"/>
        <v>42688.524074074077</v>
      </c>
      <c r="T1035" s="12">
        <f t="shared" si="99"/>
        <v>42716.524074074077</v>
      </c>
      <c r="U1035" t="str">
        <f t="shared" si="100"/>
        <v>Nov</v>
      </c>
      <c r="V1035" t="str">
        <f t="shared" si="101"/>
        <v>2016</v>
      </c>
    </row>
    <row r="1036" spans="1:22" ht="48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s="5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8">
        <f t="shared" si="96"/>
        <v>1.3000180000000001</v>
      </c>
      <c r="P1036">
        <f t="shared" si="97"/>
        <v>39.157168674698795</v>
      </c>
      <c r="Q1036" t="s">
        <v>8325</v>
      </c>
      <c r="R1036" t="s">
        <v>8330</v>
      </c>
      <c r="S1036" s="12">
        <f t="shared" si="98"/>
        <v>42554.958379629628</v>
      </c>
      <c r="T1036" s="12">
        <f t="shared" si="99"/>
        <v>42586.957638888889</v>
      </c>
      <c r="U1036" t="str">
        <f t="shared" si="100"/>
        <v>Jul</v>
      </c>
      <c r="V1036" t="str">
        <f t="shared" si="101"/>
        <v>2016</v>
      </c>
    </row>
    <row r="1037" spans="1:22" ht="48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s="5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8">
        <f t="shared" si="96"/>
        <v>1.0765217391304347</v>
      </c>
      <c r="P1037">
        <f t="shared" si="97"/>
        <v>65.15789473684211</v>
      </c>
      <c r="Q1037" t="s">
        <v>8325</v>
      </c>
      <c r="R1037" t="s">
        <v>8330</v>
      </c>
      <c r="S1037" s="12">
        <f t="shared" si="98"/>
        <v>42016.43310185185</v>
      </c>
      <c r="T1037" s="12">
        <f t="shared" si="99"/>
        <v>42046.43310185185</v>
      </c>
      <c r="U1037" t="str">
        <f t="shared" si="100"/>
        <v>Jan</v>
      </c>
      <c r="V1037" t="str">
        <f t="shared" si="101"/>
        <v>2015</v>
      </c>
    </row>
    <row r="1038" spans="1:22" ht="48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s="5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8">
        <f t="shared" si="96"/>
        <v>1.1236044444444444</v>
      </c>
      <c r="P1038">
        <f t="shared" si="97"/>
        <v>23.963127962085309</v>
      </c>
      <c r="Q1038" t="s">
        <v>8325</v>
      </c>
      <c r="R1038" t="s">
        <v>8330</v>
      </c>
      <c r="S1038" s="12">
        <f t="shared" si="98"/>
        <v>41249.240624999999</v>
      </c>
      <c r="T1038" s="12">
        <f t="shared" si="99"/>
        <v>41281.125</v>
      </c>
      <c r="U1038" t="str">
        <f t="shared" si="100"/>
        <v>Dec</v>
      </c>
      <c r="V1038" t="str">
        <f t="shared" si="101"/>
        <v>2012</v>
      </c>
    </row>
    <row r="1039" spans="1:22" ht="48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s="5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8">
        <f t="shared" si="96"/>
        <v>1.0209999999999999</v>
      </c>
      <c r="P1039">
        <f t="shared" si="97"/>
        <v>48.61904761904762</v>
      </c>
      <c r="Q1039" t="s">
        <v>8325</v>
      </c>
      <c r="R1039" t="s">
        <v>8330</v>
      </c>
      <c r="S1039" s="12">
        <f t="shared" si="98"/>
        <v>42119.61414351852</v>
      </c>
      <c r="T1039" s="12">
        <f t="shared" si="99"/>
        <v>42141.999999999993</v>
      </c>
      <c r="U1039" t="str">
        <f t="shared" si="100"/>
        <v>Apr</v>
      </c>
      <c r="V1039" t="str">
        <f t="shared" si="101"/>
        <v>2015</v>
      </c>
    </row>
    <row r="1040" spans="1:22" ht="48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s="5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8">
        <f t="shared" si="96"/>
        <v>1.4533333333333334</v>
      </c>
      <c r="P1040">
        <f t="shared" si="97"/>
        <v>35.73770491803279</v>
      </c>
      <c r="Q1040" t="s">
        <v>8325</v>
      </c>
      <c r="R1040" t="s">
        <v>8330</v>
      </c>
      <c r="S1040" s="12">
        <f t="shared" si="98"/>
        <v>42418.023414351854</v>
      </c>
      <c r="T1040" s="12">
        <f t="shared" si="99"/>
        <v>42447.981747685182</v>
      </c>
      <c r="U1040" t="str">
        <f t="shared" si="100"/>
        <v>Feb</v>
      </c>
      <c r="V1040" t="str">
        <f t="shared" si="101"/>
        <v>2016</v>
      </c>
    </row>
    <row r="1041" spans="1:22" ht="48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s="5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8">
        <f t="shared" si="96"/>
        <v>1.282</v>
      </c>
      <c r="P1041">
        <f t="shared" si="97"/>
        <v>21.366666666666667</v>
      </c>
      <c r="Q1041" t="s">
        <v>8325</v>
      </c>
      <c r="R1041" t="s">
        <v>8330</v>
      </c>
      <c r="S1041" s="12">
        <f t="shared" si="98"/>
        <v>42691.900995370372</v>
      </c>
      <c r="T1041" s="12">
        <f t="shared" si="99"/>
        <v>42717.124305555553</v>
      </c>
      <c r="U1041" t="str">
        <f t="shared" si="100"/>
        <v>Nov</v>
      </c>
      <c r="V1041" t="str">
        <f t="shared" si="101"/>
        <v>2016</v>
      </c>
    </row>
    <row r="1042" spans="1:22" ht="48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s="5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8">
        <f t="shared" si="96"/>
        <v>2.9411764705882353E-3</v>
      </c>
      <c r="P1042">
        <f t="shared" si="97"/>
        <v>250</v>
      </c>
      <c r="Q1042" t="s">
        <v>8331</v>
      </c>
      <c r="R1042" t="s">
        <v>8332</v>
      </c>
      <c r="S1042" s="12">
        <f t="shared" si="98"/>
        <v>42579.500104166662</v>
      </c>
      <c r="T1042" s="12">
        <f t="shared" si="99"/>
        <v>42609.500104166662</v>
      </c>
      <c r="U1042" t="str">
        <f t="shared" si="100"/>
        <v>Jul</v>
      </c>
      <c r="V1042" t="str">
        <f t="shared" si="101"/>
        <v>2016</v>
      </c>
    </row>
    <row r="1043" spans="1:22" ht="48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s="5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8">
        <f t="shared" si="96"/>
        <v>0</v>
      </c>
      <c r="P1043" t="e">
        <f t="shared" si="97"/>
        <v>#DIV/0!</v>
      </c>
      <c r="Q1043" t="s">
        <v>8331</v>
      </c>
      <c r="R1043" t="s">
        <v>8332</v>
      </c>
      <c r="S1043" s="12">
        <f t="shared" si="98"/>
        <v>41830.851759259262</v>
      </c>
      <c r="T1043" s="12">
        <f t="shared" si="99"/>
        <v>41850.851759259262</v>
      </c>
      <c r="U1043" t="str">
        <f t="shared" si="100"/>
        <v>Jul</v>
      </c>
      <c r="V1043" t="str">
        <f t="shared" si="101"/>
        <v>2014</v>
      </c>
    </row>
    <row r="1044" spans="1:22" ht="48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s="5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8">
        <f t="shared" si="96"/>
        <v>1.5384615384615385E-2</v>
      </c>
      <c r="P1044">
        <f t="shared" si="97"/>
        <v>10</v>
      </c>
      <c r="Q1044" t="s">
        <v>8331</v>
      </c>
      <c r="R1044" t="s">
        <v>8332</v>
      </c>
      <c r="S1044" s="12">
        <f t="shared" si="98"/>
        <v>41851.487824074073</v>
      </c>
      <c r="T1044" s="12">
        <f t="shared" si="99"/>
        <v>41894.208333333328</v>
      </c>
      <c r="U1044" t="str">
        <f t="shared" si="100"/>
        <v>Jul</v>
      </c>
      <c r="V1044" t="str">
        <f t="shared" si="101"/>
        <v>2014</v>
      </c>
    </row>
    <row r="1045" spans="1:22" ht="48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s="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8">
        <f t="shared" si="96"/>
        <v>8.5370000000000001E-2</v>
      </c>
      <c r="P1045">
        <f t="shared" si="97"/>
        <v>29.236301369863014</v>
      </c>
      <c r="Q1045" t="s">
        <v>8331</v>
      </c>
      <c r="R1045" t="s">
        <v>8332</v>
      </c>
      <c r="S1045" s="12">
        <f t="shared" si="98"/>
        <v>42114.044618055552</v>
      </c>
      <c r="T1045" s="12">
        <f t="shared" si="99"/>
        <v>42144.044618055552</v>
      </c>
      <c r="U1045" t="str">
        <f t="shared" si="100"/>
        <v>Apr</v>
      </c>
      <c r="V1045" t="str">
        <f t="shared" si="101"/>
        <v>2015</v>
      </c>
    </row>
    <row r="1046" spans="1:22" ht="48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s="5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8">
        <f t="shared" si="96"/>
        <v>8.571428571428571E-4</v>
      </c>
      <c r="P1046">
        <f t="shared" si="97"/>
        <v>3</v>
      </c>
      <c r="Q1046" t="s">
        <v>8331</v>
      </c>
      <c r="R1046" t="s">
        <v>8332</v>
      </c>
      <c r="S1046" s="12">
        <f t="shared" si="98"/>
        <v>42011.717604166661</v>
      </c>
      <c r="T1046" s="12">
        <f t="shared" si="99"/>
        <v>42068.643749999996</v>
      </c>
      <c r="U1046" t="str">
        <f t="shared" si="100"/>
        <v>Jan</v>
      </c>
      <c r="V1046" t="str">
        <f t="shared" si="101"/>
        <v>2015</v>
      </c>
    </row>
    <row r="1047" spans="1:22" ht="48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s="5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8">
        <f t="shared" si="96"/>
        <v>2.6599999999999999E-2</v>
      </c>
      <c r="P1047">
        <f t="shared" si="97"/>
        <v>33.25</v>
      </c>
      <c r="Q1047" t="s">
        <v>8331</v>
      </c>
      <c r="R1047" t="s">
        <v>8332</v>
      </c>
      <c r="S1047" s="12">
        <f t="shared" si="98"/>
        <v>41844.666087962964</v>
      </c>
      <c r="T1047" s="12">
        <f t="shared" si="99"/>
        <v>41874.666087962964</v>
      </c>
      <c r="U1047" t="str">
        <f t="shared" si="100"/>
        <v>Jul</v>
      </c>
      <c r="V1047" t="str">
        <f t="shared" si="101"/>
        <v>2014</v>
      </c>
    </row>
    <row r="1048" spans="1:22" ht="48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s="5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8">
        <f t="shared" si="96"/>
        <v>0</v>
      </c>
      <c r="P1048" t="e">
        <f t="shared" si="97"/>
        <v>#DIV/0!</v>
      </c>
      <c r="Q1048" t="s">
        <v>8331</v>
      </c>
      <c r="R1048" t="s">
        <v>8332</v>
      </c>
      <c r="S1048" s="12">
        <f t="shared" si="98"/>
        <v>42319.643055555549</v>
      </c>
      <c r="T1048" s="12">
        <f t="shared" si="99"/>
        <v>42364.643055555549</v>
      </c>
      <c r="U1048" t="str">
        <f t="shared" si="100"/>
        <v>Nov</v>
      </c>
      <c r="V1048" t="str">
        <f t="shared" si="101"/>
        <v>2015</v>
      </c>
    </row>
    <row r="1049" spans="1:22" ht="48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s="5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8">
        <f t="shared" si="96"/>
        <v>5.0000000000000001E-4</v>
      </c>
      <c r="P1049">
        <f t="shared" si="97"/>
        <v>1</v>
      </c>
      <c r="Q1049" t="s">
        <v>8331</v>
      </c>
      <c r="R1049" t="s">
        <v>8332</v>
      </c>
      <c r="S1049" s="12">
        <f t="shared" si="98"/>
        <v>41918.610127314809</v>
      </c>
      <c r="T1049" s="12">
        <f t="shared" si="99"/>
        <v>41948.65179398148</v>
      </c>
      <c r="U1049" t="str">
        <f t="shared" si="100"/>
        <v>Oct</v>
      </c>
      <c r="V1049" t="str">
        <f t="shared" si="101"/>
        <v>2014</v>
      </c>
    </row>
    <row r="1050" spans="1:22" ht="48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s="5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8">
        <f t="shared" si="96"/>
        <v>1.4133333333333333E-2</v>
      </c>
      <c r="P1050">
        <f t="shared" si="97"/>
        <v>53</v>
      </c>
      <c r="Q1050" t="s">
        <v>8331</v>
      </c>
      <c r="R1050" t="s">
        <v>8332</v>
      </c>
      <c r="S1050" s="12">
        <f t="shared" si="98"/>
        <v>42597.844780092586</v>
      </c>
      <c r="T1050" s="12">
        <f t="shared" si="99"/>
        <v>42637.844780092586</v>
      </c>
      <c r="U1050" t="str">
        <f t="shared" si="100"/>
        <v>Aug</v>
      </c>
      <c r="V1050" t="str">
        <f t="shared" si="101"/>
        <v>2016</v>
      </c>
    </row>
    <row r="1051" spans="1:22" ht="16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s="5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8">
        <f t="shared" si="96"/>
        <v>0</v>
      </c>
      <c r="P1051" t="e">
        <f t="shared" si="97"/>
        <v>#DIV/0!</v>
      </c>
      <c r="Q1051" t="s">
        <v>8331</v>
      </c>
      <c r="R1051" t="s">
        <v>8332</v>
      </c>
      <c r="S1051" s="12">
        <f t="shared" si="98"/>
        <v>42382.222743055558</v>
      </c>
      <c r="T1051" s="12">
        <f t="shared" si="99"/>
        <v>42412.222743055558</v>
      </c>
      <c r="U1051" t="str">
        <f t="shared" si="100"/>
        <v>Jan</v>
      </c>
      <c r="V1051" t="str">
        <f t="shared" si="101"/>
        <v>2016</v>
      </c>
    </row>
    <row r="1052" spans="1:22" ht="16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s="5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8">
        <f t="shared" si="96"/>
        <v>0</v>
      </c>
      <c r="P1052" t="e">
        <f t="shared" si="97"/>
        <v>#DIV/0!</v>
      </c>
      <c r="Q1052" t="s">
        <v>8331</v>
      </c>
      <c r="R1052" t="s">
        <v>8332</v>
      </c>
      <c r="S1052" s="12">
        <f t="shared" si="98"/>
        <v>42231.588854166665</v>
      </c>
      <c r="T1052" s="12">
        <f t="shared" si="99"/>
        <v>42261.588854166665</v>
      </c>
      <c r="U1052" t="str">
        <f t="shared" si="100"/>
        <v>Aug</v>
      </c>
      <c r="V1052" t="str">
        <f t="shared" si="101"/>
        <v>2015</v>
      </c>
    </row>
    <row r="1053" spans="1:22" ht="48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s="5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8">
        <f t="shared" si="96"/>
        <v>0</v>
      </c>
      <c r="P1053" t="e">
        <f t="shared" si="97"/>
        <v>#DIV/0!</v>
      </c>
      <c r="Q1053" t="s">
        <v>8331</v>
      </c>
      <c r="R1053" t="s">
        <v>8332</v>
      </c>
      <c r="S1053" s="12">
        <f t="shared" si="98"/>
        <v>41849.805844907409</v>
      </c>
      <c r="T1053" s="12">
        <f t="shared" si="99"/>
        <v>41877.805844907409</v>
      </c>
      <c r="U1053" t="str">
        <f t="shared" si="100"/>
        <v>Jul</v>
      </c>
      <c r="V1053" t="str">
        <f t="shared" si="101"/>
        <v>2014</v>
      </c>
    </row>
    <row r="1054" spans="1:22" ht="64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s="5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8">
        <f t="shared" si="96"/>
        <v>0</v>
      </c>
      <c r="P1054" t="e">
        <f t="shared" si="97"/>
        <v>#DIV/0!</v>
      </c>
      <c r="Q1054" t="s">
        <v>8331</v>
      </c>
      <c r="R1054" t="s">
        <v>8332</v>
      </c>
      <c r="S1054" s="12">
        <f t="shared" si="98"/>
        <v>42483.589062499996</v>
      </c>
      <c r="T1054" s="12">
        <f t="shared" si="99"/>
        <v>42527.631249999999</v>
      </c>
      <c r="U1054" t="str">
        <f t="shared" si="100"/>
        <v>Apr</v>
      </c>
      <c r="V1054" t="str">
        <f t="shared" si="101"/>
        <v>2016</v>
      </c>
    </row>
    <row r="1055" spans="1:22" ht="48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s="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8">
        <f t="shared" si="96"/>
        <v>0.01</v>
      </c>
      <c r="P1055">
        <f t="shared" si="97"/>
        <v>15</v>
      </c>
      <c r="Q1055" t="s">
        <v>8331</v>
      </c>
      <c r="R1055" t="s">
        <v>8332</v>
      </c>
      <c r="S1055" s="12">
        <f t="shared" si="98"/>
        <v>42774.964490740742</v>
      </c>
      <c r="T1055" s="12">
        <f t="shared" si="99"/>
        <v>42799.964490740742</v>
      </c>
      <c r="U1055" t="str">
        <f t="shared" si="100"/>
        <v>Feb</v>
      </c>
      <c r="V1055" t="str">
        <f t="shared" si="101"/>
        <v>2017</v>
      </c>
    </row>
    <row r="1056" spans="1:22" ht="48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s="5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8">
        <f t="shared" si="96"/>
        <v>0</v>
      </c>
      <c r="P1056" t="e">
        <f t="shared" si="97"/>
        <v>#DIV/0!</v>
      </c>
      <c r="Q1056" t="s">
        <v>8331</v>
      </c>
      <c r="R1056" t="s">
        <v>8332</v>
      </c>
      <c r="S1056" s="12">
        <f t="shared" si="98"/>
        <v>41831.643506944441</v>
      </c>
      <c r="T1056" s="12">
        <f t="shared" si="99"/>
        <v>41861.708333333328</v>
      </c>
      <c r="U1056" t="str">
        <f t="shared" si="100"/>
        <v>Jul</v>
      </c>
      <c r="V1056" t="str">
        <f t="shared" si="101"/>
        <v>2014</v>
      </c>
    </row>
    <row r="1057" spans="1:22" ht="48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s="5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8">
        <f t="shared" si="96"/>
        <v>0</v>
      </c>
      <c r="P1057" t="e">
        <f t="shared" si="97"/>
        <v>#DIV/0!</v>
      </c>
      <c r="Q1057" t="s">
        <v>8331</v>
      </c>
      <c r="R1057" t="s">
        <v>8332</v>
      </c>
      <c r="S1057" s="12">
        <f t="shared" si="98"/>
        <v>42406.784085648142</v>
      </c>
      <c r="T1057" s="12">
        <f t="shared" si="99"/>
        <v>42436.784085648142</v>
      </c>
      <c r="U1057" t="str">
        <f t="shared" si="100"/>
        <v>Feb</v>
      </c>
      <c r="V1057" t="str">
        <f t="shared" si="101"/>
        <v>2016</v>
      </c>
    </row>
    <row r="1058" spans="1:22" ht="48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s="5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8">
        <f t="shared" si="96"/>
        <v>0</v>
      </c>
      <c r="P1058" t="e">
        <f t="shared" si="97"/>
        <v>#DIV/0!</v>
      </c>
      <c r="Q1058" t="s">
        <v>8331</v>
      </c>
      <c r="R1058" t="s">
        <v>8332</v>
      </c>
      <c r="S1058" s="12">
        <f t="shared" si="98"/>
        <v>42058.511307870365</v>
      </c>
      <c r="T1058" s="12">
        <f t="shared" si="99"/>
        <v>42118.469641203708</v>
      </c>
      <c r="U1058" t="str">
        <f t="shared" si="100"/>
        <v>Feb</v>
      </c>
      <c r="V1058" t="str">
        <f t="shared" si="101"/>
        <v>2015</v>
      </c>
    </row>
    <row r="1059" spans="1:22" ht="32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s="5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8">
        <f t="shared" si="96"/>
        <v>0</v>
      </c>
      <c r="P1059" t="e">
        <f t="shared" si="97"/>
        <v>#DIV/0!</v>
      </c>
      <c r="Q1059" t="s">
        <v>8331</v>
      </c>
      <c r="R1059" t="s">
        <v>8332</v>
      </c>
      <c r="S1059" s="12">
        <f t="shared" si="98"/>
        <v>42678.662997685176</v>
      </c>
      <c r="T1059" s="12">
        <f t="shared" si="99"/>
        <v>42708.704664351848</v>
      </c>
      <c r="U1059" t="str">
        <f t="shared" si="100"/>
        <v>Nov</v>
      </c>
      <c r="V1059" t="str">
        <f t="shared" si="101"/>
        <v>2016</v>
      </c>
    </row>
    <row r="1060" spans="1:22" ht="48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s="5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8">
        <f t="shared" si="96"/>
        <v>0</v>
      </c>
      <c r="P1060" t="e">
        <f t="shared" si="97"/>
        <v>#DIV/0!</v>
      </c>
      <c r="Q1060" t="s">
        <v>8331</v>
      </c>
      <c r="R1060" t="s">
        <v>8332</v>
      </c>
      <c r="S1060" s="12">
        <f t="shared" si="98"/>
        <v>42047.692627314813</v>
      </c>
      <c r="T1060" s="12">
        <f t="shared" si="99"/>
        <v>42088.791666666664</v>
      </c>
      <c r="U1060" t="str">
        <f t="shared" si="100"/>
        <v>Feb</v>
      </c>
      <c r="V1060" t="str">
        <f t="shared" si="101"/>
        <v>2015</v>
      </c>
    </row>
    <row r="1061" spans="1:22" ht="16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s="5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8">
        <f t="shared" si="96"/>
        <v>0</v>
      </c>
      <c r="P1061" t="e">
        <f t="shared" si="97"/>
        <v>#DIV/0!</v>
      </c>
      <c r="Q1061" t="s">
        <v>8331</v>
      </c>
      <c r="R1061" t="s">
        <v>8332</v>
      </c>
      <c r="S1061" s="12">
        <f t="shared" si="98"/>
        <v>42046.581666666665</v>
      </c>
      <c r="T1061" s="12">
        <f t="shared" si="99"/>
        <v>42076.54</v>
      </c>
      <c r="U1061" t="str">
        <f t="shared" si="100"/>
        <v>Feb</v>
      </c>
      <c r="V1061" t="str">
        <f t="shared" si="101"/>
        <v>2015</v>
      </c>
    </row>
    <row r="1062" spans="1:22" ht="48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s="5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8">
        <f t="shared" si="96"/>
        <v>0.01</v>
      </c>
      <c r="P1062">
        <f t="shared" si="97"/>
        <v>50</v>
      </c>
      <c r="Q1062" t="s">
        <v>8331</v>
      </c>
      <c r="R1062" t="s">
        <v>8332</v>
      </c>
      <c r="S1062" s="12">
        <f t="shared" si="98"/>
        <v>42079.704780092587</v>
      </c>
      <c r="T1062" s="12">
        <f t="shared" si="99"/>
        <v>42109.704780092587</v>
      </c>
      <c r="U1062" t="str">
        <f t="shared" si="100"/>
        <v>Mar</v>
      </c>
      <c r="V1062" t="str">
        <f t="shared" si="101"/>
        <v>2015</v>
      </c>
    </row>
    <row r="1063" spans="1:22" ht="32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s="5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8">
        <f t="shared" si="96"/>
        <v>0</v>
      </c>
      <c r="P1063" t="e">
        <f t="shared" si="97"/>
        <v>#DIV/0!</v>
      </c>
      <c r="Q1063" t="s">
        <v>8331</v>
      </c>
      <c r="R1063" t="s">
        <v>8332</v>
      </c>
      <c r="S1063" s="12">
        <f t="shared" si="98"/>
        <v>42432.068379629629</v>
      </c>
      <c r="T1063" s="12">
        <f t="shared" si="99"/>
        <v>42491.833333333336</v>
      </c>
      <c r="U1063" t="str">
        <f t="shared" si="100"/>
        <v>Mar</v>
      </c>
      <c r="V1063" t="str">
        <f t="shared" si="101"/>
        <v>2016</v>
      </c>
    </row>
    <row r="1064" spans="1:22" ht="16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s="5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8">
        <f t="shared" si="96"/>
        <v>0.95477386934673369</v>
      </c>
      <c r="P1064">
        <f t="shared" si="97"/>
        <v>47.5</v>
      </c>
      <c r="Q1064" t="s">
        <v>8331</v>
      </c>
      <c r="R1064" t="s">
        <v>8332</v>
      </c>
      <c r="S1064" s="12">
        <f t="shared" si="98"/>
        <v>42556.598854166667</v>
      </c>
      <c r="T1064" s="12">
        <f t="shared" si="99"/>
        <v>42563.598854166667</v>
      </c>
      <c r="U1064" t="str">
        <f t="shared" si="100"/>
        <v>Jul</v>
      </c>
      <c r="V1064" t="str">
        <f t="shared" si="101"/>
        <v>2016</v>
      </c>
    </row>
    <row r="1065" spans="1:22" ht="48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s="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8">
        <f t="shared" si="96"/>
        <v>0</v>
      </c>
      <c r="P1065" t="e">
        <f t="shared" si="97"/>
        <v>#DIV/0!</v>
      </c>
      <c r="Q1065" t="s">
        <v>8331</v>
      </c>
      <c r="R1065" t="s">
        <v>8332</v>
      </c>
      <c r="S1065" s="12">
        <f t="shared" si="98"/>
        <v>42582.822476851848</v>
      </c>
      <c r="T1065" s="12">
        <f t="shared" si="99"/>
        <v>42612.822476851848</v>
      </c>
      <c r="U1065" t="str">
        <f t="shared" si="100"/>
        <v>Jul</v>
      </c>
      <c r="V1065" t="str">
        <f t="shared" si="101"/>
        <v>2016</v>
      </c>
    </row>
    <row r="1066" spans="1:22" ht="48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s="5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8">
        <f t="shared" si="96"/>
        <v>8.9744444444444446E-2</v>
      </c>
      <c r="P1066">
        <f t="shared" si="97"/>
        <v>65.666666666666671</v>
      </c>
      <c r="Q1066" t="s">
        <v>8333</v>
      </c>
      <c r="R1066" t="s">
        <v>8334</v>
      </c>
      <c r="S1066" s="12">
        <f t="shared" si="98"/>
        <v>41417.019710648143</v>
      </c>
      <c r="T1066" s="12">
        <f t="shared" si="99"/>
        <v>41462.019710648143</v>
      </c>
      <c r="U1066" t="str">
        <f t="shared" si="100"/>
        <v>May</v>
      </c>
      <c r="V1066" t="str">
        <f t="shared" si="101"/>
        <v>2013</v>
      </c>
    </row>
    <row r="1067" spans="1:22" ht="48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s="5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8">
        <f t="shared" si="96"/>
        <v>2.7E-2</v>
      </c>
      <c r="P1067">
        <f t="shared" si="97"/>
        <v>16.2</v>
      </c>
      <c r="Q1067" t="s">
        <v>8333</v>
      </c>
      <c r="R1067" t="s">
        <v>8334</v>
      </c>
      <c r="S1067" s="12">
        <f t="shared" si="98"/>
        <v>41661.172708333332</v>
      </c>
      <c r="T1067" s="12">
        <f t="shared" si="99"/>
        <v>41689.172708333332</v>
      </c>
      <c r="U1067" t="str">
        <f t="shared" si="100"/>
        <v>Jan</v>
      </c>
      <c r="V1067" t="str">
        <f t="shared" si="101"/>
        <v>2014</v>
      </c>
    </row>
    <row r="1068" spans="1:22" ht="48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s="5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8">
        <f t="shared" si="96"/>
        <v>3.3673333333333333E-2</v>
      </c>
      <c r="P1068">
        <f t="shared" si="97"/>
        <v>34.128378378378379</v>
      </c>
      <c r="Q1068" t="s">
        <v>8333</v>
      </c>
      <c r="R1068" t="s">
        <v>8334</v>
      </c>
      <c r="S1068" s="12">
        <f t="shared" si="98"/>
        <v>41445.754421296297</v>
      </c>
      <c r="T1068" s="12">
        <f t="shared" si="99"/>
        <v>41490.754421296297</v>
      </c>
      <c r="U1068" t="str">
        <f t="shared" si="100"/>
        <v>Jun</v>
      </c>
      <c r="V1068" t="str">
        <f t="shared" si="101"/>
        <v>2013</v>
      </c>
    </row>
    <row r="1069" spans="1:22" ht="48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s="5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8">
        <f t="shared" si="96"/>
        <v>0.26</v>
      </c>
      <c r="P1069">
        <f t="shared" si="97"/>
        <v>13</v>
      </c>
      <c r="Q1069" t="s">
        <v>8333</v>
      </c>
      <c r="R1069" t="s">
        <v>8334</v>
      </c>
      <c r="S1069" s="12">
        <f t="shared" si="98"/>
        <v>41599.647349537037</v>
      </c>
      <c r="T1069" s="12">
        <f t="shared" si="99"/>
        <v>41629.647349537037</v>
      </c>
      <c r="U1069" t="str">
        <f t="shared" si="100"/>
        <v>Nov</v>
      </c>
      <c r="V1069" t="str">
        <f t="shared" si="101"/>
        <v>2013</v>
      </c>
    </row>
    <row r="1070" spans="1:22" ht="48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s="5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8">
        <f t="shared" si="96"/>
        <v>1.5E-3</v>
      </c>
      <c r="P1070">
        <f t="shared" si="97"/>
        <v>11.25</v>
      </c>
      <c r="Q1070" t="s">
        <v>8333</v>
      </c>
      <c r="R1070" t="s">
        <v>8334</v>
      </c>
      <c r="S1070" s="12">
        <f t="shared" si="98"/>
        <v>42440.162777777768</v>
      </c>
      <c r="T1070" s="12">
        <f t="shared" si="99"/>
        <v>42470.121111111112</v>
      </c>
      <c r="U1070" t="str">
        <f t="shared" si="100"/>
        <v>Mar</v>
      </c>
      <c r="V1070" t="str">
        <f t="shared" si="101"/>
        <v>2016</v>
      </c>
    </row>
    <row r="1071" spans="1:22" ht="48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s="5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8">
        <f t="shared" si="96"/>
        <v>0.38636363636363635</v>
      </c>
      <c r="P1071">
        <f t="shared" si="97"/>
        <v>40.476190476190474</v>
      </c>
      <c r="Q1071" t="s">
        <v>8333</v>
      </c>
      <c r="R1071" t="s">
        <v>8334</v>
      </c>
      <c r="S1071" s="12">
        <f t="shared" si="98"/>
        <v>41572.021516203698</v>
      </c>
      <c r="T1071" s="12">
        <f t="shared" si="99"/>
        <v>41604.06318287037</v>
      </c>
      <c r="U1071" t="str">
        <f t="shared" si="100"/>
        <v>Oct</v>
      </c>
      <c r="V1071" t="str">
        <f t="shared" si="101"/>
        <v>2013</v>
      </c>
    </row>
    <row r="1072" spans="1:22" ht="48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s="5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8">
        <f t="shared" si="96"/>
        <v>7.0000000000000001E-3</v>
      </c>
      <c r="P1072">
        <f t="shared" si="97"/>
        <v>35</v>
      </c>
      <c r="Q1072" t="s">
        <v>8333</v>
      </c>
      <c r="R1072" t="s">
        <v>8334</v>
      </c>
      <c r="S1072" s="12">
        <f t="shared" si="98"/>
        <v>41162.803495370368</v>
      </c>
      <c r="T1072" s="12">
        <f t="shared" si="99"/>
        <v>41182.803495370368</v>
      </c>
      <c r="U1072" t="str">
        <f t="shared" si="100"/>
        <v>Sep</v>
      </c>
      <c r="V1072" t="str">
        <f t="shared" si="101"/>
        <v>2012</v>
      </c>
    </row>
    <row r="1073" spans="1:22" ht="48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s="5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8">
        <f t="shared" si="96"/>
        <v>0</v>
      </c>
      <c r="P1073" t="e">
        <f t="shared" si="97"/>
        <v>#DIV/0!</v>
      </c>
      <c r="Q1073" t="s">
        <v>8333</v>
      </c>
      <c r="R1073" t="s">
        <v>8334</v>
      </c>
      <c r="S1073" s="12">
        <f t="shared" si="98"/>
        <v>42295.545057870368</v>
      </c>
      <c r="T1073" s="12">
        <f t="shared" si="99"/>
        <v>42325.586724537039</v>
      </c>
      <c r="U1073" t="str">
        <f t="shared" si="100"/>
        <v>Oct</v>
      </c>
      <c r="V1073" t="str">
        <f t="shared" si="101"/>
        <v>2015</v>
      </c>
    </row>
    <row r="1074" spans="1:22" ht="48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s="5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8">
        <f t="shared" si="96"/>
        <v>6.8000000000000005E-4</v>
      </c>
      <c r="P1074">
        <f t="shared" si="97"/>
        <v>12.75</v>
      </c>
      <c r="Q1074" t="s">
        <v>8333</v>
      </c>
      <c r="R1074" t="s">
        <v>8334</v>
      </c>
      <c r="S1074" s="12">
        <f t="shared" si="98"/>
        <v>41645.623807870368</v>
      </c>
      <c r="T1074" s="12">
        <f t="shared" si="99"/>
        <v>41675.623807870368</v>
      </c>
      <c r="U1074" t="str">
        <f t="shared" si="100"/>
        <v>Jan</v>
      </c>
      <c r="V1074" t="str">
        <f t="shared" si="101"/>
        <v>2014</v>
      </c>
    </row>
    <row r="1075" spans="1:22" ht="32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s="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8">
        <f t="shared" si="96"/>
        <v>1.3333333333333334E-2</v>
      </c>
      <c r="P1075">
        <f t="shared" si="97"/>
        <v>10</v>
      </c>
      <c r="Q1075" t="s">
        <v>8333</v>
      </c>
      <c r="R1075" t="s">
        <v>8334</v>
      </c>
      <c r="S1075" s="12">
        <f t="shared" si="98"/>
        <v>40802.756261574068</v>
      </c>
      <c r="T1075" s="12">
        <f t="shared" si="99"/>
        <v>40832.756261574068</v>
      </c>
      <c r="U1075" t="str">
        <f t="shared" si="100"/>
        <v>Sep</v>
      </c>
      <c r="V1075" t="str">
        <f t="shared" si="101"/>
        <v>2011</v>
      </c>
    </row>
    <row r="1076" spans="1:22" ht="48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s="5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8">
        <f t="shared" si="96"/>
        <v>6.3092592592592589E-2</v>
      </c>
      <c r="P1076">
        <f t="shared" si="97"/>
        <v>113.56666666666666</v>
      </c>
      <c r="Q1076" t="s">
        <v>8333</v>
      </c>
      <c r="R1076" t="s">
        <v>8334</v>
      </c>
      <c r="S1076" s="12">
        <f t="shared" si="98"/>
        <v>41612.964641203704</v>
      </c>
      <c r="T1076" s="12">
        <f t="shared" si="99"/>
        <v>41642.964641203704</v>
      </c>
      <c r="U1076" t="str">
        <f t="shared" si="100"/>
        <v>Dec</v>
      </c>
      <c r="V1076" t="str">
        <f t="shared" si="101"/>
        <v>2013</v>
      </c>
    </row>
    <row r="1077" spans="1:22" ht="32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s="5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8">
        <f t="shared" si="96"/>
        <v>4.4999999999999998E-2</v>
      </c>
      <c r="P1077">
        <f t="shared" si="97"/>
        <v>15</v>
      </c>
      <c r="Q1077" t="s">
        <v>8333</v>
      </c>
      <c r="R1077" t="s">
        <v>8334</v>
      </c>
      <c r="S1077" s="12">
        <f t="shared" si="98"/>
        <v>41005.695787037032</v>
      </c>
      <c r="T1077" s="12">
        <f t="shared" si="99"/>
        <v>41035.695787037032</v>
      </c>
      <c r="U1077" t="str">
        <f t="shared" si="100"/>
        <v>Apr</v>
      </c>
      <c r="V1077" t="str">
        <f t="shared" si="101"/>
        <v>2012</v>
      </c>
    </row>
    <row r="1078" spans="1:22" ht="48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s="5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8">
        <f t="shared" si="96"/>
        <v>0.62765333333333329</v>
      </c>
      <c r="P1078">
        <f t="shared" si="97"/>
        <v>48.281025641025643</v>
      </c>
      <c r="Q1078" t="s">
        <v>8333</v>
      </c>
      <c r="R1078" t="s">
        <v>8334</v>
      </c>
      <c r="S1078" s="12">
        <f t="shared" si="98"/>
        <v>41838.169560185182</v>
      </c>
      <c r="T1078" s="12">
        <f t="shared" si="99"/>
        <v>41893.169560185182</v>
      </c>
      <c r="U1078" t="str">
        <f t="shared" si="100"/>
        <v>Jul</v>
      </c>
      <c r="V1078" t="str">
        <f t="shared" si="101"/>
        <v>2014</v>
      </c>
    </row>
    <row r="1079" spans="1:22" ht="48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s="5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8">
        <f t="shared" si="96"/>
        <v>0.29376000000000002</v>
      </c>
      <c r="P1079">
        <f t="shared" si="97"/>
        <v>43.976047904191617</v>
      </c>
      <c r="Q1079" t="s">
        <v>8333</v>
      </c>
      <c r="R1079" t="s">
        <v>8334</v>
      </c>
      <c r="S1079" s="12">
        <f t="shared" si="98"/>
        <v>42352.958460648144</v>
      </c>
      <c r="T1079" s="12">
        <f t="shared" si="99"/>
        <v>42382.958460648144</v>
      </c>
      <c r="U1079" t="str">
        <f t="shared" si="100"/>
        <v>Dec</v>
      </c>
      <c r="V1079" t="str">
        <f t="shared" si="101"/>
        <v>2015</v>
      </c>
    </row>
    <row r="1080" spans="1:22" ht="48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s="5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8">
        <f t="shared" si="96"/>
        <v>7.4999999999999997E-2</v>
      </c>
      <c r="P1080">
        <f t="shared" si="97"/>
        <v>9</v>
      </c>
      <c r="Q1080" t="s">
        <v>8333</v>
      </c>
      <c r="R1080" t="s">
        <v>8334</v>
      </c>
      <c r="S1080" s="12">
        <f t="shared" si="98"/>
        <v>40700.987511574072</v>
      </c>
      <c r="T1080" s="12">
        <f t="shared" si="99"/>
        <v>40745.987511574072</v>
      </c>
      <c r="U1080" t="str">
        <f t="shared" si="100"/>
        <v>Jun</v>
      </c>
      <c r="V1080" t="str">
        <f t="shared" si="101"/>
        <v>2011</v>
      </c>
    </row>
    <row r="1081" spans="1:22" ht="48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s="5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8">
        <f t="shared" si="96"/>
        <v>2.6076923076923077E-2</v>
      </c>
      <c r="P1081">
        <f t="shared" si="97"/>
        <v>37.666666666666664</v>
      </c>
      <c r="Q1081" t="s">
        <v>8333</v>
      </c>
      <c r="R1081" t="s">
        <v>8334</v>
      </c>
      <c r="S1081" s="12">
        <f t="shared" si="98"/>
        <v>42479.35805555556</v>
      </c>
      <c r="T1081" s="12">
        <f t="shared" si="99"/>
        <v>42504.35805555556</v>
      </c>
      <c r="U1081" t="str">
        <f t="shared" si="100"/>
        <v>Apr</v>
      </c>
      <c r="V1081" t="str">
        <f t="shared" si="101"/>
        <v>2016</v>
      </c>
    </row>
    <row r="1082" spans="1:22" ht="48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s="5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8">
        <f t="shared" si="96"/>
        <v>9.1050000000000006E-2</v>
      </c>
      <c r="P1082">
        <f t="shared" si="97"/>
        <v>18.581632653061224</v>
      </c>
      <c r="Q1082" t="s">
        <v>8333</v>
      </c>
      <c r="R1082" t="s">
        <v>8334</v>
      </c>
      <c r="S1082" s="12">
        <f t="shared" si="98"/>
        <v>41739.929780092592</v>
      </c>
      <c r="T1082" s="12">
        <f t="shared" si="99"/>
        <v>41769.929780092592</v>
      </c>
      <c r="U1082" t="str">
        <f t="shared" si="100"/>
        <v>Apr</v>
      </c>
      <c r="V1082" t="str">
        <f t="shared" si="101"/>
        <v>2014</v>
      </c>
    </row>
    <row r="1083" spans="1:22" ht="48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s="5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8">
        <f t="shared" si="96"/>
        <v>1.7647058823529413E-4</v>
      </c>
      <c r="P1083">
        <f t="shared" si="97"/>
        <v>3</v>
      </c>
      <c r="Q1083" t="s">
        <v>8333</v>
      </c>
      <c r="R1083" t="s">
        <v>8334</v>
      </c>
      <c r="S1083" s="12">
        <f t="shared" si="98"/>
        <v>42002.718657407408</v>
      </c>
      <c r="T1083" s="12">
        <f t="shared" si="99"/>
        <v>42032.718657407408</v>
      </c>
      <c r="U1083" t="str">
        <f t="shared" si="100"/>
        <v>Dec</v>
      </c>
      <c r="V1083" t="str">
        <f t="shared" si="101"/>
        <v>2014</v>
      </c>
    </row>
    <row r="1084" spans="1:22" ht="32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s="5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8">
        <f t="shared" si="96"/>
        <v>5.5999999999999999E-3</v>
      </c>
      <c r="P1084">
        <f t="shared" si="97"/>
        <v>18.666666666666668</v>
      </c>
      <c r="Q1084" t="s">
        <v>8333</v>
      </c>
      <c r="R1084" t="s">
        <v>8334</v>
      </c>
      <c r="S1084" s="12">
        <f t="shared" si="98"/>
        <v>41101.697777777779</v>
      </c>
      <c r="T1084" s="12">
        <f t="shared" si="99"/>
        <v>41131.697777777779</v>
      </c>
      <c r="U1084" t="str">
        <f t="shared" si="100"/>
        <v>Jul</v>
      </c>
      <c r="V1084" t="str">
        <f t="shared" si="101"/>
        <v>2012</v>
      </c>
    </row>
    <row r="1085" spans="1:22" ht="48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s="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8">
        <f t="shared" si="96"/>
        <v>8.2000000000000007E-3</v>
      </c>
      <c r="P1085">
        <f t="shared" si="97"/>
        <v>410</v>
      </c>
      <c r="Q1085" t="s">
        <v>8333</v>
      </c>
      <c r="R1085" t="s">
        <v>8334</v>
      </c>
      <c r="S1085" s="12">
        <f t="shared" si="98"/>
        <v>41793.451192129629</v>
      </c>
      <c r="T1085" s="12">
        <f t="shared" si="99"/>
        <v>41853.451192129629</v>
      </c>
      <c r="U1085" t="str">
        <f t="shared" si="100"/>
        <v>Jun</v>
      </c>
      <c r="V1085" t="str">
        <f t="shared" si="101"/>
        <v>2014</v>
      </c>
    </row>
    <row r="1086" spans="1:22" ht="16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s="5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8">
        <f t="shared" si="96"/>
        <v>0</v>
      </c>
      <c r="P1086" t="e">
        <f t="shared" si="97"/>
        <v>#DIV/0!</v>
      </c>
      <c r="Q1086" t="s">
        <v>8333</v>
      </c>
      <c r="R1086" t="s">
        <v>8334</v>
      </c>
      <c r="S1086" s="12">
        <f t="shared" si="98"/>
        <v>41829.703749999993</v>
      </c>
      <c r="T1086" s="12">
        <f t="shared" si="99"/>
        <v>41859.703749999993</v>
      </c>
      <c r="U1086" t="str">
        <f t="shared" si="100"/>
        <v>Jul</v>
      </c>
      <c r="V1086" t="str">
        <f t="shared" si="101"/>
        <v>2014</v>
      </c>
    </row>
    <row r="1087" spans="1:22" ht="32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s="5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8">
        <f t="shared" si="96"/>
        <v>3.4200000000000001E-2</v>
      </c>
      <c r="P1087">
        <f t="shared" si="97"/>
        <v>114</v>
      </c>
      <c r="Q1087" t="s">
        <v>8333</v>
      </c>
      <c r="R1087" t="s">
        <v>8334</v>
      </c>
      <c r="S1087" s="12">
        <f t="shared" si="98"/>
        <v>42413.462673611109</v>
      </c>
      <c r="T1087" s="12">
        <f t="shared" si="99"/>
        <v>42443.421006944445</v>
      </c>
      <c r="U1087" t="str">
        <f t="shared" si="100"/>
        <v>Feb</v>
      </c>
      <c r="V1087" t="str">
        <f t="shared" si="101"/>
        <v>2016</v>
      </c>
    </row>
    <row r="1088" spans="1:22" ht="16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s="5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8">
        <f t="shared" si="96"/>
        <v>8.3333333333333339E-4</v>
      </c>
      <c r="P1088">
        <f t="shared" si="97"/>
        <v>7.5</v>
      </c>
      <c r="Q1088" t="s">
        <v>8333</v>
      </c>
      <c r="R1088" t="s">
        <v>8334</v>
      </c>
      <c r="S1088" s="12">
        <f t="shared" si="98"/>
        <v>41845.658460648148</v>
      </c>
      <c r="T1088" s="12">
        <f t="shared" si="99"/>
        <v>41875.658460648148</v>
      </c>
      <c r="U1088" t="str">
        <f t="shared" si="100"/>
        <v>Jul</v>
      </c>
      <c r="V1088" t="str">
        <f t="shared" si="101"/>
        <v>2014</v>
      </c>
    </row>
    <row r="1089" spans="1:22" ht="48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s="5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8">
        <f t="shared" si="96"/>
        <v>0</v>
      </c>
      <c r="P1089" t="e">
        <f t="shared" si="97"/>
        <v>#DIV/0!</v>
      </c>
      <c r="Q1089" t="s">
        <v>8333</v>
      </c>
      <c r="R1089" t="s">
        <v>8334</v>
      </c>
      <c r="S1089" s="12">
        <f t="shared" si="98"/>
        <v>41775.505636574075</v>
      </c>
      <c r="T1089" s="12">
        <f t="shared" si="99"/>
        <v>41805.505636574075</v>
      </c>
      <c r="U1089" t="str">
        <f t="shared" si="100"/>
        <v>May</v>
      </c>
      <c r="V1089" t="str">
        <f t="shared" si="101"/>
        <v>2014</v>
      </c>
    </row>
    <row r="1090" spans="1:22" ht="32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s="5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8">
        <f t="shared" si="96"/>
        <v>0.14182977777777778</v>
      </c>
      <c r="P1090">
        <f t="shared" si="97"/>
        <v>43.41727891156463</v>
      </c>
      <c r="Q1090" t="s">
        <v>8333</v>
      </c>
      <c r="R1090" t="s">
        <v>8334</v>
      </c>
      <c r="S1090" s="12">
        <f t="shared" si="98"/>
        <v>41723.591053240736</v>
      </c>
      <c r="T1090" s="12">
        <f t="shared" si="99"/>
        <v>41753.591053240736</v>
      </c>
      <c r="U1090" t="str">
        <f t="shared" si="100"/>
        <v>Mar</v>
      </c>
      <c r="V1090" t="str">
        <f t="shared" si="101"/>
        <v>2014</v>
      </c>
    </row>
    <row r="1091" spans="1:22" ht="32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s="5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8">
        <f t="shared" ref="O1091:O1154" si="102">E1091/D1091</f>
        <v>7.8266666666666665E-2</v>
      </c>
      <c r="P1091">
        <f t="shared" ref="P1091:P1154" si="103">AVERAGE(E1091/L1091)</f>
        <v>23.959183673469386</v>
      </c>
      <c r="Q1091" t="s">
        <v>8333</v>
      </c>
      <c r="R1091" t="s">
        <v>8334</v>
      </c>
      <c r="S1091" s="12">
        <f t="shared" ref="S1091:S1154" si="104">(((J1091/60)/60)/24)+DATE(1970,1,1)+(-5/24)</f>
        <v>42150.981192129628</v>
      </c>
      <c r="T1091" s="12">
        <f t="shared" ref="T1091:T1154" si="105">(((I1091/60)/60)/24)+DATE(1970,1,1)+(-5/24)</f>
        <v>42180.981192129628</v>
      </c>
      <c r="U1091" t="str">
        <f t="shared" ref="U1091:U1154" si="106">TEXT(S1091, "mmm")</f>
        <v>May</v>
      </c>
      <c r="V1091" t="str">
        <f t="shared" ref="V1091:V1154" si="107">TEXT(S1091, "yyy")</f>
        <v>2015</v>
      </c>
    </row>
    <row r="1092" spans="1:22" ht="48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s="5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8">
        <f t="shared" si="102"/>
        <v>3.8464497269020693E-4</v>
      </c>
      <c r="P1092">
        <f t="shared" si="103"/>
        <v>5</v>
      </c>
      <c r="Q1092" t="s">
        <v>8333</v>
      </c>
      <c r="R1092" t="s">
        <v>8334</v>
      </c>
      <c r="S1092" s="12">
        <f t="shared" si="104"/>
        <v>42122.977465277778</v>
      </c>
      <c r="T1092" s="12">
        <f t="shared" si="105"/>
        <v>42152.977465277778</v>
      </c>
      <c r="U1092" t="str">
        <f t="shared" si="106"/>
        <v>Apr</v>
      </c>
      <c r="V1092" t="str">
        <f t="shared" si="107"/>
        <v>2015</v>
      </c>
    </row>
    <row r="1093" spans="1:22" ht="48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s="5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8">
        <f t="shared" si="102"/>
        <v>0.125</v>
      </c>
      <c r="P1093">
        <f t="shared" si="103"/>
        <v>12.5</v>
      </c>
      <c r="Q1093" t="s">
        <v>8333</v>
      </c>
      <c r="R1093" t="s">
        <v>8334</v>
      </c>
      <c r="S1093" s="12">
        <f t="shared" si="104"/>
        <v>42440.611944444441</v>
      </c>
      <c r="T1093" s="12">
        <f t="shared" si="105"/>
        <v>42470.57027777777</v>
      </c>
      <c r="U1093" t="str">
        <f t="shared" si="106"/>
        <v>Mar</v>
      </c>
      <c r="V1093" t="str">
        <f t="shared" si="107"/>
        <v>2016</v>
      </c>
    </row>
    <row r="1094" spans="1:22" ht="48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s="5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8">
        <f t="shared" si="102"/>
        <v>1.0500000000000001E-2</v>
      </c>
      <c r="P1094">
        <f t="shared" si="103"/>
        <v>3</v>
      </c>
      <c r="Q1094" t="s">
        <v>8333</v>
      </c>
      <c r="R1094" t="s">
        <v>8334</v>
      </c>
      <c r="S1094" s="12">
        <f t="shared" si="104"/>
        <v>41249.817569444444</v>
      </c>
      <c r="T1094" s="12">
        <f t="shared" si="105"/>
        <v>41279.817569444444</v>
      </c>
      <c r="U1094" t="str">
        <f t="shared" si="106"/>
        <v>Dec</v>
      </c>
      <c r="V1094" t="str">
        <f t="shared" si="107"/>
        <v>2012</v>
      </c>
    </row>
    <row r="1095" spans="1:22" ht="48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s="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8">
        <f t="shared" si="102"/>
        <v>0.14083333333333334</v>
      </c>
      <c r="P1095">
        <f t="shared" si="103"/>
        <v>10.5625</v>
      </c>
      <c r="Q1095" t="s">
        <v>8333</v>
      </c>
      <c r="R1095" t="s">
        <v>8334</v>
      </c>
      <c r="S1095" s="12">
        <f t="shared" si="104"/>
        <v>42396.765474537031</v>
      </c>
      <c r="T1095" s="12">
        <f t="shared" si="105"/>
        <v>42411.765474537031</v>
      </c>
      <c r="U1095" t="str">
        <f t="shared" si="106"/>
        <v>Jan</v>
      </c>
      <c r="V1095" t="str">
        <f t="shared" si="107"/>
        <v>2016</v>
      </c>
    </row>
    <row r="1096" spans="1:22" ht="48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s="5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8">
        <f t="shared" si="102"/>
        <v>0.18300055555555556</v>
      </c>
      <c r="P1096">
        <f t="shared" si="103"/>
        <v>122.00037037037038</v>
      </c>
      <c r="Q1096" t="s">
        <v>8333</v>
      </c>
      <c r="R1096" t="s">
        <v>8334</v>
      </c>
      <c r="S1096" s="12">
        <f t="shared" si="104"/>
        <v>40795.505011574067</v>
      </c>
      <c r="T1096" s="12">
        <f t="shared" si="105"/>
        <v>40825.505011574067</v>
      </c>
      <c r="U1096" t="str">
        <f t="shared" si="106"/>
        <v>Sep</v>
      </c>
      <c r="V1096" t="str">
        <f t="shared" si="107"/>
        <v>2011</v>
      </c>
    </row>
    <row r="1097" spans="1:22" ht="48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s="5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8">
        <f t="shared" si="102"/>
        <v>5.0347999999999997E-2</v>
      </c>
      <c r="P1097">
        <f t="shared" si="103"/>
        <v>267.80851063829789</v>
      </c>
      <c r="Q1097" t="s">
        <v>8333</v>
      </c>
      <c r="R1097" t="s">
        <v>8334</v>
      </c>
      <c r="S1097" s="12">
        <f t="shared" si="104"/>
        <v>41486.328935185185</v>
      </c>
      <c r="T1097" s="12">
        <f t="shared" si="105"/>
        <v>41516.328935185185</v>
      </c>
      <c r="U1097" t="str">
        <f t="shared" si="106"/>
        <v>Jul</v>
      </c>
      <c r="V1097" t="str">
        <f t="shared" si="107"/>
        <v>2013</v>
      </c>
    </row>
    <row r="1098" spans="1:22" ht="48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s="5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8">
        <f t="shared" si="102"/>
        <v>0.17933333333333334</v>
      </c>
      <c r="P1098">
        <f t="shared" si="103"/>
        <v>74.206896551724142</v>
      </c>
      <c r="Q1098" t="s">
        <v>8333</v>
      </c>
      <c r="R1098" t="s">
        <v>8334</v>
      </c>
      <c r="S1098" s="12">
        <f t="shared" si="104"/>
        <v>41885.309652777774</v>
      </c>
      <c r="T1098" s="12">
        <f t="shared" si="105"/>
        <v>41915.9375</v>
      </c>
      <c r="U1098" t="str">
        <f t="shared" si="106"/>
        <v>Sep</v>
      </c>
      <c r="V1098" t="str">
        <f t="shared" si="107"/>
        <v>2014</v>
      </c>
    </row>
    <row r="1099" spans="1:22" ht="48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s="5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8">
        <f t="shared" si="102"/>
        <v>4.6999999999999999E-4</v>
      </c>
      <c r="P1099">
        <f t="shared" si="103"/>
        <v>6.7142857142857144</v>
      </c>
      <c r="Q1099" t="s">
        <v>8333</v>
      </c>
      <c r="R1099" t="s">
        <v>8334</v>
      </c>
      <c r="S1099" s="12">
        <f t="shared" si="104"/>
        <v>41660.584224537037</v>
      </c>
      <c r="T1099" s="12">
        <f t="shared" si="105"/>
        <v>41700.584224537037</v>
      </c>
      <c r="U1099" t="str">
        <f t="shared" si="106"/>
        <v>Jan</v>
      </c>
      <c r="V1099" t="str">
        <f t="shared" si="107"/>
        <v>2014</v>
      </c>
    </row>
    <row r="1100" spans="1:22" ht="32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s="5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8">
        <f t="shared" si="102"/>
        <v>7.2120000000000004E-2</v>
      </c>
      <c r="P1100">
        <f t="shared" si="103"/>
        <v>81.954545454545453</v>
      </c>
      <c r="Q1100" t="s">
        <v>8333</v>
      </c>
      <c r="R1100" t="s">
        <v>8334</v>
      </c>
      <c r="S1100" s="12">
        <f t="shared" si="104"/>
        <v>41712.554340277777</v>
      </c>
      <c r="T1100" s="12">
        <f t="shared" si="105"/>
        <v>41742.554340277777</v>
      </c>
      <c r="U1100" t="str">
        <f t="shared" si="106"/>
        <v>Mar</v>
      </c>
      <c r="V1100" t="str">
        <f t="shared" si="107"/>
        <v>2014</v>
      </c>
    </row>
    <row r="1101" spans="1:22" ht="48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s="5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8">
        <f t="shared" si="102"/>
        <v>5.0000000000000001E-3</v>
      </c>
      <c r="P1101">
        <f t="shared" si="103"/>
        <v>25</v>
      </c>
      <c r="Q1101" t="s">
        <v>8333</v>
      </c>
      <c r="R1101" t="s">
        <v>8334</v>
      </c>
      <c r="S1101" s="12">
        <f t="shared" si="104"/>
        <v>42107.628101851849</v>
      </c>
      <c r="T1101" s="12">
        <f t="shared" si="105"/>
        <v>42137.628101851849</v>
      </c>
      <c r="U1101" t="str">
        <f t="shared" si="106"/>
        <v>Apr</v>
      </c>
      <c r="V1101" t="str">
        <f t="shared" si="107"/>
        <v>2015</v>
      </c>
    </row>
    <row r="1102" spans="1:22" ht="48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s="5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8">
        <f t="shared" si="102"/>
        <v>2.5000000000000001E-2</v>
      </c>
      <c r="P1102">
        <f t="shared" si="103"/>
        <v>10</v>
      </c>
      <c r="Q1102" t="s">
        <v>8333</v>
      </c>
      <c r="R1102" t="s">
        <v>8334</v>
      </c>
      <c r="S1102" s="12">
        <f t="shared" si="104"/>
        <v>42383.902442129627</v>
      </c>
      <c r="T1102" s="12">
        <f t="shared" si="105"/>
        <v>42413.902442129627</v>
      </c>
      <c r="U1102" t="str">
        <f t="shared" si="106"/>
        <v>Jan</v>
      </c>
      <c r="V1102" t="str">
        <f t="shared" si="107"/>
        <v>2016</v>
      </c>
    </row>
    <row r="1103" spans="1:22" ht="32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s="5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8">
        <f t="shared" si="102"/>
        <v>4.0999999999999999E-4</v>
      </c>
      <c r="P1103">
        <f t="shared" si="103"/>
        <v>6.833333333333333</v>
      </c>
      <c r="Q1103" t="s">
        <v>8333</v>
      </c>
      <c r="R1103" t="s">
        <v>8334</v>
      </c>
      <c r="S1103" s="12">
        <f t="shared" si="104"/>
        <v>42538.564097222225</v>
      </c>
      <c r="T1103" s="12">
        <f t="shared" si="105"/>
        <v>42565.549999999996</v>
      </c>
      <c r="U1103" t="str">
        <f t="shared" si="106"/>
        <v>Jun</v>
      </c>
      <c r="V1103" t="str">
        <f t="shared" si="107"/>
        <v>2016</v>
      </c>
    </row>
    <row r="1104" spans="1:22" ht="48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s="5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8">
        <f t="shared" si="102"/>
        <v>5.3124999999999999E-2</v>
      </c>
      <c r="P1104">
        <f t="shared" si="103"/>
        <v>17.708333333333332</v>
      </c>
      <c r="Q1104" t="s">
        <v>8333</v>
      </c>
      <c r="R1104" t="s">
        <v>8334</v>
      </c>
      <c r="S1104" s="12">
        <f t="shared" si="104"/>
        <v>41576.837094907409</v>
      </c>
      <c r="T1104" s="12">
        <f t="shared" si="105"/>
        <v>41617.040972222218</v>
      </c>
      <c r="U1104" t="str">
        <f t="shared" si="106"/>
        <v>Oct</v>
      </c>
      <c r="V1104" t="str">
        <f t="shared" si="107"/>
        <v>2013</v>
      </c>
    </row>
    <row r="1105" spans="1:22" ht="48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s="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8">
        <f t="shared" si="102"/>
        <v>1.6199999999999999E-2</v>
      </c>
      <c r="P1105">
        <f t="shared" si="103"/>
        <v>16.2</v>
      </c>
      <c r="Q1105" t="s">
        <v>8333</v>
      </c>
      <c r="R1105" t="s">
        <v>8334</v>
      </c>
      <c r="S1105" s="12">
        <f t="shared" si="104"/>
        <v>42479.013773148145</v>
      </c>
      <c r="T1105" s="12">
        <f t="shared" si="105"/>
        <v>42539.013773148145</v>
      </c>
      <c r="U1105" t="str">
        <f t="shared" si="106"/>
        <v>Apr</v>
      </c>
      <c r="V1105" t="str">
        <f t="shared" si="107"/>
        <v>2016</v>
      </c>
    </row>
    <row r="1106" spans="1:22" ht="48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s="5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8">
        <f t="shared" si="102"/>
        <v>4.9516666666666667E-2</v>
      </c>
      <c r="P1106">
        <f t="shared" si="103"/>
        <v>80.297297297297291</v>
      </c>
      <c r="Q1106" t="s">
        <v>8333</v>
      </c>
      <c r="R1106" t="s">
        <v>8334</v>
      </c>
      <c r="S1106" s="12">
        <f t="shared" si="104"/>
        <v>41771.201631944445</v>
      </c>
      <c r="T1106" s="12">
        <f t="shared" si="105"/>
        <v>41801.201631944445</v>
      </c>
      <c r="U1106" t="str">
        <f t="shared" si="106"/>
        <v>May</v>
      </c>
      <c r="V1106" t="str">
        <f t="shared" si="107"/>
        <v>2014</v>
      </c>
    </row>
    <row r="1107" spans="1:22" ht="48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s="5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8">
        <f t="shared" si="102"/>
        <v>1.5900000000000001E-3</v>
      </c>
      <c r="P1107">
        <f t="shared" si="103"/>
        <v>71.55</v>
      </c>
      <c r="Q1107" t="s">
        <v>8333</v>
      </c>
      <c r="R1107" t="s">
        <v>8334</v>
      </c>
      <c r="S1107" s="12">
        <f t="shared" si="104"/>
        <v>41691.927395833329</v>
      </c>
      <c r="T1107" s="12">
        <f t="shared" si="105"/>
        <v>41721.885729166665</v>
      </c>
      <c r="U1107" t="str">
        <f t="shared" si="106"/>
        <v>Feb</v>
      </c>
      <c r="V1107" t="str">
        <f t="shared" si="107"/>
        <v>2014</v>
      </c>
    </row>
    <row r="1108" spans="1:22" ht="48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s="5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8">
        <f t="shared" si="102"/>
        <v>0.41249999999999998</v>
      </c>
      <c r="P1108">
        <f t="shared" si="103"/>
        <v>23.571428571428573</v>
      </c>
      <c r="Q1108" t="s">
        <v>8333</v>
      </c>
      <c r="R1108" t="s">
        <v>8334</v>
      </c>
      <c r="S1108" s="12">
        <f t="shared" si="104"/>
        <v>40973.532118055555</v>
      </c>
      <c r="T1108" s="12">
        <f t="shared" si="105"/>
        <v>41003.490451388883</v>
      </c>
      <c r="U1108" t="str">
        <f t="shared" si="106"/>
        <v>Mar</v>
      </c>
      <c r="V1108" t="str">
        <f t="shared" si="107"/>
        <v>2012</v>
      </c>
    </row>
    <row r="1109" spans="1:22" ht="64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s="5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8">
        <f t="shared" si="102"/>
        <v>0</v>
      </c>
      <c r="P1109" t="e">
        <f t="shared" si="103"/>
        <v>#DIV/0!</v>
      </c>
      <c r="Q1109" t="s">
        <v>8333</v>
      </c>
      <c r="R1109" t="s">
        <v>8334</v>
      </c>
      <c r="S1109" s="12">
        <f t="shared" si="104"/>
        <v>41813.653055555551</v>
      </c>
      <c r="T1109" s="12">
        <f t="shared" si="105"/>
        <v>41843.653055555551</v>
      </c>
      <c r="U1109" t="str">
        <f t="shared" si="106"/>
        <v>Jun</v>
      </c>
      <c r="V1109" t="str">
        <f t="shared" si="107"/>
        <v>2014</v>
      </c>
    </row>
    <row r="1110" spans="1:22" ht="48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s="5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8">
        <f t="shared" si="102"/>
        <v>2.93E-2</v>
      </c>
      <c r="P1110">
        <f t="shared" si="103"/>
        <v>34.88095238095238</v>
      </c>
      <c r="Q1110" t="s">
        <v>8333</v>
      </c>
      <c r="R1110" t="s">
        <v>8334</v>
      </c>
      <c r="S1110" s="12">
        <f t="shared" si="104"/>
        <v>40952.42864583333</v>
      </c>
      <c r="T1110" s="12">
        <f t="shared" si="105"/>
        <v>41012.386979166666</v>
      </c>
      <c r="U1110" t="str">
        <f t="shared" si="106"/>
        <v>Feb</v>
      </c>
      <c r="V1110" t="str">
        <f t="shared" si="107"/>
        <v>2012</v>
      </c>
    </row>
    <row r="1111" spans="1:22" ht="48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s="5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8">
        <f t="shared" si="102"/>
        <v>4.4999999999999997E-3</v>
      </c>
      <c r="P1111">
        <f t="shared" si="103"/>
        <v>15</v>
      </c>
      <c r="Q1111" t="s">
        <v>8333</v>
      </c>
      <c r="R1111" t="s">
        <v>8334</v>
      </c>
      <c r="S1111" s="12">
        <f t="shared" si="104"/>
        <v>42662.543865740743</v>
      </c>
      <c r="T1111" s="12">
        <f t="shared" si="105"/>
        <v>42692.5855324074</v>
      </c>
      <c r="U1111" t="str">
        <f t="shared" si="106"/>
        <v>Oct</v>
      </c>
      <c r="V1111" t="str">
        <f t="shared" si="107"/>
        <v>2016</v>
      </c>
    </row>
    <row r="1112" spans="1:22" ht="48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s="5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8">
        <f t="shared" si="102"/>
        <v>5.1000000000000004E-3</v>
      </c>
      <c r="P1112">
        <f t="shared" si="103"/>
        <v>23.181818181818183</v>
      </c>
      <c r="Q1112" t="s">
        <v>8333</v>
      </c>
      <c r="R1112" t="s">
        <v>8334</v>
      </c>
      <c r="S1112" s="12">
        <f t="shared" si="104"/>
        <v>41220.72479166666</v>
      </c>
      <c r="T1112" s="12">
        <f t="shared" si="105"/>
        <v>41250.72479166666</v>
      </c>
      <c r="U1112" t="str">
        <f t="shared" si="106"/>
        <v>Nov</v>
      </c>
      <c r="V1112" t="str">
        <f t="shared" si="107"/>
        <v>2012</v>
      </c>
    </row>
    <row r="1113" spans="1:22" ht="48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s="5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8">
        <f t="shared" si="102"/>
        <v>4.0000000000000002E-4</v>
      </c>
      <c r="P1113">
        <f t="shared" si="103"/>
        <v>1</v>
      </c>
      <c r="Q1113" t="s">
        <v>8333</v>
      </c>
      <c r="R1113" t="s">
        <v>8334</v>
      </c>
      <c r="S1113" s="12">
        <f t="shared" si="104"/>
        <v>42346.995254629634</v>
      </c>
      <c r="T1113" s="12">
        <f t="shared" si="105"/>
        <v>42376.995254629634</v>
      </c>
      <c r="U1113" t="str">
        <f t="shared" si="106"/>
        <v>Dec</v>
      </c>
      <c r="V1113" t="str">
        <f t="shared" si="107"/>
        <v>2015</v>
      </c>
    </row>
    <row r="1114" spans="1:22" ht="48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s="5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8">
        <f t="shared" si="102"/>
        <v>0.35537409090909089</v>
      </c>
      <c r="P1114">
        <f t="shared" si="103"/>
        <v>100.23371794871794</v>
      </c>
      <c r="Q1114" t="s">
        <v>8333</v>
      </c>
      <c r="R1114" t="s">
        <v>8334</v>
      </c>
      <c r="S1114" s="12">
        <f t="shared" si="104"/>
        <v>41963.551053240742</v>
      </c>
      <c r="T1114" s="12">
        <f t="shared" si="105"/>
        <v>42023.145833333336</v>
      </c>
      <c r="U1114" t="str">
        <f t="shared" si="106"/>
        <v>Nov</v>
      </c>
      <c r="V1114" t="str">
        <f t="shared" si="107"/>
        <v>2014</v>
      </c>
    </row>
    <row r="1115" spans="1:22" ht="48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s="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8">
        <f t="shared" si="102"/>
        <v>5.0000000000000001E-3</v>
      </c>
      <c r="P1115">
        <f t="shared" si="103"/>
        <v>5</v>
      </c>
      <c r="Q1115" t="s">
        <v>8333</v>
      </c>
      <c r="R1115" t="s">
        <v>8334</v>
      </c>
      <c r="S1115" s="12">
        <f t="shared" si="104"/>
        <v>41835.768749999996</v>
      </c>
      <c r="T1115" s="12">
        <f t="shared" si="105"/>
        <v>41865.768749999996</v>
      </c>
      <c r="U1115" t="str">
        <f t="shared" si="106"/>
        <v>Jul</v>
      </c>
      <c r="V1115" t="str">
        <f t="shared" si="107"/>
        <v>2014</v>
      </c>
    </row>
    <row r="1116" spans="1:22" ht="48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s="5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8">
        <f t="shared" si="102"/>
        <v>1.6666666666666668E-3</v>
      </c>
      <c r="P1116">
        <f t="shared" si="103"/>
        <v>3.3333333333333335</v>
      </c>
      <c r="Q1116" t="s">
        <v>8333</v>
      </c>
      <c r="R1116" t="s">
        <v>8334</v>
      </c>
      <c r="S1116" s="12">
        <f t="shared" si="104"/>
        <v>41526.13758101852</v>
      </c>
      <c r="T1116" s="12">
        <f t="shared" si="105"/>
        <v>41556.13758101852</v>
      </c>
      <c r="U1116" t="str">
        <f t="shared" si="106"/>
        <v>Sep</v>
      </c>
      <c r="V1116" t="str">
        <f t="shared" si="107"/>
        <v>2013</v>
      </c>
    </row>
    <row r="1117" spans="1:22" ht="48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s="5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8">
        <f t="shared" si="102"/>
        <v>1.325E-3</v>
      </c>
      <c r="P1117">
        <f t="shared" si="103"/>
        <v>13.25</v>
      </c>
      <c r="Q1117" t="s">
        <v>8333</v>
      </c>
      <c r="R1117" t="s">
        <v>8334</v>
      </c>
      <c r="S1117" s="12">
        <f t="shared" si="104"/>
        <v>42429.487210648142</v>
      </c>
      <c r="T1117" s="12">
        <f t="shared" si="105"/>
        <v>42459.445543981477</v>
      </c>
      <c r="U1117" t="str">
        <f t="shared" si="106"/>
        <v>Feb</v>
      </c>
      <c r="V1117" t="str">
        <f t="shared" si="107"/>
        <v>2016</v>
      </c>
    </row>
    <row r="1118" spans="1:22" ht="32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s="5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8">
        <f t="shared" si="102"/>
        <v>3.5704000000000004E-4</v>
      </c>
      <c r="P1118">
        <f t="shared" si="103"/>
        <v>17.852</v>
      </c>
      <c r="Q1118" t="s">
        <v>8333</v>
      </c>
      <c r="R1118" t="s">
        <v>8334</v>
      </c>
      <c r="S1118" s="12">
        <f t="shared" si="104"/>
        <v>41009.638981481476</v>
      </c>
      <c r="T1118" s="12">
        <f t="shared" si="105"/>
        <v>41069.638981481476</v>
      </c>
      <c r="U1118" t="str">
        <f t="shared" si="106"/>
        <v>Apr</v>
      </c>
      <c r="V1118" t="str">
        <f t="shared" si="107"/>
        <v>2012</v>
      </c>
    </row>
    <row r="1119" spans="1:22" ht="48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s="5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8">
        <f t="shared" si="102"/>
        <v>8.3000000000000004E-2</v>
      </c>
      <c r="P1119">
        <f t="shared" si="103"/>
        <v>10.375</v>
      </c>
      <c r="Q1119" t="s">
        <v>8333</v>
      </c>
      <c r="R1119" t="s">
        <v>8334</v>
      </c>
      <c r="S1119" s="12">
        <f t="shared" si="104"/>
        <v>42333.390196759261</v>
      </c>
      <c r="T1119" s="12">
        <f t="shared" si="105"/>
        <v>42363.390196759261</v>
      </c>
      <c r="U1119" t="str">
        <f t="shared" si="106"/>
        <v>Nov</v>
      </c>
      <c r="V1119" t="str">
        <f t="shared" si="107"/>
        <v>2015</v>
      </c>
    </row>
    <row r="1120" spans="1:22" ht="48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s="5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8">
        <f t="shared" si="102"/>
        <v>2.4222222222222221E-2</v>
      </c>
      <c r="P1120">
        <f t="shared" si="103"/>
        <v>36.333333333333336</v>
      </c>
      <c r="Q1120" t="s">
        <v>8333</v>
      </c>
      <c r="R1120" t="s">
        <v>8334</v>
      </c>
      <c r="S1120" s="12">
        <f t="shared" si="104"/>
        <v>41703.958090277774</v>
      </c>
      <c r="T1120" s="12">
        <f t="shared" si="105"/>
        <v>41733.91642361111</v>
      </c>
      <c r="U1120" t="str">
        <f t="shared" si="106"/>
        <v>Mar</v>
      </c>
      <c r="V1120" t="str">
        <f t="shared" si="107"/>
        <v>2014</v>
      </c>
    </row>
    <row r="1121" spans="1:22" ht="48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s="5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8">
        <f t="shared" si="102"/>
        <v>2.3809523809523812E-3</v>
      </c>
      <c r="P1121">
        <f t="shared" si="103"/>
        <v>5</v>
      </c>
      <c r="Q1121" t="s">
        <v>8333</v>
      </c>
      <c r="R1121" t="s">
        <v>8334</v>
      </c>
      <c r="S1121" s="12">
        <f t="shared" si="104"/>
        <v>41722.584074074075</v>
      </c>
      <c r="T1121" s="12">
        <f t="shared" si="105"/>
        <v>41735.584074074075</v>
      </c>
      <c r="U1121" t="str">
        <f t="shared" si="106"/>
        <v>Mar</v>
      </c>
      <c r="V1121" t="str">
        <f t="shared" si="107"/>
        <v>2014</v>
      </c>
    </row>
    <row r="1122" spans="1:22" ht="32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s="5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8">
        <f t="shared" si="102"/>
        <v>0</v>
      </c>
      <c r="P1122" t="e">
        <f t="shared" si="103"/>
        <v>#DIV/0!</v>
      </c>
      <c r="Q1122" t="s">
        <v>8333</v>
      </c>
      <c r="R1122" t="s">
        <v>8334</v>
      </c>
      <c r="S1122" s="12">
        <f t="shared" si="104"/>
        <v>40799.664351851847</v>
      </c>
      <c r="T1122" s="12">
        <f t="shared" si="105"/>
        <v>40844.664351851847</v>
      </c>
      <c r="U1122" t="str">
        <f t="shared" si="106"/>
        <v>Sep</v>
      </c>
      <c r="V1122" t="str">
        <f t="shared" si="107"/>
        <v>2011</v>
      </c>
    </row>
    <row r="1123" spans="1:22" ht="48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s="5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8">
        <f t="shared" si="102"/>
        <v>1.16E-4</v>
      </c>
      <c r="P1123">
        <f t="shared" si="103"/>
        <v>5.8</v>
      </c>
      <c r="Q1123" t="s">
        <v>8333</v>
      </c>
      <c r="R1123" t="s">
        <v>8334</v>
      </c>
      <c r="S1123" s="12">
        <f t="shared" si="104"/>
        <v>42412.72587962963</v>
      </c>
      <c r="T1123" s="12">
        <f t="shared" si="105"/>
        <v>42442.684212962959</v>
      </c>
      <c r="U1123" t="str">
        <f t="shared" si="106"/>
        <v>Feb</v>
      </c>
      <c r="V1123" t="str">
        <f t="shared" si="107"/>
        <v>2016</v>
      </c>
    </row>
    <row r="1124" spans="1:22" ht="48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s="5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8">
        <f t="shared" si="102"/>
        <v>0</v>
      </c>
      <c r="P1124" t="e">
        <f t="shared" si="103"/>
        <v>#DIV/0!</v>
      </c>
      <c r="Q1124" t="s">
        <v>8333</v>
      </c>
      <c r="R1124" t="s">
        <v>8334</v>
      </c>
      <c r="S1124" s="12">
        <f t="shared" si="104"/>
        <v>41410.495659722219</v>
      </c>
      <c r="T1124" s="12">
        <f t="shared" si="105"/>
        <v>41424.495659722219</v>
      </c>
      <c r="U1124" t="str">
        <f t="shared" si="106"/>
        <v>May</v>
      </c>
      <c r="V1124" t="str">
        <f t="shared" si="107"/>
        <v>2013</v>
      </c>
    </row>
    <row r="1125" spans="1:22" ht="48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s="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8">
        <f t="shared" si="102"/>
        <v>2.2000000000000001E-3</v>
      </c>
      <c r="P1125">
        <f t="shared" si="103"/>
        <v>3.6666666666666665</v>
      </c>
      <c r="Q1125" t="s">
        <v>8333</v>
      </c>
      <c r="R1125" t="s">
        <v>8334</v>
      </c>
      <c r="S1125" s="12">
        <f t="shared" si="104"/>
        <v>41718.315370370365</v>
      </c>
      <c r="T1125" s="12">
        <f t="shared" si="105"/>
        <v>41748.315370370365</v>
      </c>
      <c r="U1125" t="str">
        <f t="shared" si="106"/>
        <v>Mar</v>
      </c>
      <c r="V1125" t="str">
        <f t="shared" si="107"/>
        <v>2014</v>
      </c>
    </row>
    <row r="1126" spans="1:22" ht="48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s="5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8">
        <f t="shared" si="102"/>
        <v>4.7222222222222223E-3</v>
      </c>
      <c r="P1126">
        <f t="shared" si="103"/>
        <v>60.714285714285715</v>
      </c>
      <c r="Q1126" t="s">
        <v>8333</v>
      </c>
      <c r="R1126" t="s">
        <v>8335</v>
      </c>
      <c r="S1126" s="12">
        <f t="shared" si="104"/>
        <v>42094.458923611113</v>
      </c>
      <c r="T1126" s="12">
        <f t="shared" si="105"/>
        <v>42124.458923611113</v>
      </c>
      <c r="U1126" t="str">
        <f t="shared" si="106"/>
        <v>Mar</v>
      </c>
      <c r="V1126" t="str">
        <f t="shared" si="107"/>
        <v>2015</v>
      </c>
    </row>
    <row r="1127" spans="1:22" ht="48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s="5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8">
        <f t="shared" si="102"/>
        <v>0</v>
      </c>
      <c r="P1127" t="e">
        <f t="shared" si="103"/>
        <v>#DIV/0!</v>
      </c>
      <c r="Q1127" t="s">
        <v>8333</v>
      </c>
      <c r="R1127" t="s">
        <v>8335</v>
      </c>
      <c r="S1127" s="12">
        <f t="shared" si="104"/>
        <v>42212.415856481479</v>
      </c>
      <c r="T1127" s="12">
        <f t="shared" si="105"/>
        <v>42272.415856481479</v>
      </c>
      <c r="U1127" t="str">
        <f t="shared" si="106"/>
        <v>Jul</v>
      </c>
      <c r="V1127" t="str">
        <f t="shared" si="107"/>
        <v>2015</v>
      </c>
    </row>
    <row r="1128" spans="1:22" ht="32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s="5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8">
        <f t="shared" si="102"/>
        <v>5.0000000000000001E-3</v>
      </c>
      <c r="P1128">
        <f t="shared" si="103"/>
        <v>5</v>
      </c>
      <c r="Q1128" t="s">
        <v>8333</v>
      </c>
      <c r="R1128" t="s">
        <v>8335</v>
      </c>
      <c r="S1128" s="12">
        <f t="shared" si="104"/>
        <v>42535.11914351851</v>
      </c>
      <c r="T1128" s="12">
        <f t="shared" si="105"/>
        <v>42565.11914351851</v>
      </c>
      <c r="U1128" t="str">
        <f t="shared" si="106"/>
        <v>Jun</v>
      </c>
      <c r="V1128" t="str">
        <f t="shared" si="107"/>
        <v>2016</v>
      </c>
    </row>
    <row r="1129" spans="1:22" ht="64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s="5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8">
        <f t="shared" si="102"/>
        <v>1.6714285714285713E-2</v>
      </c>
      <c r="P1129">
        <f t="shared" si="103"/>
        <v>25.434782608695652</v>
      </c>
      <c r="Q1129" t="s">
        <v>8333</v>
      </c>
      <c r="R1129" t="s">
        <v>8335</v>
      </c>
      <c r="S1129" s="12">
        <f t="shared" si="104"/>
        <v>41926.645833333328</v>
      </c>
      <c r="T1129" s="12">
        <f t="shared" si="105"/>
        <v>41957.687499999993</v>
      </c>
      <c r="U1129" t="str">
        <f t="shared" si="106"/>
        <v>Oct</v>
      </c>
      <c r="V1129" t="str">
        <f t="shared" si="107"/>
        <v>2014</v>
      </c>
    </row>
    <row r="1130" spans="1:22" ht="16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s="5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8">
        <f t="shared" si="102"/>
        <v>1E-3</v>
      </c>
      <c r="P1130">
        <f t="shared" si="103"/>
        <v>1</v>
      </c>
      <c r="Q1130" t="s">
        <v>8333</v>
      </c>
      <c r="R1130" t="s">
        <v>8335</v>
      </c>
      <c r="S1130" s="12">
        <f t="shared" si="104"/>
        <v>41828.441168981481</v>
      </c>
      <c r="T1130" s="12">
        <f t="shared" si="105"/>
        <v>41858.441168981481</v>
      </c>
      <c r="U1130" t="str">
        <f t="shared" si="106"/>
        <v>Jul</v>
      </c>
      <c r="V1130" t="str">
        <f t="shared" si="107"/>
        <v>2014</v>
      </c>
    </row>
    <row r="1131" spans="1:22" ht="48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s="5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8">
        <f t="shared" si="102"/>
        <v>1.0499999999999999E-3</v>
      </c>
      <c r="P1131">
        <f t="shared" si="103"/>
        <v>10.5</v>
      </c>
      <c r="Q1131" t="s">
        <v>8333</v>
      </c>
      <c r="R1131" t="s">
        <v>8335</v>
      </c>
      <c r="S1131" s="12">
        <f t="shared" si="104"/>
        <v>42496.056631944441</v>
      </c>
      <c r="T1131" s="12">
        <f t="shared" si="105"/>
        <v>42526.056631944441</v>
      </c>
      <c r="U1131" t="str">
        <f t="shared" si="106"/>
        <v>May</v>
      </c>
      <c r="V1131" t="str">
        <f t="shared" si="107"/>
        <v>2016</v>
      </c>
    </row>
    <row r="1132" spans="1:22" ht="48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s="5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8">
        <f t="shared" si="102"/>
        <v>2.2000000000000001E-3</v>
      </c>
      <c r="P1132">
        <f t="shared" si="103"/>
        <v>3.6666666666666665</v>
      </c>
      <c r="Q1132" t="s">
        <v>8333</v>
      </c>
      <c r="R1132" t="s">
        <v>8335</v>
      </c>
      <c r="S1132" s="12">
        <f t="shared" si="104"/>
        <v>41908.788194444445</v>
      </c>
      <c r="T1132" s="12">
        <f t="shared" si="105"/>
        <v>41968.829861111109</v>
      </c>
      <c r="U1132" t="str">
        <f t="shared" si="106"/>
        <v>Sep</v>
      </c>
      <c r="V1132" t="str">
        <f t="shared" si="107"/>
        <v>2014</v>
      </c>
    </row>
    <row r="1133" spans="1:22" ht="48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s="5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8">
        <f t="shared" si="102"/>
        <v>0</v>
      </c>
      <c r="P1133" t="e">
        <f t="shared" si="103"/>
        <v>#DIV/0!</v>
      </c>
      <c r="Q1133" t="s">
        <v>8333</v>
      </c>
      <c r="R1133" t="s">
        <v>8335</v>
      </c>
      <c r="S1133" s="12">
        <f t="shared" si="104"/>
        <v>42332.699861111112</v>
      </c>
      <c r="T1133" s="12">
        <f t="shared" si="105"/>
        <v>42362.699861111112</v>
      </c>
      <c r="U1133" t="str">
        <f t="shared" si="106"/>
        <v>Nov</v>
      </c>
      <c r="V1133" t="str">
        <f t="shared" si="107"/>
        <v>2015</v>
      </c>
    </row>
    <row r="1134" spans="1:22" ht="48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s="5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8">
        <f t="shared" si="102"/>
        <v>0.14380000000000001</v>
      </c>
      <c r="P1134">
        <f t="shared" si="103"/>
        <v>110.61538461538461</v>
      </c>
      <c r="Q1134" t="s">
        <v>8333</v>
      </c>
      <c r="R1134" t="s">
        <v>8335</v>
      </c>
      <c r="S1134" s="12">
        <f t="shared" si="104"/>
        <v>42705.907071759262</v>
      </c>
      <c r="T1134" s="12">
        <f t="shared" si="105"/>
        <v>42735.907071759262</v>
      </c>
      <c r="U1134" t="str">
        <f t="shared" si="106"/>
        <v>Dec</v>
      </c>
      <c r="V1134" t="str">
        <f t="shared" si="107"/>
        <v>2016</v>
      </c>
    </row>
    <row r="1135" spans="1:22" ht="48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s="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8">
        <f t="shared" si="102"/>
        <v>6.6666666666666671E-3</v>
      </c>
      <c r="P1135">
        <f t="shared" si="103"/>
        <v>20</v>
      </c>
      <c r="Q1135" t="s">
        <v>8333</v>
      </c>
      <c r="R1135" t="s">
        <v>8335</v>
      </c>
      <c r="S1135" s="12">
        <f t="shared" si="104"/>
        <v>41821.198854166665</v>
      </c>
      <c r="T1135" s="12">
        <f t="shared" si="105"/>
        <v>41851.198854166665</v>
      </c>
      <c r="U1135" t="str">
        <f t="shared" si="106"/>
        <v>Jul</v>
      </c>
      <c r="V1135" t="str">
        <f t="shared" si="107"/>
        <v>2014</v>
      </c>
    </row>
    <row r="1136" spans="1:22" ht="48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s="5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8">
        <f t="shared" si="102"/>
        <v>4.0000000000000003E-5</v>
      </c>
      <c r="P1136">
        <f t="shared" si="103"/>
        <v>1</v>
      </c>
      <c r="Q1136" t="s">
        <v>8333</v>
      </c>
      <c r="R1136" t="s">
        <v>8335</v>
      </c>
      <c r="S1136" s="12">
        <f t="shared" si="104"/>
        <v>41958.07671296296</v>
      </c>
      <c r="T1136" s="12">
        <f t="shared" si="105"/>
        <v>41971.981249999997</v>
      </c>
      <c r="U1136" t="str">
        <f t="shared" si="106"/>
        <v>Nov</v>
      </c>
      <c r="V1136" t="str">
        <f t="shared" si="107"/>
        <v>2014</v>
      </c>
    </row>
    <row r="1137" spans="1:22" ht="64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s="5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8">
        <f t="shared" si="102"/>
        <v>0.05</v>
      </c>
      <c r="P1137">
        <f t="shared" si="103"/>
        <v>50</v>
      </c>
      <c r="Q1137" t="s">
        <v>8333</v>
      </c>
      <c r="R1137" t="s">
        <v>8335</v>
      </c>
      <c r="S1137" s="12">
        <f t="shared" si="104"/>
        <v>42558.781180555547</v>
      </c>
      <c r="T1137" s="12">
        <f t="shared" si="105"/>
        <v>42588.781180555547</v>
      </c>
      <c r="U1137" t="str">
        <f t="shared" si="106"/>
        <v>Jul</v>
      </c>
      <c r="V1137" t="str">
        <f t="shared" si="107"/>
        <v>2016</v>
      </c>
    </row>
    <row r="1138" spans="1:22" ht="48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s="5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8">
        <f t="shared" si="102"/>
        <v>6.4439140811455853E-2</v>
      </c>
      <c r="P1138">
        <f t="shared" si="103"/>
        <v>45</v>
      </c>
      <c r="Q1138" t="s">
        <v>8333</v>
      </c>
      <c r="R1138" t="s">
        <v>8335</v>
      </c>
      <c r="S1138" s="12">
        <f t="shared" si="104"/>
        <v>42327.463298611103</v>
      </c>
      <c r="T1138" s="12">
        <f t="shared" si="105"/>
        <v>42357.463298611103</v>
      </c>
      <c r="U1138" t="str">
        <f t="shared" si="106"/>
        <v>Nov</v>
      </c>
      <c r="V1138" t="str">
        <f t="shared" si="107"/>
        <v>2015</v>
      </c>
    </row>
    <row r="1139" spans="1:22" ht="48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s="5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8">
        <f t="shared" si="102"/>
        <v>0.39500000000000002</v>
      </c>
      <c r="P1139">
        <f t="shared" si="103"/>
        <v>253.2051282051282</v>
      </c>
      <c r="Q1139" t="s">
        <v>8333</v>
      </c>
      <c r="R1139" t="s">
        <v>8335</v>
      </c>
      <c r="S1139" s="12">
        <f t="shared" si="104"/>
        <v>42453.611354166664</v>
      </c>
      <c r="T1139" s="12">
        <f t="shared" si="105"/>
        <v>42483.611354166664</v>
      </c>
      <c r="U1139" t="str">
        <f t="shared" si="106"/>
        <v>Mar</v>
      </c>
      <c r="V1139" t="str">
        <f t="shared" si="107"/>
        <v>2016</v>
      </c>
    </row>
    <row r="1140" spans="1:22" ht="48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s="5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8">
        <f t="shared" si="102"/>
        <v>3.5714285714285713E-3</v>
      </c>
      <c r="P1140">
        <f t="shared" si="103"/>
        <v>31.25</v>
      </c>
      <c r="Q1140" t="s">
        <v>8333</v>
      </c>
      <c r="R1140" t="s">
        <v>8335</v>
      </c>
      <c r="S1140" s="12">
        <f t="shared" si="104"/>
        <v>42736.698275462964</v>
      </c>
      <c r="T1140" s="12">
        <f t="shared" si="105"/>
        <v>42756.698275462964</v>
      </c>
      <c r="U1140" t="str">
        <f t="shared" si="106"/>
        <v>Jan</v>
      </c>
      <c r="V1140" t="str">
        <f t="shared" si="107"/>
        <v>2017</v>
      </c>
    </row>
    <row r="1141" spans="1:22" ht="48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s="5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8">
        <f t="shared" si="102"/>
        <v>6.2500000000000001E-4</v>
      </c>
      <c r="P1141">
        <f t="shared" si="103"/>
        <v>5</v>
      </c>
      <c r="Q1141" t="s">
        <v>8333</v>
      </c>
      <c r="R1141" t="s">
        <v>8335</v>
      </c>
      <c r="S1141" s="12">
        <f t="shared" si="104"/>
        <v>41975.139189814807</v>
      </c>
      <c r="T1141" s="12">
        <f t="shared" si="105"/>
        <v>42005.139189814807</v>
      </c>
      <c r="U1141" t="str">
        <f t="shared" si="106"/>
        <v>Dec</v>
      </c>
      <c r="V1141" t="str">
        <f t="shared" si="107"/>
        <v>2014</v>
      </c>
    </row>
    <row r="1142" spans="1:22" ht="48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s="5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8">
        <f t="shared" si="102"/>
        <v>0</v>
      </c>
      <c r="P1142" t="e">
        <f t="shared" si="103"/>
        <v>#DIV/0!</v>
      </c>
      <c r="Q1142" t="s">
        <v>8333</v>
      </c>
      <c r="R1142" t="s">
        <v>8335</v>
      </c>
      <c r="S1142" s="12">
        <f t="shared" si="104"/>
        <v>42192.253715277773</v>
      </c>
      <c r="T1142" s="12">
        <f t="shared" si="105"/>
        <v>42222.253715277773</v>
      </c>
      <c r="U1142" t="str">
        <f t="shared" si="106"/>
        <v>Jul</v>
      </c>
      <c r="V1142" t="str">
        <f t="shared" si="107"/>
        <v>2015</v>
      </c>
    </row>
    <row r="1143" spans="1:22" ht="16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s="5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8">
        <f t="shared" si="102"/>
        <v>0</v>
      </c>
      <c r="P1143" t="e">
        <f t="shared" si="103"/>
        <v>#DIV/0!</v>
      </c>
      <c r="Q1143" t="s">
        <v>8333</v>
      </c>
      <c r="R1143" t="s">
        <v>8335</v>
      </c>
      <c r="S1143" s="12">
        <f t="shared" si="104"/>
        <v>42164.491319444445</v>
      </c>
      <c r="T1143" s="12">
        <f t="shared" si="105"/>
        <v>42194.491319444445</v>
      </c>
      <c r="U1143" t="str">
        <f t="shared" si="106"/>
        <v>Jun</v>
      </c>
      <c r="V1143" t="str">
        <f t="shared" si="107"/>
        <v>2015</v>
      </c>
    </row>
    <row r="1144" spans="1:22" ht="48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s="5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8">
        <f t="shared" si="102"/>
        <v>0</v>
      </c>
      <c r="P1144" t="e">
        <f t="shared" si="103"/>
        <v>#DIV/0!</v>
      </c>
      <c r="Q1144" t="s">
        <v>8333</v>
      </c>
      <c r="R1144" t="s">
        <v>8335</v>
      </c>
      <c r="S1144" s="12">
        <f t="shared" si="104"/>
        <v>42021.797766203708</v>
      </c>
      <c r="T1144" s="12">
        <f t="shared" si="105"/>
        <v>42051.797766203708</v>
      </c>
      <c r="U1144" t="str">
        <f t="shared" si="106"/>
        <v>Jan</v>
      </c>
      <c r="V1144" t="str">
        <f t="shared" si="107"/>
        <v>2015</v>
      </c>
    </row>
    <row r="1145" spans="1:22" ht="48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s="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8">
        <f t="shared" si="102"/>
        <v>4.1333333333333335E-3</v>
      </c>
      <c r="P1145">
        <f t="shared" si="103"/>
        <v>23.25</v>
      </c>
      <c r="Q1145" t="s">
        <v>8333</v>
      </c>
      <c r="R1145" t="s">
        <v>8335</v>
      </c>
      <c r="S1145" s="12">
        <f t="shared" si="104"/>
        <v>42324.985254629624</v>
      </c>
      <c r="T1145" s="12">
        <f t="shared" si="105"/>
        <v>42354.985254629624</v>
      </c>
      <c r="U1145" t="str">
        <f t="shared" si="106"/>
        <v>Nov</v>
      </c>
      <c r="V1145" t="str">
        <f t="shared" si="107"/>
        <v>2015</v>
      </c>
    </row>
    <row r="1146" spans="1:22" ht="48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s="5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8">
        <f t="shared" si="102"/>
        <v>0</v>
      </c>
      <c r="P1146" t="e">
        <f t="shared" si="103"/>
        <v>#DIV/0!</v>
      </c>
      <c r="Q1146" t="s">
        <v>8336</v>
      </c>
      <c r="R1146" t="s">
        <v>8337</v>
      </c>
      <c r="S1146" s="12">
        <f t="shared" si="104"/>
        <v>42092.973611111105</v>
      </c>
      <c r="T1146" s="12">
        <f t="shared" si="105"/>
        <v>42122.973611111105</v>
      </c>
      <c r="U1146" t="str">
        <f t="shared" si="106"/>
        <v>Mar</v>
      </c>
      <c r="V1146" t="str">
        <f t="shared" si="107"/>
        <v>2015</v>
      </c>
    </row>
    <row r="1147" spans="1:22" ht="48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s="5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8">
        <f t="shared" si="102"/>
        <v>1.25E-3</v>
      </c>
      <c r="P1147">
        <f t="shared" si="103"/>
        <v>100</v>
      </c>
      <c r="Q1147" t="s">
        <v>8336</v>
      </c>
      <c r="R1147" t="s">
        <v>8337</v>
      </c>
      <c r="S1147" s="12">
        <f t="shared" si="104"/>
        <v>41854.539259259262</v>
      </c>
      <c r="T1147" s="12">
        <f t="shared" si="105"/>
        <v>41914.539259259262</v>
      </c>
      <c r="U1147" t="str">
        <f t="shared" si="106"/>
        <v>Aug</v>
      </c>
      <c r="V1147" t="str">
        <f t="shared" si="107"/>
        <v>2014</v>
      </c>
    </row>
    <row r="1148" spans="1:22" ht="32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s="5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8">
        <f t="shared" si="102"/>
        <v>8.8333333333333333E-2</v>
      </c>
      <c r="P1148">
        <f t="shared" si="103"/>
        <v>44.166666666666664</v>
      </c>
      <c r="Q1148" t="s">
        <v>8336</v>
      </c>
      <c r="R1148" t="s">
        <v>8337</v>
      </c>
      <c r="S1148" s="12">
        <f t="shared" si="104"/>
        <v>41723.745057870365</v>
      </c>
      <c r="T1148" s="12">
        <f t="shared" si="105"/>
        <v>41761.745057870365</v>
      </c>
      <c r="U1148" t="str">
        <f t="shared" si="106"/>
        <v>Mar</v>
      </c>
      <c r="V1148" t="str">
        <f t="shared" si="107"/>
        <v>2014</v>
      </c>
    </row>
    <row r="1149" spans="1:22" ht="48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s="5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8">
        <f t="shared" si="102"/>
        <v>0</v>
      </c>
      <c r="P1149" t="e">
        <f t="shared" si="103"/>
        <v>#DIV/0!</v>
      </c>
      <c r="Q1149" t="s">
        <v>8336</v>
      </c>
      <c r="R1149" t="s">
        <v>8337</v>
      </c>
      <c r="S1149" s="12">
        <f t="shared" si="104"/>
        <v>41871.763692129629</v>
      </c>
      <c r="T1149" s="12">
        <f t="shared" si="105"/>
        <v>41931.763692129629</v>
      </c>
      <c r="U1149" t="str">
        <f t="shared" si="106"/>
        <v>Aug</v>
      </c>
      <c r="V1149" t="str">
        <f t="shared" si="107"/>
        <v>2014</v>
      </c>
    </row>
    <row r="1150" spans="1:22" ht="32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s="5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8">
        <f t="shared" si="102"/>
        <v>4.8666666666666667E-3</v>
      </c>
      <c r="P1150">
        <f t="shared" si="103"/>
        <v>24.333333333333332</v>
      </c>
      <c r="Q1150" t="s">
        <v>8336</v>
      </c>
      <c r="R1150" t="s">
        <v>8337</v>
      </c>
      <c r="S1150" s="12">
        <f t="shared" si="104"/>
        <v>42674.962743055548</v>
      </c>
      <c r="T1150" s="12">
        <f t="shared" si="105"/>
        <v>42705.00440972222</v>
      </c>
      <c r="U1150" t="str">
        <f t="shared" si="106"/>
        <v>Oct</v>
      </c>
      <c r="V1150" t="str">
        <f t="shared" si="107"/>
        <v>2016</v>
      </c>
    </row>
    <row r="1151" spans="1:22" ht="32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s="5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8">
        <f t="shared" si="102"/>
        <v>1.5E-3</v>
      </c>
      <c r="P1151">
        <f t="shared" si="103"/>
        <v>37.5</v>
      </c>
      <c r="Q1151" t="s">
        <v>8336</v>
      </c>
      <c r="R1151" t="s">
        <v>8337</v>
      </c>
      <c r="S1151" s="12">
        <f t="shared" si="104"/>
        <v>42507.501921296294</v>
      </c>
      <c r="T1151" s="12">
        <f t="shared" si="105"/>
        <v>42537.501921296294</v>
      </c>
      <c r="U1151" t="str">
        <f t="shared" si="106"/>
        <v>May</v>
      </c>
      <c r="V1151" t="str">
        <f t="shared" si="107"/>
        <v>2016</v>
      </c>
    </row>
    <row r="1152" spans="1:22" ht="32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s="5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8">
        <f t="shared" si="102"/>
        <v>0.1008</v>
      </c>
      <c r="P1152">
        <f t="shared" si="103"/>
        <v>42</v>
      </c>
      <c r="Q1152" t="s">
        <v>8336</v>
      </c>
      <c r="R1152" t="s">
        <v>8337</v>
      </c>
      <c r="S1152" s="12">
        <f t="shared" si="104"/>
        <v>42317.74623842592</v>
      </c>
      <c r="T1152" s="12">
        <f t="shared" si="105"/>
        <v>42377.74623842592</v>
      </c>
      <c r="U1152" t="str">
        <f t="shared" si="106"/>
        <v>Nov</v>
      </c>
      <c r="V1152" t="str">
        <f t="shared" si="107"/>
        <v>2015</v>
      </c>
    </row>
    <row r="1153" spans="1:22" ht="48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s="5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8">
        <f t="shared" si="102"/>
        <v>0</v>
      </c>
      <c r="P1153" t="e">
        <f t="shared" si="103"/>
        <v>#DIV/0!</v>
      </c>
      <c r="Q1153" t="s">
        <v>8336</v>
      </c>
      <c r="R1153" t="s">
        <v>8337</v>
      </c>
      <c r="S1153" s="12">
        <f t="shared" si="104"/>
        <v>42223.894247685181</v>
      </c>
      <c r="T1153" s="12">
        <f t="shared" si="105"/>
        <v>42253.894247685181</v>
      </c>
      <c r="U1153" t="str">
        <f t="shared" si="106"/>
        <v>Aug</v>
      </c>
      <c r="V1153" t="str">
        <f t="shared" si="107"/>
        <v>2015</v>
      </c>
    </row>
    <row r="1154" spans="1:22" ht="16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s="5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8">
        <f t="shared" si="102"/>
        <v>5.6937500000000002E-2</v>
      </c>
      <c r="P1154">
        <f t="shared" si="103"/>
        <v>60.733333333333334</v>
      </c>
      <c r="Q1154" t="s">
        <v>8336</v>
      </c>
      <c r="R1154" t="s">
        <v>8337</v>
      </c>
      <c r="S1154" s="12">
        <f t="shared" si="104"/>
        <v>42109.501296296294</v>
      </c>
      <c r="T1154" s="12">
        <f t="shared" si="105"/>
        <v>42139.501296296294</v>
      </c>
      <c r="U1154" t="str">
        <f t="shared" si="106"/>
        <v>Apr</v>
      </c>
      <c r="V1154" t="str">
        <f t="shared" si="107"/>
        <v>2015</v>
      </c>
    </row>
    <row r="1155" spans="1:22" ht="32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s="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8">
        <f t="shared" ref="O1155:O1218" si="108">E1155/D1155</f>
        <v>6.2500000000000003E-3</v>
      </c>
      <c r="P1155">
        <f t="shared" ref="P1155:P1218" si="109">AVERAGE(E1155/L1155)</f>
        <v>50</v>
      </c>
      <c r="Q1155" t="s">
        <v>8336</v>
      </c>
      <c r="R1155" t="s">
        <v>8337</v>
      </c>
      <c r="S1155" s="12">
        <f t="shared" ref="S1155:S1218" si="110">(((J1155/60)/60)/24)+DATE(1970,1,1)+(-5/24)</f>
        <v>42143.505844907406</v>
      </c>
      <c r="T1155" s="12">
        <f t="shared" ref="T1155:T1218" si="111">(((I1155/60)/60)/24)+DATE(1970,1,1)+(-5/24)</f>
        <v>42173.505844907406</v>
      </c>
      <c r="U1155" t="str">
        <f t="shared" ref="U1155:U1218" si="112">TEXT(S1155, "mmm")</f>
        <v>May</v>
      </c>
      <c r="V1155" t="str">
        <f t="shared" ref="V1155:V1218" si="113">TEXT(S1155, "yyy")</f>
        <v>2015</v>
      </c>
    </row>
    <row r="1156" spans="1:22" ht="48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s="5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8">
        <f t="shared" si="108"/>
        <v>6.5000000000000002E-2</v>
      </c>
      <c r="P1156">
        <f t="shared" si="109"/>
        <v>108.33333333333333</v>
      </c>
      <c r="Q1156" t="s">
        <v>8336</v>
      </c>
      <c r="R1156" t="s">
        <v>8337</v>
      </c>
      <c r="S1156" s="12">
        <f t="shared" si="110"/>
        <v>42222.900532407402</v>
      </c>
      <c r="T1156" s="12">
        <f t="shared" si="111"/>
        <v>42252.900532407402</v>
      </c>
      <c r="U1156" t="str">
        <f t="shared" si="112"/>
        <v>Aug</v>
      </c>
      <c r="V1156" t="str">
        <f t="shared" si="113"/>
        <v>2015</v>
      </c>
    </row>
    <row r="1157" spans="1:22" ht="48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s="5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8">
        <f t="shared" si="108"/>
        <v>7.5199999999999998E-3</v>
      </c>
      <c r="P1157">
        <f t="shared" si="109"/>
        <v>23.5</v>
      </c>
      <c r="Q1157" t="s">
        <v>8336</v>
      </c>
      <c r="R1157" t="s">
        <v>8337</v>
      </c>
      <c r="S1157" s="12">
        <f t="shared" si="110"/>
        <v>41835.555648148147</v>
      </c>
      <c r="T1157" s="12">
        <f t="shared" si="111"/>
        <v>41865.555648148147</v>
      </c>
      <c r="U1157" t="str">
        <f t="shared" si="112"/>
        <v>Jul</v>
      </c>
      <c r="V1157" t="str">
        <f t="shared" si="113"/>
        <v>2014</v>
      </c>
    </row>
    <row r="1158" spans="1:22" ht="48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s="5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8">
        <f t="shared" si="108"/>
        <v>0</v>
      </c>
      <c r="P1158" t="e">
        <f t="shared" si="109"/>
        <v>#DIV/0!</v>
      </c>
      <c r="Q1158" t="s">
        <v>8336</v>
      </c>
      <c r="R1158" t="s">
        <v>8337</v>
      </c>
      <c r="S1158" s="12">
        <f t="shared" si="110"/>
        <v>42028.862986111104</v>
      </c>
      <c r="T1158" s="12">
        <f t="shared" si="111"/>
        <v>42058.862986111104</v>
      </c>
      <c r="U1158" t="str">
        <f t="shared" si="112"/>
        <v>Jan</v>
      </c>
      <c r="V1158" t="str">
        <f t="shared" si="113"/>
        <v>2015</v>
      </c>
    </row>
    <row r="1159" spans="1:22" ht="48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s="5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8">
        <f t="shared" si="108"/>
        <v>1.5100000000000001E-2</v>
      </c>
      <c r="P1159">
        <f t="shared" si="109"/>
        <v>50.333333333333336</v>
      </c>
      <c r="Q1159" t="s">
        <v>8336</v>
      </c>
      <c r="R1159" t="s">
        <v>8337</v>
      </c>
      <c r="S1159" s="12">
        <f t="shared" si="110"/>
        <v>41918.419907407406</v>
      </c>
      <c r="T1159" s="12">
        <f t="shared" si="111"/>
        <v>41978.461574074077</v>
      </c>
      <c r="U1159" t="str">
        <f t="shared" si="112"/>
        <v>Oct</v>
      </c>
      <c r="V1159" t="str">
        <f t="shared" si="113"/>
        <v>2014</v>
      </c>
    </row>
    <row r="1160" spans="1:22" ht="48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s="5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8">
        <f t="shared" si="108"/>
        <v>4.6666666666666671E-3</v>
      </c>
      <c r="P1160">
        <f t="shared" si="109"/>
        <v>11.666666666666666</v>
      </c>
      <c r="Q1160" t="s">
        <v>8336</v>
      </c>
      <c r="R1160" t="s">
        <v>8337</v>
      </c>
      <c r="S1160" s="12">
        <f t="shared" si="110"/>
        <v>41951.883425925924</v>
      </c>
      <c r="T1160" s="12">
        <f t="shared" si="111"/>
        <v>41981.883425925924</v>
      </c>
      <c r="U1160" t="str">
        <f t="shared" si="112"/>
        <v>Nov</v>
      </c>
      <c r="V1160" t="str">
        <f t="shared" si="113"/>
        <v>2014</v>
      </c>
    </row>
    <row r="1161" spans="1:22" ht="48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s="5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8">
        <f t="shared" si="108"/>
        <v>0</v>
      </c>
      <c r="P1161" t="e">
        <f t="shared" si="109"/>
        <v>#DIV/0!</v>
      </c>
      <c r="Q1161" t="s">
        <v>8336</v>
      </c>
      <c r="R1161" t="s">
        <v>8337</v>
      </c>
      <c r="S1161" s="12">
        <f t="shared" si="110"/>
        <v>42154.518113425926</v>
      </c>
      <c r="T1161" s="12">
        <f t="shared" si="111"/>
        <v>42185.447916666664</v>
      </c>
      <c r="U1161" t="str">
        <f t="shared" si="112"/>
        <v>May</v>
      </c>
      <c r="V1161" t="str">
        <f t="shared" si="113"/>
        <v>2015</v>
      </c>
    </row>
    <row r="1162" spans="1:22" ht="48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s="5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8">
        <f t="shared" si="108"/>
        <v>3.85E-2</v>
      </c>
      <c r="P1162">
        <f t="shared" si="109"/>
        <v>60.789473684210527</v>
      </c>
      <c r="Q1162" t="s">
        <v>8336</v>
      </c>
      <c r="R1162" t="s">
        <v>8337</v>
      </c>
      <c r="S1162" s="12">
        <f t="shared" si="110"/>
        <v>42060.946597222217</v>
      </c>
      <c r="T1162" s="12">
        <f t="shared" si="111"/>
        <v>42090.90493055556</v>
      </c>
      <c r="U1162" t="str">
        <f t="shared" si="112"/>
        <v>Feb</v>
      </c>
      <c r="V1162" t="str">
        <f t="shared" si="113"/>
        <v>2015</v>
      </c>
    </row>
    <row r="1163" spans="1:22" ht="48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s="5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8">
        <f t="shared" si="108"/>
        <v>0</v>
      </c>
      <c r="P1163" t="e">
        <f t="shared" si="109"/>
        <v>#DIV/0!</v>
      </c>
      <c r="Q1163" t="s">
        <v>8336</v>
      </c>
      <c r="R1163" t="s">
        <v>8337</v>
      </c>
      <c r="S1163" s="12">
        <f t="shared" si="110"/>
        <v>42122.421168981477</v>
      </c>
      <c r="T1163" s="12">
        <f t="shared" si="111"/>
        <v>42143.421168981477</v>
      </c>
      <c r="U1163" t="str">
        <f t="shared" si="112"/>
        <v>Apr</v>
      </c>
      <c r="V1163" t="str">
        <f t="shared" si="113"/>
        <v>2015</v>
      </c>
    </row>
    <row r="1164" spans="1:22" ht="48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s="5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8">
        <f t="shared" si="108"/>
        <v>5.8333333333333338E-4</v>
      </c>
      <c r="P1164">
        <f t="shared" si="109"/>
        <v>17.5</v>
      </c>
      <c r="Q1164" t="s">
        <v>8336</v>
      </c>
      <c r="R1164" t="s">
        <v>8337</v>
      </c>
      <c r="S1164" s="12">
        <f t="shared" si="110"/>
        <v>41876.475277777776</v>
      </c>
      <c r="T1164" s="12">
        <f t="shared" si="111"/>
        <v>41907.475277777776</v>
      </c>
      <c r="U1164" t="str">
        <f t="shared" si="112"/>
        <v>Aug</v>
      </c>
      <c r="V1164" t="str">
        <f t="shared" si="113"/>
        <v>2014</v>
      </c>
    </row>
    <row r="1165" spans="1:22" ht="48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s="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8">
        <f t="shared" si="108"/>
        <v>0</v>
      </c>
      <c r="P1165" t="e">
        <f t="shared" si="109"/>
        <v>#DIV/0!</v>
      </c>
      <c r="Q1165" t="s">
        <v>8336</v>
      </c>
      <c r="R1165" t="s">
        <v>8337</v>
      </c>
      <c r="S1165" s="12">
        <f t="shared" si="110"/>
        <v>41830.515277777777</v>
      </c>
      <c r="T1165" s="12">
        <f t="shared" si="111"/>
        <v>41860.515277777777</v>
      </c>
      <c r="U1165" t="str">
        <f t="shared" si="112"/>
        <v>Jul</v>
      </c>
      <c r="V1165" t="str">
        <f t="shared" si="113"/>
        <v>2014</v>
      </c>
    </row>
    <row r="1166" spans="1:22" ht="64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s="5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8">
        <f t="shared" si="108"/>
        <v>0</v>
      </c>
      <c r="P1166" t="e">
        <f t="shared" si="109"/>
        <v>#DIV/0!</v>
      </c>
      <c r="Q1166" t="s">
        <v>8336</v>
      </c>
      <c r="R1166" t="s">
        <v>8337</v>
      </c>
      <c r="S1166" s="12">
        <f t="shared" si="110"/>
        <v>42509.51599537037</v>
      </c>
      <c r="T1166" s="12">
        <f t="shared" si="111"/>
        <v>42539.51599537037</v>
      </c>
      <c r="U1166" t="str">
        <f t="shared" si="112"/>
        <v>May</v>
      </c>
      <c r="V1166" t="str">
        <f t="shared" si="113"/>
        <v>2016</v>
      </c>
    </row>
    <row r="1167" spans="1:22" ht="48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s="5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8">
        <f t="shared" si="108"/>
        <v>0.20705000000000001</v>
      </c>
      <c r="P1167">
        <f t="shared" si="109"/>
        <v>82.82</v>
      </c>
      <c r="Q1167" t="s">
        <v>8336</v>
      </c>
      <c r="R1167" t="s">
        <v>8337</v>
      </c>
      <c r="S1167" s="12">
        <f t="shared" si="110"/>
        <v>41792.006134259253</v>
      </c>
      <c r="T1167" s="12">
        <f t="shared" si="111"/>
        <v>41826.006134259253</v>
      </c>
      <c r="U1167" t="str">
        <f t="shared" si="112"/>
        <v>Jun</v>
      </c>
      <c r="V1167" t="str">
        <f t="shared" si="113"/>
        <v>2014</v>
      </c>
    </row>
    <row r="1168" spans="1:22" ht="48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s="5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8">
        <f t="shared" si="108"/>
        <v>0.19139999999999999</v>
      </c>
      <c r="P1168">
        <f t="shared" si="109"/>
        <v>358.875</v>
      </c>
      <c r="Q1168" t="s">
        <v>8336</v>
      </c>
      <c r="R1168" t="s">
        <v>8337</v>
      </c>
      <c r="S1168" s="12">
        <f t="shared" si="110"/>
        <v>42150.277106481481</v>
      </c>
      <c r="T1168" s="12">
        <f t="shared" si="111"/>
        <v>42180.958333333336</v>
      </c>
      <c r="U1168" t="str">
        <f t="shared" si="112"/>
        <v>May</v>
      </c>
      <c r="V1168" t="str">
        <f t="shared" si="113"/>
        <v>2015</v>
      </c>
    </row>
    <row r="1169" spans="1:22" ht="48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s="5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8">
        <f t="shared" si="108"/>
        <v>1.6316666666666667E-2</v>
      </c>
      <c r="P1169">
        <f t="shared" si="109"/>
        <v>61.1875</v>
      </c>
      <c r="Q1169" t="s">
        <v>8336</v>
      </c>
      <c r="R1169" t="s">
        <v>8337</v>
      </c>
      <c r="S1169" s="12">
        <f t="shared" si="110"/>
        <v>41863.526562499996</v>
      </c>
      <c r="T1169" s="12">
        <f t="shared" si="111"/>
        <v>41894.526562499996</v>
      </c>
      <c r="U1169" t="str">
        <f t="shared" si="112"/>
        <v>Aug</v>
      </c>
      <c r="V1169" t="str">
        <f t="shared" si="113"/>
        <v>2014</v>
      </c>
    </row>
    <row r="1170" spans="1:22" ht="48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s="5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8">
        <f t="shared" si="108"/>
        <v>5.6666666666666664E-2</v>
      </c>
      <c r="P1170">
        <f t="shared" si="109"/>
        <v>340</v>
      </c>
      <c r="Q1170" t="s">
        <v>8336</v>
      </c>
      <c r="R1170" t="s">
        <v>8337</v>
      </c>
      <c r="S1170" s="12">
        <f t="shared" si="110"/>
        <v>42604.845659722218</v>
      </c>
      <c r="T1170" s="12">
        <f t="shared" si="111"/>
        <v>42634.845659722218</v>
      </c>
      <c r="U1170" t="str">
        <f t="shared" si="112"/>
        <v>Aug</v>
      </c>
      <c r="V1170" t="str">
        <f t="shared" si="113"/>
        <v>2016</v>
      </c>
    </row>
    <row r="1171" spans="1:22" ht="48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s="5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8">
        <f t="shared" si="108"/>
        <v>1.6999999999999999E-3</v>
      </c>
      <c r="P1171">
        <f t="shared" si="109"/>
        <v>5.666666666666667</v>
      </c>
      <c r="Q1171" t="s">
        <v>8336</v>
      </c>
      <c r="R1171" t="s">
        <v>8337</v>
      </c>
      <c r="S1171" s="12">
        <f t="shared" si="110"/>
        <v>42027.145405092589</v>
      </c>
      <c r="T1171" s="12">
        <f t="shared" si="111"/>
        <v>42057.145405092589</v>
      </c>
      <c r="U1171" t="str">
        <f t="shared" si="112"/>
        <v>Jan</v>
      </c>
      <c r="V1171" t="str">
        <f t="shared" si="113"/>
        <v>2015</v>
      </c>
    </row>
    <row r="1172" spans="1:22" ht="48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s="5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8">
        <f t="shared" si="108"/>
        <v>4.0000000000000001E-3</v>
      </c>
      <c r="P1172">
        <f t="shared" si="109"/>
        <v>50</v>
      </c>
      <c r="Q1172" t="s">
        <v>8336</v>
      </c>
      <c r="R1172" t="s">
        <v>8337</v>
      </c>
      <c r="S1172" s="12">
        <f t="shared" si="110"/>
        <v>42124.684849537036</v>
      </c>
      <c r="T1172" s="12">
        <f t="shared" si="111"/>
        <v>42154.684849537036</v>
      </c>
      <c r="U1172" t="str">
        <f t="shared" si="112"/>
        <v>Apr</v>
      </c>
      <c r="V1172" t="str">
        <f t="shared" si="113"/>
        <v>2015</v>
      </c>
    </row>
    <row r="1173" spans="1:22" ht="32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s="5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8">
        <f t="shared" si="108"/>
        <v>1E-3</v>
      </c>
      <c r="P1173">
        <f t="shared" si="109"/>
        <v>25</v>
      </c>
      <c r="Q1173" t="s">
        <v>8336</v>
      </c>
      <c r="R1173" t="s">
        <v>8337</v>
      </c>
      <c r="S1173" s="12">
        <f t="shared" si="110"/>
        <v>41938.596377314811</v>
      </c>
      <c r="T1173" s="12">
        <f t="shared" si="111"/>
        <v>41956.638043981475</v>
      </c>
      <c r="U1173" t="str">
        <f t="shared" si="112"/>
        <v>Oct</v>
      </c>
      <c r="V1173" t="str">
        <f t="shared" si="113"/>
        <v>2014</v>
      </c>
    </row>
    <row r="1174" spans="1:22" ht="16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s="5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8">
        <f t="shared" si="108"/>
        <v>0</v>
      </c>
      <c r="P1174" t="e">
        <f t="shared" si="109"/>
        <v>#DIV/0!</v>
      </c>
      <c r="Q1174" t="s">
        <v>8336</v>
      </c>
      <c r="R1174" t="s">
        <v>8337</v>
      </c>
      <c r="S1174" s="12">
        <f t="shared" si="110"/>
        <v>41841.473981481482</v>
      </c>
      <c r="T1174" s="12">
        <f t="shared" si="111"/>
        <v>41871.473981481482</v>
      </c>
      <c r="U1174" t="str">
        <f t="shared" si="112"/>
        <v>Jul</v>
      </c>
      <c r="V1174" t="str">
        <f t="shared" si="113"/>
        <v>2014</v>
      </c>
    </row>
    <row r="1175" spans="1:22" ht="48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s="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8">
        <f t="shared" si="108"/>
        <v>2.4000000000000001E-4</v>
      </c>
      <c r="P1175">
        <f t="shared" si="109"/>
        <v>30</v>
      </c>
      <c r="Q1175" t="s">
        <v>8336</v>
      </c>
      <c r="R1175" t="s">
        <v>8337</v>
      </c>
      <c r="S1175" s="12">
        <f t="shared" si="110"/>
        <v>42183.97751157407</v>
      </c>
      <c r="T1175" s="12">
        <f t="shared" si="111"/>
        <v>42218.97751157407</v>
      </c>
      <c r="U1175" t="str">
        <f t="shared" si="112"/>
        <v>Jun</v>
      </c>
      <c r="V1175" t="str">
        <f t="shared" si="113"/>
        <v>2015</v>
      </c>
    </row>
    <row r="1176" spans="1:22" ht="48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s="5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8">
        <f t="shared" si="108"/>
        <v>5.906666666666667E-2</v>
      </c>
      <c r="P1176">
        <f t="shared" si="109"/>
        <v>46.631578947368418</v>
      </c>
      <c r="Q1176" t="s">
        <v>8336</v>
      </c>
      <c r="R1176" t="s">
        <v>8337</v>
      </c>
      <c r="S1176" s="12">
        <f t="shared" si="110"/>
        <v>42468.633414351854</v>
      </c>
      <c r="T1176" s="12">
        <f t="shared" si="111"/>
        <v>42498.633414351854</v>
      </c>
      <c r="U1176" t="str">
        <f t="shared" si="112"/>
        <v>Apr</v>
      </c>
      <c r="V1176" t="str">
        <f t="shared" si="113"/>
        <v>2016</v>
      </c>
    </row>
    <row r="1177" spans="1:22" ht="48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s="5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8">
        <f t="shared" si="108"/>
        <v>2.9250000000000002E-2</v>
      </c>
      <c r="P1177">
        <f t="shared" si="109"/>
        <v>65</v>
      </c>
      <c r="Q1177" t="s">
        <v>8336</v>
      </c>
      <c r="R1177" t="s">
        <v>8337</v>
      </c>
      <c r="S1177" s="12">
        <f t="shared" si="110"/>
        <v>42170.520127314812</v>
      </c>
      <c r="T1177" s="12">
        <f t="shared" si="111"/>
        <v>42200.520127314812</v>
      </c>
      <c r="U1177" t="str">
        <f t="shared" si="112"/>
        <v>Jun</v>
      </c>
      <c r="V1177" t="str">
        <f t="shared" si="113"/>
        <v>2015</v>
      </c>
    </row>
    <row r="1178" spans="1:22" ht="64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s="5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8">
        <f t="shared" si="108"/>
        <v>5.7142857142857142E-5</v>
      </c>
      <c r="P1178">
        <f t="shared" si="109"/>
        <v>10</v>
      </c>
      <c r="Q1178" t="s">
        <v>8336</v>
      </c>
      <c r="R1178" t="s">
        <v>8337</v>
      </c>
      <c r="S1178" s="12">
        <f t="shared" si="110"/>
        <v>42745.811319444438</v>
      </c>
      <c r="T1178" s="12">
        <f t="shared" si="111"/>
        <v>42800.333333333336</v>
      </c>
      <c r="U1178" t="str">
        <f t="shared" si="112"/>
        <v>Jan</v>
      </c>
      <c r="V1178" t="str">
        <f t="shared" si="113"/>
        <v>2017</v>
      </c>
    </row>
    <row r="1179" spans="1:22" ht="48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s="5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8">
        <f t="shared" si="108"/>
        <v>0</v>
      </c>
      <c r="P1179" t="e">
        <f t="shared" si="109"/>
        <v>#DIV/0!</v>
      </c>
      <c r="Q1179" t="s">
        <v>8336</v>
      </c>
      <c r="R1179" t="s">
        <v>8337</v>
      </c>
      <c r="S1179" s="12">
        <f t="shared" si="110"/>
        <v>41897.452499999999</v>
      </c>
      <c r="T1179" s="12">
        <f t="shared" si="111"/>
        <v>41927.452499999999</v>
      </c>
      <c r="U1179" t="str">
        <f t="shared" si="112"/>
        <v>Sep</v>
      </c>
      <c r="V1179" t="str">
        <f t="shared" si="113"/>
        <v>2014</v>
      </c>
    </row>
    <row r="1180" spans="1:22" ht="48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s="5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8">
        <f t="shared" si="108"/>
        <v>6.666666666666667E-5</v>
      </c>
      <c r="P1180">
        <f t="shared" si="109"/>
        <v>5</v>
      </c>
      <c r="Q1180" t="s">
        <v>8336</v>
      </c>
      <c r="R1180" t="s">
        <v>8337</v>
      </c>
      <c r="S1180" s="12">
        <f t="shared" si="110"/>
        <v>41837.69736111111</v>
      </c>
      <c r="T1180" s="12">
        <f t="shared" si="111"/>
        <v>41867.69736111111</v>
      </c>
      <c r="U1180" t="str">
        <f t="shared" si="112"/>
        <v>Jul</v>
      </c>
      <c r="V1180" t="str">
        <f t="shared" si="113"/>
        <v>2014</v>
      </c>
    </row>
    <row r="1181" spans="1:22" ht="48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s="5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8">
        <f t="shared" si="108"/>
        <v>5.3333333333333337E-2</v>
      </c>
      <c r="P1181">
        <f t="shared" si="109"/>
        <v>640</v>
      </c>
      <c r="Q1181" t="s">
        <v>8336</v>
      </c>
      <c r="R1181" t="s">
        <v>8337</v>
      </c>
      <c r="S1181" s="12">
        <f t="shared" si="110"/>
        <v>42275.511886574073</v>
      </c>
      <c r="T1181" s="12">
        <f t="shared" si="111"/>
        <v>42305.511886574073</v>
      </c>
      <c r="U1181" t="str">
        <f t="shared" si="112"/>
        <v>Sep</v>
      </c>
      <c r="V1181" t="str">
        <f t="shared" si="113"/>
        <v>2015</v>
      </c>
    </row>
    <row r="1182" spans="1:22" ht="32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s="5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8">
        <f t="shared" si="108"/>
        <v>0.11749999999999999</v>
      </c>
      <c r="P1182">
        <f t="shared" si="109"/>
        <v>69.117647058823536</v>
      </c>
      <c r="Q1182" t="s">
        <v>8336</v>
      </c>
      <c r="R1182" t="s">
        <v>8337</v>
      </c>
      <c r="S1182" s="12">
        <f t="shared" si="110"/>
        <v>41781.598541666666</v>
      </c>
      <c r="T1182" s="12">
        <f t="shared" si="111"/>
        <v>41818.598541666666</v>
      </c>
      <c r="U1182" t="str">
        <f t="shared" si="112"/>
        <v>May</v>
      </c>
      <c r="V1182" t="str">
        <f t="shared" si="113"/>
        <v>2014</v>
      </c>
    </row>
    <row r="1183" spans="1:22" ht="16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s="5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8">
        <f t="shared" si="108"/>
        <v>8.0000000000000007E-5</v>
      </c>
      <c r="P1183">
        <f t="shared" si="109"/>
        <v>1.3333333333333333</v>
      </c>
      <c r="Q1183" t="s">
        <v>8336</v>
      </c>
      <c r="R1183" t="s">
        <v>8337</v>
      </c>
      <c r="S1183" s="12">
        <f t="shared" si="110"/>
        <v>42034.131030092591</v>
      </c>
      <c r="T1183" s="12">
        <f t="shared" si="111"/>
        <v>42064.131030092591</v>
      </c>
      <c r="U1183" t="str">
        <f t="shared" si="112"/>
        <v>Jan</v>
      </c>
      <c r="V1183" t="str">
        <f t="shared" si="113"/>
        <v>2015</v>
      </c>
    </row>
    <row r="1184" spans="1:22" ht="48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s="5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8">
        <f t="shared" si="108"/>
        <v>4.2000000000000003E-2</v>
      </c>
      <c r="P1184">
        <f t="shared" si="109"/>
        <v>10.5</v>
      </c>
      <c r="Q1184" t="s">
        <v>8336</v>
      </c>
      <c r="R1184" t="s">
        <v>8337</v>
      </c>
      <c r="S1184" s="12">
        <f t="shared" si="110"/>
        <v>42728.619074074071</v>
      </c>
      <c r="T1184" s="12">
        <f t="shared" si="111"/>
        <v>42747.487499999996</v>
      </c>
      <c r="U1184" t="str">
        <f t="shared" si="112"/>
        <v>Dec</v>
      </c>
      <c r="V1184" t="str">
        <f t="shared" si="113"/>
        <v>2016</v>
      </c>
    </row>
    <row r="1185" spans="1:22" ht="48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s="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8">
        <f t="shared" si="108"/>
        <v>0.04</v>
      </c>
      <c r="P1185">
        <f t="shared" si="109"/>
        <v>33.333333333333336</v>
      </c>
      <c r="Q1185" t="s">
        <v>8336</v>
      </c>
      <c r="R1185" t="s">
        <v>8337</v>
      </c>
      <c r="S1185" s="12">
        <f t="shared" si="110"/>
        <v>42656.653043981474</v>
      </c>
      <c r="T1185" s="12">
        <f t="shared" si="111"/>
        <v>42675.957638888889</v>
      </c>
      <c r="U1185" t="str">
        <f t="shared" si="112"/>
        <v>Oct</v>
      </c>
      <c r="V1185" t="str">
        <f t="shared" si="113"/>
        <v>2016</v>
      </c>
    </row>
    <row r="1186" spans="1:22" ht="48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s="5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8">
        <f t="shared" si="108"/>
        <v>1.0493636363636363</v>
      </c>
      <c r="P1186">
        <f t="shared" si="109"/>
        <v>61.562666666666665</v>
      </c>
      <c r="Q1186" t="s">
        <v>8338</v>
      </c>
      <c r="R1186" t="s">
        <v>8339</v>
      </c>
      <c r="S1186" s="12">
        <f t="shared" si="110"/>
        <v>42741.391331018516</v>
      </c>
      <c r="T1186" s="12">
        <f t="shared" si="111"/>
        <v>42772.391331018516</v>
      </c>
      <c r="U1186" t="str">
        <f t="shared" si="112"/>
        <v>Jan</v>
      </c>
      <c r="V1186" t="str">
        <f t="shared" si="113"/>
        <v>2017</v>
      </c>
    </row>
    <row r="1187" spans="1:22" ht="48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s="5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8">
        <f t="shared" si="108"/>
        <v>1.0544</v>
      </c>
      <c r="P1187">
        <f t="shared" si="109"/>
        <v>118.73873873873873</v>
      </c>
      <c r="Q1187" t="s">
        <v>8338</v>
      </c>
      <c r="R1187" t="s">
        <v>8339</v>
      </c>
      <c r="S1187" s="12">
        <f t="shared" si="110"/>
        <v>42130.656817129631</v>
      </c>
      <c r="T1187" s="12">
        <f t="shared" si="111"/>
        <v>42162.958333333336</v>
      </c>
      <c r="U1187" t="str">
        <f t="shared" si="112"/>
        <v>May</v>
      </c>
      <c r="V1187" t="str">
        <f t="shared" si="113"/>
        <v>2015</v>
      </c>
    </row>
    <row r="1188" spans="1:22" ht="48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s="5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8">
        <f t="shared" si="108"/>
        <v>1.0673333333333332</v>
      </c>
      <c r="P1188">
        <f t="shared" si="109"/>
        <v>65.081300813008127</v>
      </c>
      <c r="Q1188" t="s">
        <v>8338</v>
      </c>
      <c r="R1188" t="s">
        <v>8339</v>
      </c>
      <c r="S1188" s="12">
        <f t="shared" si="110"/>
        <v>42123.655034722215</v>
      </c>
      <c r="T1188" s="12">
        <f t="shared" si="111"/>
        <v>42156.737499999996</v>
      </c>
      <c r="U1188" t="str">
        <f t="shared" si="112"/>
        <v>Apr</v>
      </c>
      <c r="V1188" t="str">
        <f t="shared" si="113"/>
        <v>2015</v>
      </c>
    </row>
    <row r="1189" spans="1:22" ht="48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s="5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8">
        <f t="shared" si="108"/>
        <v>1.0412571428571429</v>
      </c>
      <c r="P1189">
        <f t="shared" si="109"/>
        <v>130.15714285714284</v>
      </c>
      <c r="Q1189" t="s">
        <v>8338</v>
      </c>
      <c r="R1189" t="s">
        <v>8339</v>
      </c>
      <c r="S1189" s="12">
        <f t="shared" si="110"/>
        <v>42109.686608796292</v>
      </c>
      <c r="T1189" s="12">
        <f t="shared" si="111"/>
        <v>42141.541666666664</v>
      </c>
      <c r="U1189" t="str">
        <f t="shared" si="112"/>
        <v>Apr</v>
      </c>
      <c r="V1189" t="str">
        <f t="shared" si="113"/>
        <v>2015</v>
      </c>
    </row>
    <row r="1190" spans="1:22" ht="48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s="5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8">
        <f t="shared" si="108"/>
        <v>1.6054999999999999</v>
      </c>
      <c r="P1190">
        <f t="shared" si="109"/>
        <v>37.776470588235291</v>
      </c>
      <c r="Q1190" t="s">
        <v>8338</v>
      </c>
      <c r="R1190" t="s">
        <v>8339</v>
      </c>
      <c r="S1190" s="12">
        <f t="shared" si="110"/>
        <v>42711.492361111108</v>
      </c>
      <c r="T1190" s="12">
        <f t="shared" si="111"/>
        <v>42732.492361111108</v>
      </c>
      <c r="U1190" t="str">
        <f t="shared" si="112"/>
        <v>Dec</v>
      </c>
      <c r="V1190" t="str">
        <f t="shared" si="113"/>
        <v>2016</v>
      </c>
    </row>
    <row r="1191" spans="1:22" ht="48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s="5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8">
        <f t="shared" si="108"/>
        <v>1.0777777777777777</v>
      </c>
      <c r="P1191">
        <f t="shared" si="109"/>
        <v>112.79069767441861</v>
      </c>
      <c r="Q1191" t="s">
        <v>8338</v>
      </c>
      <c r="R1191" t="s">
        <v>8339</v>
      </c>
      <c r="S1191" s="12">
        <f t="shared" si="110"/>
        <v>42529.770775462959</v>
      </c>
      <c r="T1191" s="12">
        <f t="shared" si="111"/>
        <v>42550.770775462959</v>
      </c>
      <c r="U1191" t="str">
        <f t="shared" si="112"/>
        <v>Jun</v>
      </c>
      <c r="V1191" t="str">
        <f t="shared" si="113"/>
        <v>2016</v>
      </c>
    </row>
    <row r="1192" spans="1:22" ht="32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s="5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8">
        <f t="shared" si="108"/>
        <v>1.35</v>
      </c>
      <c r="P1192">
        <f t="shared" si="109"/>
        <v>51.92307692307692</v>
      </c>
      <c r="Q1192" t="s">
        <v>8338</v>
      </c>
      <c r="R1192" t="s">
        <v>8339</v>
      </c>
      <c r="S1192" s="12">
        <f t="shared" si="110"/>
        <v>41852.457465277774</v>
      </c>
      <c r="T1192" s="12">
        <f t="shared" si="111"/>
        <v>41882.457465277774</v>
      </c>
      <c r="U1192" t="str">
        <f t="shared" si="112"/>
        <v>Aug</v>
      </c>
      <c r="V1192" t="str">
        <f t="shared" si="113"/>
        <v>2014</v>
      </c>
    </row>
    <row r="1193" spans="1:22" ht="48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s="5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8">
        <f t="shared" si="108"/>
        <v>1.0907407407407408</v>
      </c>
      <c r="P1193">
        <f t="shared" si="109"/>
        <v>89.242424242424249</v>
      </c>
      <c r="Q1193" t="s">
        <v>8338</v>
      </c>
      <c r="R1193" t="s">
        <v>8339</v>
      </c>
      <c r="S1193" s="12">
        <f t="shared" si="110"/>
        <v>42419.395370370366</v>
      </c>
      <c r="T1193" s="12">
        <f t="shared" si="111"/>
        <v>42449.353703703695</v>
      </c>
      <c r="U1193" t="str">
        <f t="shared" si="112"/>
        <v>Feb</v>
      </c>
      <c r="V1193" t="str">
        <f t="shared" si="113"/>
        <v>2016</v>
      </c>
    </row>
    <row r="1194" spans="1:22" ht="32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s="5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8">
        <f t="shared" si="108"/>
        <v>2.9</v>
      </c>
      <c r="P1194">
        <f t="shared" si="109"/>
        <v>19.333333333333332</v>
      </c>
      <c r="Q1194" t="s">
        <v>8338</v>
      </c>
      <c r="R1194" t="s">
        <v>8339</v>
      </c>
      <c r="S1194" s="12">
        <f t="shared" si="110"/>
        <v>42747.298356481479</v>
      </c>
      <c r="T1194" s="12">
        <f t="shared" si="111"/>
        <v>42777.298356481479</v>
      </c>
      <c r="U1194" t="str">
        <f t="shared" si="112"/>
        <v>Jan</v>
      </c>
      <c r="V1194" t="str">
        <f t="shared" si="113"/>
        <v>2017</v>
      </c>
    </row>
    <row r="1195" spans="1:22" ht="48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s="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8">
        <f t="shared" si="108"/>
        <v>1.0395714285714286</v>
      </c>
      <c r="P1195">
        <f t="shared" si="109"/>
        <v>79.967032967032964</v>
      </c>
      <c r="Q1195" t="s">
        <v>8338</v>
      </c>
      <c r="R1195" t="s">
        <v>8339</v>
      </c>
      <c r="S1195" s="12">
        <f t="shared" si="110"/>
        <v>42409.567743055559</v>
      </c>
      <c r="T1195" s="12">
        <f t="shared" si="111"/>
        <v>42469.526076388887</v>
      </c>
      <c r="U1195" t="str">
        <f t="shared" si="112"/>
        <v>Feb</v>
      </c>
      <c r="V1195" t="str">
        <f t="shared" si="113"/>
        <v>2016</v>
      </c>
    </row>
    <row r="1196" spans="1:22" ht="48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s="5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8">
        <f t="shared" si="108"/>
        <v>3.2223999999999999</v>
      </c>
      <c r="P1196">
        <f t="shared" si="109"/>
        <v>56.414565826330531</v>
      </c>
      <c r="Q1196" t="s">
        <v>8338</v>
      </c>
      <c r="R1196" t="s">
        <v>8339</v>
      </c>
      <c r="S1196" s="12">
        <f t="shared" si="110"/>
        <v>42072.27984953703</v>
      </c>
      <c r="T1196" s="12">
        <f t="shared" si="111"/>
        <v>42102.27984953703</v>
      </c>
      <c r="U1196" t="str">
        <f t="shared" si="112"/>
        <v>Mar</v>
      </c>
      <c r="V1196" t="str">
        <f t="shared" si="113"/>
        <v>2015</v>
      </c>
    </row>
    <row r="1197" spans="1:22" ht="64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s="5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8">
        <f t="shared" si="108"/>
        <v>1.35</v>
      </c>
      <c r="P1197">
        <f t="shared" si="109"/>
        <v>79.411764705882348</v>
      </c>
      <c r="Q1197" t="s">
        <v>8338</v>
      </c>
      <c r="R1197" t="s">
        <v>8339</v>
      </c>
      <c r="S1197" s="12">
        <f t="shared" si="110"/>
        <v>42298.139502314814</v>
      </c>
      <c r="T1197" s="12">
        <f t="shared" si="111"/>
        <v>42358.166666666664</v>
      </c>
      <c r="U1197" t="str">
        <f t="shared" si="112"/>
        <v>Oct</v>
      </c>
      <c r="V1197" t="str">
        <f t="shared" si="113"/>
        <v>2015</v>
      </c>
    </row>
    <row r="1198" spans="1:22" ht="32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s="5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8">
        <f t="shared" si="108"/>
        <v>2.6991034482758622</v>
      </c>
      <c r="P1198">
        <f t="shared" si="109"/>
        <v>76.439453125</v>
      </c>
      <c r="Q1198" t="s">
        <v>8338</v>
      </c>
      <c r="R1198" t="s">
        <v>8339</v>
      </c>
      <c r="S1198" s="12">
        <f t="shared" si="110"/>
        <v>42326.610405092586</v>
      </c>
      <c r="T1198" s="12">
        <f t="shared" si="111"/>
        <v>42356.610405092586</v>
      </c>
      <c r="U1198" t="str">
        <f t="shared" si="112"/>
        <v>Nov</v>
      </c>
      <c r="V1198" t="str">
        <f t="shared" si="113"/>
        <v>2015</v>
      </c>
    </row>
    <row r="1199" spans="1:22" ht="48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s="5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8">
        <f t="shared" si="108"/>
        <v>2.5329333333333333</v>
      </c>
      <c r="P1199">
        <f t="shared" si="109"/>
        <v>121</v>
      </c>
      <c r="Q1199" t="s">
        <v>8338</v>
      </c>
      <c r="R1199" t="s">
        <v>8339</v>
      </c>
      <c r="S1199" s="12">
        <f t="shared" si="110"/>
        <v>42503.456412037034</v>
      </c>
      <c r="T1199" s="12">
        <f t="shared" si="111"/>
        <v>42534.040972222218</v>
      </c>
      <c r="U1199" t="str">
        <f t="shared" si="112"/>
        <v>May</v>
      </c>
      <c r="V1199" t="str">
        <f t="shared" si="113"/>
        <v>2016</v>
      </c>
    </row>
    <row r="1200" spans="1:22" ht="48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s="5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8">
        <f t="shared" si="108"/>
        <v>2.6059999999999999</v>
      </c>
      <c r="P1200">
        <f t="shared" si="109"/>
        <v>54.616766467065865</v>
      </c>
      <c r="Q1200" t="s">
        <v>8338</v>
      </c>
      <c r="R1200" t="s">
        <v>8339</v>
      </c>
      <c r="S1200" s="12">
        <f t="shared" si="110"/>
        <v>42333.410717592589</v>
      </c>
      <c r="T1200" s="12">
        <f t="shared" si="111"/>
        <v>42368.916666666664</v>
      </c>
      <c r="U1200" t="str">
        <f t="shared" si="112"/>
        <v>Nov</v>
      </c>
      <c r="V1200" t="str">
        <f t="shared" si="113"/>
        <v>2015</v>
      </c>
    </row>
    <row r="1201" spans="1:22" ht="48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s="5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8">
        <f t="shared" si="108"/>
        <v>1.0131677953348381</v>
      </c>
      <c r="P1201">
        <f t="shared" si="109"/>
        <v>299.22222222222223</v>
      </c>
      <c r="Q1201" t="s">
        <v>8338</v>
      </c>
      <c r="R1201" t="s">
        <v>8339</v>
      </c>
      <c r="S1201" s="12">
        <f t="shared" si="110"/>
        <v>42161.562499999993</v>
      </c>
      <c r="T1201" s="12">
        <f t="shared" si="111"/>
        <v>42193.562499999993</v>
      </c>
      <c r="U1201" t="str">
        <f t="shared" si="112"/>
        <v>Jun</v>
      </c>
      <c r="V1201" t="str">
        <f t="shared" si="113"/>
        <v>2015</v>
      </c>
    </row>
    <row r="1202" spans="1:22" ht="48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s="5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8">
        <f t="shared" si="108"/>
        <v>1.2560416666666667</v>
      </c>
      <c r="P1202">
        <f t="shared" si="109"/>
        <v>58.533980582524272</v>
      </c>
      <c r="Q1202" t="s">
        <v>8338</v>
      </c>
      <c r="R1202" t="s">
        <v>8339</v>
      </c>
      <c r="S1202" s="12">
        <f t="shared" si="110"/>
        <v>42089.269166666665</v>
      </c>
      <c r="T1202" s="12">
        <f t="shared" si="111"/>
        <v>42110.269166666665</v>
      </c>
      <c r="U1202" t="str">
        <f t="shared" si="112"/>
        <v>Mar</v>
      </c>
      <c r="V1202" t="str">
        <f t="shared" si="113"/>
        <v>2015</v>
      </c>
    </row>
    <row r="1203" spans="1:22" ht="48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s="5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8">
        <f t="shared" si="108"/>
        <v>1.0243783333333334</v>
      </c>
      <c r="P1203">
        <f t="shared" si="109"/>
        <v>55.371801801801809</v>
      </c>
      <c r="Q1203" t="s">
        <v>8338</v>
      </c>
      <c r="R1203" t="s">
        <v>8339</v>
      </c>
      <c r="S1203" s="12">
        <f t="shared" si="110"/>
        <v>42536.398680555554</v>
      </c>
      <c r="T1203" s="12">
        <f t="shared" si="111"/>
        <v>42566.398680555554</v>
      </c>
      <c r="U1203" t="str">
        <f t="shared" si="112"/>
        <v>Jun</v>
      </c>
      <c r="V1203" t="str">
        <f t="shared" si="113"/>
        <v>2016</v>
      </c>
    </row>
    <row r="1204" spans="1:22" ht="48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s="5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8">
        <f t="shared" si="108"/>
        <v>1.99244</v>
      </c>
      <c r="P1204">
        <f t="shared" si="109"/>
        <v>183.80442804428046</v>
      </c>
      <c r="Q1204" t="s">
        <v>8338</v>
      </c>
      <c r="R1204" t="s">
        <v>8339</v>
      </c>
      <c r="S1204" s="12">
        <f t="shared" si="110"/>
        <v>42152.080486111103</v>
      </c>
      <c r="T1204" s="12">
        <f t="shared" si="111"/>
        <v>42182.080486111103</v>
      </c>
      <c r="U1204" t="str">
        <f t="shared" si="112"/>
        <v>May</v>
      </c>
      <c r="V1204" t="str">
        <f t="shared" si="113"/>
        <v>2015</v>
      </c>
    </row>
    <row r="1205" spans="1:22" ht="48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s="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8">
        <f t="shared" si="108"/>
        <v>1.0245398773006136</v>
      </c>
      <c r="P1205">
        <f t="shared" si="109"/>
        <v>165.34653465346534</v>
      </c>
      <c r="Q1205" t="s">
        <v>8338</v>
      </c>
      <c r="R1205" t="s">
        <v>8339</v>
      </c>
      <c r="S1205" s="12">
        <f t="shared" si="110"/>
        <v>42125.4065625</v>
      </c>
      <c r="T1205" s="12">
        <f t="shared" si="111"/>
        <v>42155.4065625</v>
      </c>
      <c r="U1205" t="str">
        <f t="shared" si="112"/>
        <v>May</v>
      </c>
      <c r="V1205" t="str">
        <f t="shared" si="113"/>
        <v>2015</v>
      </c>
    </row>
    <row r="1206" spans="1:22" ht="48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s="5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8">
        <f t="shared" si="108"/>
        <v>1.0294615384615384</v>
      </c>
      <c r="P1206">
        <f t="shared" si="109"/>
        <v>234.78947368421052</v>
      </c>
      <c r="Q1206" t="s">
        <v>8338</v>
      </c>
      <c r="R1206" t="s">
        <v>8339</v>
      </c>
      <c r="S1206" s="12">
        <f t="shared" si="110"/>
        <v>42297.539733796293</v>
      </c>
      <c r="T1206" s="12">
        <f t="shared" si="111"/>
        <v>42341.999999999993</v>
      </c>
      <c r="U1206" t="str">
        <f t="shared" si="112"/>
        <v>Oct</v>
      </c>
      <c r="V1206" t="str">
        <f t="shared" si="113"/>
        <v>2015</v>
      </c>
    </row>
    <row r="1207" spans="1:22" ht="48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s="5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8">
        <f t="shared" si="108"/>
        <v>1.0086153846153847</v>
      </c>
      <c r="P1207">
        <f t="shared" si="109"/>
        <v>211.48387096774192</v>
      </c>
      <c r="Q1207" t="s">
        <v>8338</v>
      </c>
      <c r="R1207" t="s">
        <v>8339</v>
      </c>
      <c r="S1207" s="12">
        <f t="shared" si="110"/>
        <v>42138.298043981478</v>
      </c>
      <c r="T1207" s="12">
        <f t="shared" si="111"/>
        <v>42168.298043981478</v>
      </c>
      <c r="U1207" t="str">
        <f t="shared" si="112"/>
        <v>May</v>
      </c>
      <c r="V1207" t="str">
        <f t="shared" si="113"/>
        <v>2015</v>
      </c>
    </row>
    <row r="1208" spans="1:22" ht="48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s="5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8">
        <f t="shared" si="108"/>
        <v>1.1499999999999999</v>
      </c>
      <c r="P1208">
        <f t="shared" si="109"/>
        <v>32.34375</v>
      </c>
      <c r="Q1208" t="s">
        <v>8338</v>
      </c>
      <c r="R1208" t="s">
        <v>8339</v>
      </c>
      <c r="S1208" s="12">
        <f t="shared" si="110"/>
        <v>42772.567743055559</v>
      </c>
      <c r="T1208" s="12">
        <f t="shared" si="111"/>
        <v>42805.353472222218</v>
      </c>
      <c r="U1208" t="str">
        <f t="shared" si="112"/>
        <v>Feb</v>
      </c>
      <c r="V1208" t="str">
        <f t="shared" si="113"/>
        <v>2017</v>
      </c>
    </row>
    <row r="1209" spans="1:22" ht="32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s="5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8">
        <f t="shared" si="108"/>
        <v>1.0416766467065868</v>
      </c>
      <c r="P1209">
        <f t="shared" si="109"/>
        <v>123.37588652482269</v>
      </c>
      <c r="Q1209" t="s">
        <v>8338</v>
      </c>
      <c r="R1209" t="s">
        <v>8339</v>
      </c>
      <c r="S1209" s="12">
        <f t="shared" si="110"/>
        <v>42430.221909722219</v>
      </c>
      <c r="T1209" s="12">
        <f t="shared" si="111"/>
        <v>42460.208333333336</v>
      </c>
      <c r="U1209" t="str">
        <f t="shared" si="112"/>
        <v>Mar</v>
      </c>
      <c r="V1209" t="str">
        <f t="shared" si="113"/>
        <v>2016</v>
      </c>
    </row>
    <row r="1210" spans="1:22" ht="48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s="5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8">
        <f t="shared" si="108"/>
        <v>1.5529999999999999</v>
      </c>
      <c r="P1210">
        <f t="shared" si="109"/>
        <v>207.06666666666666</v>
      </c>
      <c r="Q1210" t="s">
        <v>8338</v>
      </c>
      <c r="R1210" t="s">
        <v>8339</v>
      </c>
      <c r="S1210" s="12">
        <f t="shared" si="110"/>
        <v>42423.500740740739</v>
      </c>
      <c r="T1210" s="12">
        <f t="shared" si="111"/>
        <v>42453.459074074075</v>
      </c>
      <c r="U1210" t="str">
        <f t="shared" si="112"/>
        <v>Feb</v>
      </c>
      <c r="V1210" t="str">
        <f t="shared" si="113"/>
        <v>2016</v>
      </c>
    </row>
    <row r="1211" spans="1:22" ht="48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s="5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8">
        <f t="shared" si="108"/>
        <v>1.06</v>
      </c>
      <c r="P1211">
        <f t="shared" si="109"/>
        <v>138.2608695652174</v>
      </c>
      <c r="Q1211" t="s">
        <v>8338</v>
      </c>
      <c r="R1211" t="s">
        <v>8339</v>
      </c>
      <c r="S1211" s="12">
        <f t="shared" si="110"/>
        <v>42761.637789351851</v>
      </c>
      <c r="T1211" s="12">
        <f t="shared" si="111"/>
        <v>42791.637789351851</v>
      </c>
      <c r="U1211" t="str">
        <f t="shared" si="112"/>
        <v>Jan</v>
      </c>
      <c r="V1211" t="str">
        <f t="shared" si="113"/>
        <v>2017</v>
      </c>
    </row>
    <row r="1212" spans="1:22" ht="32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s="5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8">
        <f t="shared" si="108"/>
        <v>2.5431499999999998</v>
      </c>
      <c r="P1212">
        <f t="shared" si="109"/>
        <v>493.81553398058253</v>
      </c>
      <c r="Q1212" t="s">
        <v>8338</v>
      </c>
      <c r="R1212" t="s">
        <v>8339</v>
      </c>
      <c r="S1212" s="12">
        <f t="shared" si="110"/>
        <v>42132.733472222222</v>
      </c>
      <c r="T1212" s="12">
        <f t="shared" si="111"/>
        <v>42155.666666666664</v>
      </c>
      <c r="U1212" t="str">
        <f t="shared" si="112"/>
        <v>May</v>
      </c>
      <c r="V1212" t="str">
        <f t="shared" si="113"/>
        <v>2015</v>
      </c>
    </row>
    <row r="1213" spans="1:22" ht="48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s="5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8">
        <f t="shared" si="108"/>
        <v>1.0109999999999999</v>
      </c>
      <c r="P1213">
        <f t="shared" si="109"/>
        <v>168.5</v>
      </c>
      <c r="Q1213" t="s">
        <v>8338</v>
      </c>
      <c r="R1213" t="s">
        <v>8339</v>
      </c>
      <c r="S1213" s="12">
        <f t="shared" si="110"/>
        <v>42515.658113425925</v>
      </c>
      <c r="T1213" s="12">
        <f t="shared" si="111"/>
        <v>42530.658113425925</v>
      </c>
      <c r="U1213" t="str">
        <f t="shared" si="112"/>
        <v>May</v>
      </c>
      <c r="V1213" t="str">
        <f t="shared" si="113"/>
        <v>2016</v>
      </c>
    </row>
    <row r="1214" spans="1:22" ht="48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s="5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8">
        <f t="shared" si="108"/>
        <v>1.2904</v>
      </c>
      <c r="P1214">
        <f t="shared" si="109"/>
        <v>38.867469879518069</v>
      </c>
      <c r="Q1214" t="s">
        <v>8338</v>
      </c>
      <c r="R1214" t="s">
        <v>8339</v>
      </c>
      <c r="S1214" s="12">
        <f t="shared" si="110"/>
        <v>42318.741840277777</v>
      </c>
      <c r="T1214" s="12">
        <f t="shared" si="111"/>
        <v>42334.833333333336</v>
      </c>
      <c r="U1214" t="str">
        <f t="shared" si="112"/>
        <v>Nov</v>
      </c>
      <c r="V1214" t="str">
        <f t="shared" si="113"/>
        <v>2015</v>
      </c>
    </row>
    <row r="1215" spans="1:22" ht="48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s="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8">
        <f t="shared" si="108"/>
        <v>1.0223076923076924</v>
      </c>
      <c r="P1215">
        <f t="shared" si="109"/>
        <v>61.527777777777779</v>
      </c>
      <c r="Q1215" t="s">
        <v>8338</v>
      </c>
      <c r="R1215" t="s">
        <v>8339</v>
      </c>
      <c r="S1215" s="12">
        <f t="shared" si="110"/>
        <v>42731.547453703701</v>
      </c>
      <c r="T1215" s="12">
        <f t="shared" si="111"/>
        <v>42766.547453703701</v>
      </c>
      <c r="U1215" t="str">
        <f t="shared" si="112"/>
        <v>Dec</v>
      </c>
      <c r="V1215" t="str">
        <f t="shared" si="113"/>
        <v>2016</v>
      </c>
    </row>
    <row r="1216" spans="1:22" ht="48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s="5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8">
        <f t="shared" si="108"/>
        <v>1.3180000000000001</v>
      </c>
      <c r="P1216">
        <f t="shared" si="109"/>
        <v>105.44</v>
      </c>
      <c r="Q1216" t="s">
        <v>8338</v>
      </c>
      <c r="R1216" t="s">
        <v>8339</v>
      </c>
      <c r="S1216" s="12">
        <f t="shared" si="110"/>
        <v>42104.632002314807</v>
      </c>
      <c r="T1216" s="12">
        <f t="shared" si="111"/>
        <v>42164.632002314807</v>
      </c>
      <c r="U1216" t="str">
        <f t="shared" si="112"/>
        <v>Apr</v>
      </c>
      <c r="V1216" t="str">
        <f t="shared" si="113"/>
        <v>2015</v>
      </c>
    </row>
    <row r="1217" spans="1:22" ht="48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s="5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8">
        <f t="shared" si="108"/>
        <v>7.8608020000000005</v>
      </c>
      <c r="P1217">
        <f t="shared" si="109"/>
        <v>71.592003642987251</v>
      </c>
      <c r="Q1217" t="s">
        <v>8338</v>
      </c>
      <c r="R1217" t="s">
        <v>8339</v>
      </c>
      <c r="S1217" s="12">
        <f t="shared" si="110"/>
        <v>41759.714768518512</v>
      </c>
      <c r="T1217" s="12">
        <f t="shared" si="111"/>
        <v>41789.714768518512</v>
      </c>
      <c r="U1217" t="str">
        <f t="shared" si="112"/>
        <v>Apr</v>
      </c>
      <c r="V1217" t="str">
        <f t="shared" si="113"/>
        <v>2014</v>
      </c>
    </row>
    <row r="1218" spans="1:22" ht="32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s="5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8">
        <f t="shared" si="108"/>
        <v>1.4570000000000001</v>
      </c>
      <c r="P1218">
        <f t="shared" si="109"/>
        <v>91.882882882882882</v>
      </c>
      <c r="Q1218" t="s">
        <v>8338</v>
      </c>
      <c r="R1218" t="s">
        <v>8339</v>
      </c>
      <c r="S1218" s="12">
        <f t="shared" si="110"/>
        <v>42247.408067129632</v>
      </c>
      <c r="T1218" s="12">
        <f t="shared" si="111"/>
        <v>42279.752083333333</v>
      </c>
      <c r="U1218" t="str">
        <f t="shared" si="112"/>
        <v>Aug</v>
      </c>
      <c r="V1218" t="str">
        <f t="shared" si="113"/>
        <v>2015</v>
      </c>
    </row>
    <row r="1219" spans="1:22" ht="48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s="5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8">
        <f t="shared" ref="O1219:O1282" si="114">E1219/D1219</f>
        <v>1.026</v>
      </c>
      <c r="P1219">
        <f t="shared" ref="P1219:P1282" si="115">AVERAGE(E1219/L1219)</f>
        <v>148.57377049180329</v>
      </c>
      <c r="Q1219" t="s">
        <v>8338</v>
      </c>
      <c r="R1219" t="s">
        <v>8339</v>
      </c>
      <c r="S1219" s="12">
        <f t="shared" ref="S1219:S1282" si="116">(((J1219/60)/60)/24)+DATE(1970,1,1)+(-5/24)</f>
        <v>42535.6011574074</v>
      </c>
      <c r="T1219" s="12">
        <f t="shared" ref="T1219:T1282" si="117">(((I1219/60)/60)/24)+DATE(1970,1,1)+(-5/24)</f>
        <v>42565.6011574074</v>
      </c>
      <c r="U1219" t="str">
        <f t="shared" ref="U1219:U1282" si="118">TEXT(S1219, "mmm")</f>
        <v>Jun</v>
      </c>
      <c r="V1219" t="str">
        <f t="shared" ref="V1219:V1282" si="119">TEXT(S1219, "yyy")</f>
        <v>2016</v>
      </c>
    </row>
    <row r="1220" spans="1:22" ht="48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s="5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8">
        <f t="shared" si="114"/>
        <v>1.7227777777777777</v>
      </c>
      <c r="P1220">
        <f t="shared" si="115"/>
        <v>174.2134831460674</v>
      </c>
      <c r="Q1220" t="s">
        <v>8338</v>
      </c>
      <c r="R1220" t="s">
        <v>8339</v>
      </c>
      <c r="S1220" s="12">
        <f t="shared" si="116"/>
        <v>42278.453703703701</v>
      </c>
      <c r="T1220" s="12">
        <f t="shared" si="117"/>
        <v>42308.916666666664</v>
      </c>
      <c r="U1220" t="str">
        <f t="shared" si="118"/>
        <v>Oct</v>
      </c>
      <c r="V1220" t="str">
        <f t="shared" si="119"/>
        <v>2015</v>
      </c>
    </row>
    <row r="1221" spans="1:22" ht="32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s="5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8">
        <f t="shared" si="114"/>
        <v>1.5916819571865444</v>
      </c>
      <c r="P1221">
        <f t="shared" si="115"/>
        <v>102.86166007905139</v>
      </c>
      <c r="Q1221" t="s">
        <v>8338</v>
      </c>
      <c r="R1221" t="s">
        <v>8339</v>
      </c>
      <c r="S1221" s="12">
        <f t="shared" si="116"/>
        <v>42633.253622685181</v>
      </c>
      <c r="T1221" s="12">
        <f t="shared" si="117"/>
        <v>42663.253622685181</v>
      </c>
      <c r="U1221" t="str">
        <f t="shared" si="118"/>
        <v>Sep</v>
      </c>
      <c r="V1221" t="str">
        <f t="shared" si="119"/>
        <v>2016</v>
      </c>
    </row>
    <row r="1222" spans="1:22" ht="48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s="5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8">
        <f t="shared" si="114"/>
        <v>1.0376666666666667</v>
      </c>
      <c r="P1222">
        <f t="shared" si="115"/>
        <v>111.17857142857143</v>
      </c>
      <c r="Q1222" t="s">
        <v>8338</v>
      </c>
      <c r="R1222" t="s">
        <v>8339</v>
      </c>
      <c r="S1222" s="12">
        <f t="shared" si="116"/>
        <v>42211.420277777775</v>
      </c>
      <c r="T1222" s="12">
        <f t="shared" si="117"/>
        <v>42241.420277777775</v>
      </c>
      <c r="U1222" t="str">
        <f t="shared" si="118"/>
        <v>Jul</v>
      </c>
      <c r="V1222" t="str">
        <f t="shared" si="119"/>
        <v>2015</v>
      </c>
    </row>
    <row r="1223" spans="1:22" ht="48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s="5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8">
        <f t="shared" si="114"/>
        <v>1.1140954545454547</v>
      </c>
      <c r="P1223">
        <f t="shared" si="115"/>
        <v>23.796213592233013</v>
      </c>
      <c r="Q1223" t="s">
        <v>8338</v>
      </c>
      <c r="R1223" t="s">
        <v>8339</v>
      </c>
      <c r="S1223" s="12">
        <f t="shared" si="116"/>
        <v>42680.267222222225</v>
      </c>
      <c r="T1223" s="12">
        <f t="shared" si="117"/>
        <v>42707.791666666664</v>
      </c>
      <c r="U1223" t="str">
        <f t="shared" si="118"/>
        <v>Nov</v>
      </c>
      <c r="V1223" t="str">
        <f t="shared" si="119"/>
        <v>2016</v>
      </c>
    </row>
    <row r="1224" spans="1:22" ht="32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s="5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8">
        <f t="shared" si="114"/>
        <v>2.80375</v>
      </c>
      <c r="P1224">
        <f t="shared" si="115"/>
        <v>81.268115942028984</v>
      </c>
      <c r="Q1224" t="s">
        <v>8338</v>
      </c>
      <c r="R1224" t="s">
        <v>8339</v>
      </c>
      <c r="S1224" s="12">
        <f t="shared" si="116"/>
        <v>42430.512118055551</v>
      </c>
      <c r="T1224" s="12">
        <f t="shared" si="117"/>
        <v>42460.958333333336</v>
      </c>
      <c r="U1224" t="str">
        <f t="shared" si="118"/>
        <v>Mar</v>
      </c>
      <c r="V1224" t="str">
        <f t="shared" si="119"/>
        <v>2016</v>
      </c>
    </row>
    <row r="1225" spans="1:22" ht="32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s="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8">
        <f t="shared" si="114"/>
        <v>1.1210606060606061</v>
      </c>
      <c r="P1225">
        <f t="shared" si="115"/>
        <v>116.21465968586388</v>
      </c>
      <c r="Q1225" t="s">
        <v>8338</v>
      </c>
      <c r="R1225" t="s">
        <v>8339</v>
      </c>
      <c r="S1225" s="12">
        <f t="shared" si="116"/>
        <v>42653.968854166662</v>
      </c>
      <c r="T1225" s="12">
        <f t="shared" si="117"/>
        <v>42684.010520833333</v>
      </c>
      <c r="U1225" t="str">
        <f t="shared" si="118"/>
        <v>Oct</v>
      </c>
      <c r="V1225" t="str">
        <f t="shared" si="119"/>
        <v>2016</v>
      </c>
    </row>
    <row r="1226" spans="1:22" ht="32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s="5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8">
        <f t="shared" si="114"/>
        <v>7.0666666666666669E-2</v>
      </c>
      <c r="P1226">
        <f t="shared" si="115"/>
        <v>58.888888888888886</v>
      </c>
      <c r="Q1226" t="s">
        <v>8325</v>
      </c>
      <c r="R1226" t="s">
        <v>8340</v>
      </c>
      <c r="S1226" s="12">
        <f t="shared" si="116"/>
        <v>41736.341458333329</v>
      </c>
      <c r="T1226" s="12">
        <f t="shared" si="117"/>
        <v>41796.341458333329</v>
      </c>
      <c r="U1226" t="str">
        <f t="shared" si="118"/>
        <v>Apr</v>
      </c>
      <c r="V1226" t="str">
        <f t="shared" si="119"/>
        <v>2014</v>
      </c>
    </row>
    <row r="1227" spans="1:22" ht="48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s="5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8">
        <f t="shared" si="114"/>
        <v>4.3999999999999997E-2</v>
      </c>
      <c r="P1227">
        <f t="shared" si="115"/>
        <v>44</v>
      </c>
      <c r="Q1227" t="s">
        <v>8325</v>
      </c>
      <c r="R1227" t="s">
        <v>8340</v>
      </c>
      <c r="S1227" s="12">
        <f t="shared" si="116"/>
        <v>41509.697662037033</v>
      </c>
      <c r="T1227" s="12">
        <f t="shared" si="117"/>
        <v>41569.697662037033</v>
      </c>
      <c r="U1227" t="str">
        <f t="shared" si="118"/>
        <v>Aug</v>
      </c>
      <c r="V1227" t="str">
        <f t="shared" si="119"/>
        <v>2013</v>
      </c>
    </row>
    <row r="1228" spans="1:22" ht="48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s="5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8">
        <f t="shared" si="114"/>
        <v>3.8739999999999997E-2</v>
      </c>
      <c r="P1228">
        <f t="shared" si="115"/>
        <v>48.424999999999997</v>
      </c>
      <c r="Q1228" t="s">
        <v>8325</v>
      </c>
      <c r="R1228" t="s">
        <v>8340</v>
      </c>
      <c r="S1228" s="12">
        <f t="shared" si="116"/>
        <v>41715.666446759256</v>
      </c>
      <c r="T1228" s="12">
        <f t="shared" si="117"/>
        <v>41749.833333333328</v>
      </c>
      <c r="U1228" t="str">
        <f t="shared" si="118"/>
        <v>Mar</v>
      </c>
      <c r="V1228" t="str">
        <f t="shared" si="119"/>
        <v>2014</v>
      </c>
    </row>
    <row r="1229" spans="1:22" ht="48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s="5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8">
        <f t="shared" si="114"/>
        <v>0</v>
      </c>
      <c r="P1229" t="e">
        <f t="shared" si="115"/>
        <v>#DIV/0!</v>
      </c>
      <c r="Q1229" t="s">
        <v>8325</v>
      </c>
      <c r="R1229" t="s">
        <v>8340</v>
      </c>
      <c r="S1229" s="12">
        <f t="shared" si="116"/>
        <v>41827.710833333331</v>
      </c>
      <c r="T1229" s="12">
        <f t="shared" si="117"/>
        <v>41858.083333333328</v>
      </c>
      <c r="U1229" t="str">
        <f t="shared" si="118"/>
        <v>Jul</v>
      </c>
      <c r="V1229" t="str">
        <f t="shared" si="119"/>
        <v>2014</v>
      </c>
    </row>
    <row r="1230" spans="1:22" ht="32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s="5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8">
        <f t="shared" si="114"/>
        <v>0.29299999999999998</v>
      </c>
      <c r="P1230">
        <f t="shared" si="115"/>
        <v>61.041666666666664</v>
      </c>
      <c r="Q1230" t="s">
        <v>8325</v>
      </c>
      <c r="R1230" t="s">
        <v>8340</v>
      </c>
      <c r="S1230" s="12">
        <f t="shared" si="116"/>
        <v>40754.520925925921</v>
      </c>
      <c r="T1230" s="12">
        <f t="shared" si="117"/>
        <v>40814.520925925921</v>
      </c>
      <c r="U1230" t="str">
        <f t="shared" si="118"/>
        <v>Jul</v>
      </c>
      <c r="V1230" t="str">
        <f t="shared" si="119"/>
        <v>2011</v>
      </c>
    </row>
    <row r="1231" spans="1:22" ht="48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s="5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8">
        <f t="shared" si="114"/>
        <v>9.0909090909090905E-3</v>
      </c>
      <c r="P1231">
        <f t="shared" si="115"/>
        <v>25</v>
      </c>
      <c r="Q1231" t="s">
        <v>8325</v>
      </c>
      <c r="R1231" t="s">
        <v>8340</v>
      </c>
      <c r="S1231" s="12">
        <f t="shared" si="116"/>
        <v>40985.251469907402</v>
      </c>
      <c r="T1231" s="12">
        <f t="shared" si="117"/>
        <v>41015.458333333328</v>
      </c>
      <c r="U1231" t="str">
        <f t="shared" si="118"/>
        <v>Mar</v>
      </c>
      <c r="V1231" t="str">
        <f t="shared" si="119"/>
        <v>2012</v>
      </c>
    </row>
    <row r="1232" spans="1:22" ht="48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s="5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8">
        <f t="shared" si="114"/>
        <v>0</v>
      </c>
      <c r="P1232" t="e">
        <f t="shared" si="115"/>
        <v>#DIV/0!</v>
      </c>
      <c r="Q1232" t="s">
        <v>8325</v>
      </c>
      <c r="R1232" t="s">
        <v>8340</v>
      </c>
      <c r="S1232" s="12">
        <f t="shared" si="116"/>
        <v>40568.764236111107</v>
      </c>
      <c r="T1232" s="12">
        <f t="shared" si="117"/>
        <v>40598.764236111107</v>
      </c>
      <c r="U1232" t="str">
        <f t="shared" si="118"/>
        <v>Jan</v>
      </c>
      <c r="V1232" t="str">
        <f t="shared" si="119"/>
        <v>2011</v>
      </c>
    </row>
    <row r="1233" spans="1:22" ht="48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s="5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8">
        <f t="shared" si="114"/>
        <v>0</v>
      </c>
      <c r="P1233" t="e">
        <f t="shared" si="115"/>
        <v>#DIV/0!</v>
      </c>
      <c r="Q1233" t="s">
        <v>8325</v>
      </c>
      <c r="R1233" t="s">
        <v>8340</v>
      </c>
      <c r="S1233" s="12">
        <f t="shared" si="116"/>
        <v>42193.733425925922</v>
      </c>
      <c r="T1233" s="12">
        <f t="shared" si="117"/>
        <v>42243.833333333336</v>
      </c>
      <c r="U1233" t="str">
        <f t="shared" si="118"/>
        <v>Jul</v>
      </c>
      <c r="V1233" t="str">
        <f t="shared" si="119"/>
        <v>2015</v>
      </c>
    </row>
    <row r="1234" spans="1:22" ht="48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s="5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8">
        <f t="shared" si="114"/>
        <v>8.0000000000000002E-3</v>
      </c>
      <c r="P1234">
        <f t="shared" si="115"/>
        <v>40</v>
      </c>
      <c r="Q1234" t="s">
        <v>8325</v>
      </c>
      <c r="R1234" t="s">
        <v>8340</v>
      </c>
      <c r="S1234" s="12">
        <f t="shared" si="116"/>
        <v>41506.639699074076</v>
      </c>
      <c r="T1234" s="12">
        <f t="shared" si="117"/>
        <v>41553.639699074076</v>
      </c>
      <c r="U1234" t="str">
        <f t="shared" si="118"/>
        <v>Aug</v>
      </c>
      <c r="V1234" t="str">
        <f t="shared" si="119"/>
        <v>2013</v>
      </c>
    </row>
    <row r="1235" spans="1:22" ht="48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s="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8">
        <f t="shared" si="114"/>
        <v>0.11600000000000001</v>
      </c>
      <c r="P1235">
        <f t="shared" si="115"/>
        <v>19.333333333333332</v>
      </c>
      <c r="Q1235" t="s">
        <v>8325</v>
      </c>
      <c r="R1235" t="s">
        <v>8340</v>
      </c>
      <c r="S1235" s="12">
        <f t="shared" si="116"/>
        <v>40939.740439814814</v>
      </c>
      <c r="T1235" s="12">
        <f t="shared" si="117"/>
        <v>40960.740439814814</v>
      </c>
      <c r="U1235" t="str">
        <f t="shared" si="118"/>
        <v>Jan</v>
      </c>
      <c r="V1235" t="str">
        <f t="shared" si="119"/>
        <v>2012</v>
      </c>
    </row>
    <row r="1236" spans="1:22" ht="48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s="5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8">
        <f t="shared" si="114"/>
        <v>0</v>
      </c>
      <c r="P1236" t="e">
        <f t="shared" si="115"/>
        <v>#DIV/0!</v>
      </c>
      <c r="Q1236" t="s">
        <v>8325</v>
      </c>
      <c r="R1236" t="s">
        <v>8340</v>
      </c>
      <c r="S1236" s="12">
        <f t="shared" si="116"/>
        <v>42007.580347222225</v>
      </c>
      <c r="T1236" s="12">
        <f t="shared" si="117"/>
        <v>42037.580347222225</v>
      </c>
      <c r="U1236" t="str">
        <f t="shared" si="118"/>
        <v>Jan</v>
      </c>
      <c r="V1236" t="str">
        <f t="shared" si="119"/>
        <v>2015</v>
      </c>
    </row>
    <row r="1237" spans="1:22" ht="48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s="5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8">
        <f t="shared" si="114"/>
        <v>2.787363950092912E-2</v>
      </c>
      <c r="P1237">
        <f t="shared" si="115"/>
        <v>35</v>
      </c>
      <c r="Q1237" t="s">
        <v>8325</v>
      </c>
      <c r="R1237" t="s">
        <v>8340</v>
      </c>
      <c r="S1237" s="12">
        <f t="shared" si="116"/>
        <v>41582.927071759259</v>
      </c>
      <c r="T1237" s="12">
        <f t="shared" si="117"/>
        <v>41622.927071759259</v>
      </c>
      <c r="U1237" t="str">
        <f t="shared" si="118"/>
        <v>Nov</v>
      </c>
      <c r="V1237" t="str">
        <f t="shared" si="119"/>
        <v>2013</v>
      </c>
    </row>
    <row r="1238" spans="1:22" ht="16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s="5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8">
        <f t="shared" si="114"/>
        <v>0</v>
      </c>
      <c r="P1238" t="e">
        <f t="shared" si="115"/>
        <v>#DIV/0!</v>
      </c>
      <c r="Q1238" t="s">
        <v>8325</v>
      </c>
      <c r="R1238" t="s">
        <v>8340</v>
      </c>
      <c r="S1238" s="12">
        <f t="shared" si="116"/>
        <v>41110.47180555555</v>
      </c>
      <c r="T1238" s="12">
        <f t="shared" si="117"/>
        <v>41118.458333333328</v>
      </c>
      <c r="U1238" t="str">
        <f t="shared" si="118"/>
        <v>Jul</v>
      </c>
      <c r="V1238" t="str">
        <f t="shared" si="119"/>
        <v>2012</v>
      </c>
    </row>
    <row r="1239" spans="1:22" ht="48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s="5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8">
        <f t="shared" si="114"/>
        <v>0</v>
      </c>
      <c r="P1239" t="e">
        <f t="shared" si="115"/>
        <v>#DIV/0!</v>
      </c>
      <c r="Q1239" t="s">
        <v>8325</v>
      </c>
      <c r="R1239" t="s">
        <v>8340</v>
      </c>
      <c r="S1239" s="12">
        <f t="shared" si="116"/>
        <v>41125.074826388889</v>
      </c>
      <c r="T1239" s="12">
        <f t="shared" si="117"/>
        <v>41145.074826388889</v>
      </c>
      <c r="U1239" t="str">
        <f t="shared" si="118"/>
        <v>Aug</v>
      </c>
      <c r="V1239" t="str">
        <f t="shared" si="119"/>
        <v>2012</v>
      </c>
    </row>
    <row r="1240" spans="1:22" ht="48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s="5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8">
        <f t="shared" si="114"/>
        <v>0.17799999999999999</v>
      </c>
      <c r="P1240">
        <f t="shared" si="115"/>
        <v>59.333333333333336</v>
      </c>
      <c r="Q1240" t="s">
        <v>8325</v>
      </c>
      <c r="R1240" t="s">
        <v>8340</v>
      </c>
      <c r="S1240" s="12">
        <f t="shared" si="116"/>
        <v>40731.402037037034</v>
      </c>
      <c r="T1240" s="12">
        <f t="shared" si="117"/>
        <v>40761.402037037034</v>
      </c>
      <c r="U1240" t="str">
        <f t="shared" si="118"/>
        <v>Jul</v>
      </c>
      <c r="V1240" t="str">
        <f t="shared" si="119"/>
        <v>2011</v>
      </c>
    </row>
    <row r="1241" spans="1:22" ht="32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s="5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8">
        <f t="shared" si="114"/>
        <v>0</v>
      </c>
      <c r="P1241" t="e">
        <f t="shared" si="115"/>
        <v>#DIV/0!</v>
      </c>
      <c r="Q1241" t="s">
        <v>8325</v>
      </c>
      <c r="R1241" t="s">
        <v>8340</v>
      </c>
      <c r="S1241" s="12">
        <f t="shared" si="116"/>
        <v>40883.754247685181</v>
      </c>
      <c r="T1241" s="12">
        <f t="shared" si="117"/>
        <v>40913.754247685181</v>
      </c>
      <c r="U1241" t="str">
        <f t="shared" si="118"/>
        <v>Dec</v>
      </c>
      <c r="V1241" t="str">
        <f t="shared" si="119"/>
        <v>2011</v>
      </c>
    </row>
    <row r="1242" spans="1:22" ht="32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s="5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8">
        <f t="shared" si="114"/>
        <v>3.0124999999999999E-2</v>
      </c>
      <c r="P1242">
        <f t="shared" si="115"/>
        <v>30.125</v>
      </c>
      <c r="Q1242" t="s">
        <v>8325</v>
      </c>
      <c r="R1242" t="s">
        <v>8340</v>
      </c>
      <c r="S1242" s="12">
        <f t="shared" si="116"/>
        <v>41408.831678240742</v>
      </c>
      <c r="T1242" s="12">
        <f t="shared" si="117"/>
        <v>41467.70208333333</v>
      </c>
      <c r="U1242" t="str">
        <f t="shared" si="118"/>
        <v>May</v>
      </c>
      <c r="V1242" t="str">
        <f t="shared" si="119"/>
        <v>2013</v>
      </c>
    </row>
    <row r="1243" spans="1:22" ht="48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s="5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8">
        <f t="shared" si="114"/>
        <v>0.50739999999999996</v>
      </c>
      <c r="P1243">
        <f t="shared" si="115"/>
        <v>74.617647058823536</v>
      </c>
      <c r="Q1243" t="s">
        <v>8325</v>
      </c>
      <c r="R1243" t="s">
        <v>8340</v>
      </c>
      <c r="S1243" s="12">
        <f t="shared" si="116"/>
        <v>41923.629398148143</v>
      </c>
      <c r="T1243" s="12">
        <f t="shared" si="117"/>
        <v>41946.040972222218</v>
      </c>
      <c r="U1243" t="str">
        <f t="shared" si="118"/>
        <v>Oct</v>
      </c>
      <c r="V1243" t="str">
        <f t="shared" si="119"/>
        <v>2014</v>
      </c>
    </row>
    <row r="1244" spans="1:22" ht="48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s="5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8">
        <f t="shared" si="114"/>
        <v>5.4884742041712408E-3</v>
      </c>
      <c r="P1244">
        <f t="shared" si="115"/>
        <v>5</v>
      </c>
      <c r="Q1244" t="s">
        <v>8325</v>
      </c>
      <c r="R1244" t="s">
        <v>8340</v>
      </c>
      <c r="S1244" s="12">
        <f t="shared" si="116"/>
        <v>40781.957199074073</v>
      </c>
      <c r="T1244" s="12">
        <f t="shared" si="117"/>
        <v>40797.345833333333</v>
      </c>
      <c r="U1244" t="str">
        <f t="shared" si="118"/>
        <v>Aug</v>
      </c>
      <c r="V1244" t="str">
        <f t="shared" si="119"/>
        <v>2011</v>
      </c>
    </row>
    <row r="1245" spans="1:22" ht="48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s="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8">
        <f t="shared" si="114"/>
        <v>0.14091666666666666</v>
      </c>
      <c r="P1245">
        <f t="shared" si="115"/>
        <v>44.5</v>
      </c>
      <c r="Q1245" t="s">
        <v>8325</v>
      </c>
      <c r="R1245" t="s">
        <v>8340</v>
      </c>
      <c r="S1245" s="12">
        <f t="shared" si="116"/>
        <v>40671.670960648145</v>
      </c>
      <c r="T1245" s="12">
        <f t="shared" si="117"/>
        <v>40732.666666666664</v>
      </c>
      <c r="U1245" t="str">
        <f t="shared" si="118"/>
        <v>May</v>
      </c>
      <c r="V1245" t="str">
        <f t="shared" si="119"/>
        <v>2011</v>
      </c>
    </row>
    <row r="1246" spans="1:22" ht="48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s="5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8">
        <f t="shared" si="114"/>
        <v>1.038</v>
      </c>
      <c r="P1246">
        <f t="shared" si="115"/>
        <v>46.133333333333333</v>
      </c>
      <c r="Q1246" t="s">
        <v>8325</v>
      </c>
      <c r="R1246" t="s">
        <v>8326</v>
      </c>
      <c r="S1246" s="12">
        <f t="shared" si="116"/>
        <v>41355.617164351846</v>
      </c>
      <c r="T1246" s="12">
        <f t="shared" si="117"/>
        <v>41386.666666666664</v>
      </c>
      <c r="U1246" t="str">
        <f t="shared" si="118"/>
        <v>Mar</v>
      </c>
      <c r="V1246" t="str">
        <f t="shared" si="119"/>
        <v>2013</v>
      </c>
    </row>
    <row r="1247" spans="1:22" ht="48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s="5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8">
        <f t="shared" si="114"/>
        <v>1.2024999999999999</v>
      </c>
      <c r="P1247">
        <f t="shared" si="115"/>
        <v>141.47058823529412</v>
      </c>
      <c r="Q1247" t="s">
        <v>8325</v>
      </c>
      <c r="R1247" t="s">
        <v>8326</v>
      </c>
      <c r="S1247" s="12">
        <f t="shared" si="116"/>
        <v>41774.391597222217</v>
      </c>
      <c r="T1247" s="12">
        <f t="shared" si="117"/>
        <v>41804.391597222217</v>
      </c>
      <c r="U1247" t="str">
        <f t="shared" si="118"/>
        <v>May</v>
      </c>
      <c r="V1247" t="str">
        <f t="shared" si="119"/>
        <v>2014</v>
      </c>
    </row>
    <row r="1248" spans="1:22" ht="48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s="5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8">
        <f t="shared" si="114"/>
        <v>1.17</v>
      </c>
      <c r="P1248">
        <f t="shared" si="115"/>
        <v>75.483870967741936</v>
      </c>
      <c r="Q1248" t="s">
        <v>8325</v>
      </c>
      <c r="R1248" t="s">
        <v>8326</v>
      </c>
      <c r="S1248" s="12">
        <f t="shared" si="116"/>
        <v>40837.835057870368</v>
      </c>
      <c r="T1248" s="12">
        <f t="shared" si="117"/>
        <v>40882.876724537033</v>
      </c>
      <c r="U1248" t="str">
        <f t="shared" si="118"/>
        <v>Oct</v>
      </c>
      <c r="V1248" t="str">
        <f t="shared" si="119"/>
        <v>2011</v>
      </c>
    </row>
    <row r="1249" spans="1:22" ht="32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s="5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8">
        <f t="shared" si="114"/>
        <v>1.2214285714285715</v>
      </c>
      <c r="P1249">
        <f t="shared" si="115"/>
        <v>85.5</v>
      </c>
      <c r="Q1249" t="s">
        <v>8325</v>
      </c>
      <c r="R1249" t="s">
        <v>8326</v>
      </c>
      <c r="S1249" s="12">
        <f t="shared" si="116"/>
        <v>41370.083969907406</v>
      </c>
      <c r="T1249" s="12">
        <f t="shared" si="117"/>
        <v>41400.083969907406</v>
      </c>
      <c r="U1249" t="str">
        <f t="shared" si="118"/>
        <v>Apr</v>
      </c>
      <c r="V1249" t="str">
        <f t="shared" si="119"/>
        <v>2013</v>
      </c>
    </row>
    <row r="1250" spans="1:22" ht="32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s="5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8">
        <f t="shared" si="114"/>
        <v>1.5164</v>
      </c>
      <c r="P1250">
        <f t="shared" si="115"/>
        <v>64.254237288135599</v>
      </c>
      <c r="Q1250" t="s">
        <v>8325</v>
      </c>
      <c r="R1250" t="s">
        <v>8326</v>
      </c>
      <c r="S1250" s="12">
        <f t="shared" si="116"/>
        <v>41767.448530092588</v>
      </c>
      <c r="T1250" s="12">
        <f t="shared" si="117"/>
        <v>41803.082638888889</v>
      </c>
      <c r="U1250" t="str">
        <f t="shared" si="118"/>
        <v>May</v>
      </c>
      <c r="V1250" t="str">
        <f t="shared" si="119"/>
        <v>2014</v>
      </c>
    </row>
    <row r="1251" spans="1:22" ht="48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s="5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8">
        <f t="shared" si="114"/>
        <v>1.0444</v>
      </c>
      <c r="P1251">
        <f t="shared" si="115"/>
        <v>64.46913580246914</v>
      </c>
      <c r="Q1251" t="s">
        <v>8325</v>
      </c>
      <c r="R1251" t="s">
        <v>8326</v>
      </c>
      <c r="S1251" s="12">
        <f t="shared" si="116"/>
        <v>41067.532534722224</v>
      </c>
      <c r="T1251" s="12">
        <f t="shared" si="117"/>
        <v>41097.532534722224</v>
      </c>
      <c r="U1251" t="str">
        <f t="shared" si="118"/>
        <v>Jun</v>
      </c>
      <c r="V1251" t="str">
        <f t="shared" si="119"/>
        <v>2012</v>
      </c>
    </row>
    <row r="1252" spans="1:22" ht="48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s="5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8">
        <f t="shared" si="114"/>
        <v>2.0015333333333332</v>
      </c>
      <c r="P1252">
        <f t="shared" si="115"/>
        <v>118.2007874015748</v>
      </c>
      <c r="Q1252" t="s">
        <v>8325</v>
      </c>
      <c r="R1252" t="s">
        <v>8326</v>
      </c>
      <c r="S1252" s="12">
        <f t="shared" si="116"/>
        <v>41843.434386574074</v>
      </c>
      <c r="T1252" s="12">
        <f t="shared" si="117"/>
        <v>41888.434386574074</v>
      </c>
      <c r="U1252" t="str">
        <f t="shared" si="118"/>
        <v>Jul</v>
      </c>
      <c r="V1252" t="str">
        <f t="shared" si="119"/>
        <v>2014</v>
      </c>
    </row>
    <row r="1253" spans="1:22" ht="32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s="5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8">
        <f t="shared" si="114"/>
        <v>1.018</v>
      </c>
      <c r="P1253">
        <f t="shared" si="115"/>
        <v>82.540540540540547</v>
      </c>
      <c r="Q1253" t="s">
        <v>8325</v>
      </c>
      <c r="R1253" t="s">
        <v>8326</v>
      </c>
      <c r="S1253" s="12">
        <f t="shared" si="116"/>
        <v>40751.606099537035</v>
      </c>
      <c r="T1253" s="12">
        <f t="shared" si="117"/>
        <v>40811.606099537035</v>
      </c>
      <c r="U1253" t="str">
        <f t="shared" si="118"/>
        <v>Jul</v>
      </c>
      <c r="V1253" t="str">
        <f t="shared" si="119"/>
        <v>2011</v>
      </c>
    </row>
    <row r="1254" spans="1:22" ht="48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s="5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8">
        <f t="shared" si="114"/>
        <v>1.3765714285714286</v>
      </c>
      <c r="P1254">
        <f t="shared" si="115"/>
        <v>34.170212765957444</v>
      </c>
      <c r="Q1254" t="s">
        <v>8325</v>
      </c>
      <c r="R1254" t="s">
        <v>8326</v>
      </c>
      <c r="S1254" s="12">
        <f t="shared" si="116"/>
        <v>41543.779733796291</v>
      </c>
      <c r="T1254" s="12">
        <f t="shared" si="117"/>
        <v>41571.779733796291</v>
      </c>
      <c r="U1254" t="str">
        <f t="shared" si="118"/>
        <v>Sep</v>
      </c>
      <c r="V1254" t="str">
        <f t="shared" si="119"/>
        <v>2013</v>
      </c>
    </row>
    <row r="1255" spans="1:22" ht="48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s="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8">
        <f t="shared" si="114"/>
        <v>3038.3319999999999</v>
      </c>
      <c r="P1255">
        <f t="shared" si="115"/>
        <v>42.73322081575246</v>
      </c>
      <c r="Q1255" t="s">
        <v>8325</v>
      </c>
      <c r="R1255" t="s">
        <v>8326</v>
      </c>
      <c r="S1255" s="12">
        <f t="shared" si="116"/>
        <v>41855.575312499997</v>
      </c>
      <c r="T1255" s="12">
        <f t="shared" si="117"/>
        <v>41885.575312499997</v>
      </c>
      <c r="U1255" t="str">
        <f t="shared" si="118"/>
        <v>Aug</v>
      </c>
      <c r="V1255" t="str">
        <f t="shared" si="119"/>
        <v>2014</v>
      </c>
    </row>
    <row r="1256" spans="1:22" ht="48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s="5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8">
        <f t="shared" si="114"/>
        <v>1.9885074626865671</v>
      </c>
      <c r="P1256">
        <f t="shared" si="115"/>
        <v>94.489361702127653</v>
      </c>
      <c r="Q1256" t="s">
        <v>8325</v>
      </c>
      <c r="R1256" t="s">
        <v>8326</v>
      </c>
      <c r="S1256" s="12">
        <f t="shared" si="116"/>
        <v>40487.413032407407</v>
      </c>
      <c r="T1256" s="12">
        <f t="shared" si="117"/>
        <v>40543.999305555553</v>
      </c>
      <c r="U1256" t="str">
        <f t="shared" si="118"/>
        <v>Nov</v>
      </c>
      <c r="V1256" t="str">
        <f t="shared" si="119"/>
        <v>2010</v>
      </c>
    </row>
    <row r="1257" spans="1:22" ht="48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s="5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8">
        <f t="shared" si="114"/>
        <v>2.0236666666666667</v>
      </c>
      <c r="P1257">
        <f t="shared" si="115"/>
        <v>55.697247706422019</v>
      </c>
      <c r="Q1257" t="s">
        <v>8325</v>
      </c>
      <c r="R1257" t="s">
        <v>8326</v>
      </c>
      <c r="S1257" s="12">
        <f t="shared" si="116"/>
        <v>41579.637175925927</v>
      </c>
      <c r="T1257" s="12">
        <f t="shared" si="117"/>
        <v>41609.678842592592</v>
      </c>
      <c r="U1257" t="str">
        <f t="shared" si="118"/>
        <v>Nov</v>
      </c>
      <c r="V1257" t="str">
        <f t="shared" si="119"/>
        <v>2013</v>
      </c>
    </row>
    <row r="1258" spans="1:22" ht="48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s="5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8">
        <f t="shared" si="114"/>
        <v>1.1796376666666666</v>
      </c>
      <c r="P1258">
        <f t="shared" si="115"/>
        <v>98.030831024930734</v>
      </c>
      <c r="Q1258" t="s">
        <v>8325</v>
      </c>
      <c r="R1258" t="s">
        <v>8326</v>
      </c>
      <c r="S1258" s="12">
        <f t="shared" si="116"/>
        <v>40921.711006944446</v>
      </c>
      <c r="T1258" s="12">
        <f t="shared" si="117"/>
        <v>40951.711006944446</v>
      </c>
      <c r="U1258" t="str">
        <f t="shared" si="118"/>
        <v>Jan</v>
      </c>
      <c r="V1258" t="str">
        <f t="shared" si="119"/>
        <v>2012</v>
      </c>
    </row>
    <row r="1259" spans="1:22" ht="48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s="5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8">
        <f t="shared" si="114"/>
        <v>2.9472727272727273</v>
      </c>
      <c r="P1259">
        <f t="shared" si="115"/>
        <v>92.102272727272734</v>
      </c>
      <c r="Q1259" t="s">
        <v>8325</v>
      </c>
      <c r="R1259" t="s">
        <v>8326</v>
      </c>
      <c r="S1259" s="12">
        <f t="shared" si="116"/>
        <v>40586.877199074072</v>
      </c>
      <c r="T1259" s="12">
        <f t="shared" si="117"/>
        <v>40635.835532407407</v>
      </c>
      <c r="U1259" t="str">
        <f t="shared" si="118"/>
        <v>Feb</v>
      </c>
      <c r="V1259" t="str">
        <f t="shared" si="119"/>
        <v>2011</v>
      </c>
    </row>
    <row r="1260" spans="1:22" ht="48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s="5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8">
        <f t="shared" si="114"/>
        <v>2.1314633333333335</v>
      </c>
      <c r="P1260">
        <f t="shared" si="115"/>
        <v>38.175462686567165</v>
      </c>
      <c r="Q1260" t="s">
        <v>8325</v>
      </c>
      <c r="R1260" t="s">
        <v>8326</v>
      </c>
      <c r="S1260" s="12">
        <f t="shared" si="116"/>
        <v>41487.402916666666</v>
      </c>
      <c r="T1260" s="12">
        <f t="shared" si="117"/>
        <v>41517.402916666666</v>
      </c>
      <c r="U1260" t="str">
        <f t="shared" si="118"/>
        <v>Aug</v>
      </c>
      <c r="V1260" t="str">
        <f t="shared" si="119"/>
        <v>2013</v>
      </c>
    </row>
    <row r="1261" spans="1:22" ht="32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s="5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8">
        <f t="shared" si="114"/>
        <v>1.0424</v>
      </c>
      <c r="P1261">
        <f t="shared" si="115"/>
        <v>27.145833333333332</v>
      </c>
      <c r="Q1261" t="s">
        <v>8325</v>
      </c>
      <c r="R1261" t="s">
        <v>8326</v>
      </c>
      <c r="S1261" s="12">
        <f t="shared" si="116"/>
        <v>41766.762314814812</v>
      </c>
      <c r="T1261" s="12">
        <f t="shared" si="117"/>
        <v>41798.957638888889</v>
      </c>
      <c r="U1261" t="str">
        <f t="shared" si="118"/>
        <v>May</v>
      </c>
      <c r="V1261" t="str">
        <f t="shared" si="119"/>
        <v>2014</v>
      </c>
    </row>
    <row r="1262" spans="1:22" ht="48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s="5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8">
        <f t="shared" si="114"/>
        <v>1.1366666666666667</v>
      </c>
      <c r="P1262">
        <f t="shared" si="115"/>
        <v>50.689189189189186</v>
      </c>
      <c r="Q1262" t="s">
        <v>8325</v>
      </c>
      <c r="R1262" t="s">
        <v>8326</v>
      </c>
      <c r="S1262" s="12">
        <f t="shared" si="116"/>
        <v>41666.63449074074</v>
      </c>
      <c r="T1262" s="12">
        <f t="shared" si="117"/>
        <v>41696.63449074074</v>
      </c>
      <c r="U1262" t="str">
        <f t="shared" si="118"/>
        <v>Jan</v>
      </c>
      <c r="V1262" t="str">
        <f t="shared" si="119"/>
        <v>2014</v>
      </c>
    </row>
    <row r="1263" spans="1:22" ht="32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s="5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8">
        <f t="shared" si="114"/>
        <v>1.0125</v>
      </c>
      <c r="P1263">
        <f t="shared" si="115"/>
        <v>38.942307692307693</v>
      </c>
      <c r="Q1263" t="s">
        <v>8325</v>
      </c>
      <c r="R1263" t="s">
        <v>8326</v>
      </c>
      <c r="S1263" s="12">
        <f t="shared" si="116"/>
        <v>41638.134571759256</v>
      </c>
      <c r="T1263" s="12">
        <f t="shared" si="117"/>
        <v>41668.134571759256</v>
      </c>
      <c r="U1263" t="str">
        <f t="shared" si="118"/>
        <v>Dec</v>
      </c>
      <c r="V1263" t="str">
        <f t="shared" si="119"/>
        <v>2013</v>
      </c>
    </row>
    <row r="1264" spans="1:22" ht="48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s="5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8">
        <f t="shared" si="114"/>
        <v>1.2541538461538462</v>
      </c>
      <c r="P1264">
        <f t="shared" si="115"/>
        <v>77.638095238095232</v>
      </c>
      <c r="Q1264" t="s">
        <v>8325</v>
      </c>
      <c r="R1264" t="s">
        <v>8326</v>
      </c>
      <c r="S1264" s="12">
        <f t="shared" si="116"/>
        <v>41656.554305555554</v>
      </c>
      <c r="T1264" s="12">
        <f t="shared" si="117"/>
        <v>41686.554305555554</v>
      </c>
      <c r="U1264" t="str">
        <f t="shared" si="118"/>
        <v>Jan</v>
      </c>
      <c r="V1264" t="str">
        <f t="shared" si="119"/>
        <v>2014</v>
      </c>
    </row>
    <row r="1265" spans="1:22" ht="32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s="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8">
        <f t="shared" si="114"/>
        <v>1.19</v>
      </c>
      <c r="P1265">
        <f t="shared" si="115"/>
        <v>43.536585365853661</v>
      </c>
      <c r="Q1265" t="s">
        <v>8325</v>
      </c>
      <c r="R1265" t="s">
        <v>8326</v>
      </c>
      <c r="S1265" s="12">
        <f t="shared" si="116"/>
        <v>41691.875810185185</v>
      </c>
      <c r="T1265" s="12">
        <f t="shared" si="117"/>
        <v>41726.833333333328</v>
      </c>
      <c r="U1265" t="str">
        <f t="shared" si="118"/>
        <v>Feb</v>
      </c>
      <c r="V1265" t="str">
        <f t="shared" si="119"/>
        <v>2014</v>
      </c>
    </row>
    <row r="1266" spans="1:22" ht="48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s="5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8">
        <f t="shared" si="114"/>
        <v>1.6646153846153846</v>
      </c>
      <c r="P1266">
        <f t="shared" si="115"/>
        <v>31.823529411764707</v>
      </c>
      <c r="Q1266" t="s">
        <v>8325</v>
      </c>
      <c r="R1266" t="s">
        <v>8326</v>
      </c>
      <c r="S1266" s="12">
        <f t="shared" si="116"/>
        <v>41547.454664351848</v>
      </c>
      <c r="T1266" s="12">
        <f t="shared" si="117"/>
        <v>41576.454664351848</v>
      </c>
      <c r="U1266" t="str">
        <f t="shared" si="118"/>
        <v>Sep</v>
      </c>
      <c r="V1266" t="str">
        <f t="shared" si="119"/>
        <v>2013</v>
      </c>
    </row>
    <row r="1267" spans="1:22" ht="64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s="5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8">
        <f t="shared" si="114"/>
        <v>1.1914771428571429</v>
      </c>
      <c r="P1267">
        <f t="shared" si="115"/>
        <v>63.184393939393942</v>
      </c>
      <c r="Q1267" t="s">
        <v>8325</v>
      </c>
      <c r="R1267" t="s">
        <v>8326</v>
      </c>
      <c r="S1267" s="12">
        <f t="shared" si="116"/>
        <v>40465.446932870364</v>
      </c>
      <c r="T1267" s="12">
        <f t="shared" si="117"/>
        <v>40512.446932870364</v>
      </c>
      <c r="U1267" t="str">
        <f t="shared" si="118"/>
        <v>Oct</v>
      </c>
      <c r="V1267" t="str">
        <f t="shared" si="119"/>
        <v>2010</v>
      </c>
    </row>
    <row r="1268" spans="1:22" ht="32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s="5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8">
        <f t="shared" si="114"/>
        <v>1.0047368421052632</v>
      </c>
      <c r="P1268">
        <f t="shared" si="115"/>
        <v>190.9</v>
      </c>
      <c r="Q1268" t="s">
        <v>8325</v>
      </c>
      <c r="R1268" t="s">
        <v>8326</v>
      </c>
      <c r="S1268" s="12">
        <f t="shared" si="116"/>
        <v>41620.668344907404</v>
      </c>
      <c r="T1268" s="12">
        <f t="shared" si="117"/>
        <v>41650.668344907404</v>
      </c>
      <c r="U1268" t="str">
        <f t="shared" si="118"/>
        <v>Dec</v>
      </c>
      <c r="V1268" t="str">
        <f t="shared" si="119"/>
        <v>2013</v>
      </c>
    </row>
    <row r="1269" spans="1:22" ht="48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s="5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8">
        <f t="shared" si="114"/>
        <v>1.018</v>
      </c>
      <c r="P1269">
        <f t="shared" si="115"/>
        <v>140.85534591194968</v>
      </c>
      <c r="Q1269" t="s">
        <v>8325</v>
      </c>
      <c r="R1269" t="s">
        <v>8326</v>
      </c>
      <c r="S1269" s="12">
        <f t="shared" si="116"/>
        <v>41449.376828703702</v>
      </c>
      <c r="T1269" s="12">
        <f t="shared" si="117"/>
        <v>41479.376828703702</v>
      </c>
      <c r="U1269" t="str">
        <f t="shared" si="118"/>
        <v>Jun</v>
      </c>
      <c r="V1269" t="str">
        <f t="shared" si="119"/>
        <v>2013</v>
      </c>
    </row>
    <row r="1270" spans="1:22" ht="32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s="5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8">
        <f t="shared" si="114"/>
        <v>1.1666666666666667</v>
      </c>
      <c r="P1270">
        <f t="shared" si="115"/>
        <v>76.92307692307692</v>
      </c>
      <c r="Q1270" t="s">
        <v>8325</v>
      </c>
      <c r="R1270" t="s">
        <v>8326</v>
      </c>
      <c r="S1270" s="12">
        <f t="shared" si="116"/>
        <v>41507.637118055551</v>
      </c>
      <c r="T1270" s="12">
        <f t="shared" si="117"/>
        <v>41537.637118055551</v>
      </c>
      <c r="U1270" t="str">
        <f t="shared" si="118"/>
        <v>Aug</v>
      </c>
      <c r="V1270" t="str">
        <f t="shared" si="119"/>
        <v>2013</v>
      </c>
    </row>
    <row r="1271" spans="1:22" ht="48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s="5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8">
        <f t="shared" si="114"/>
        <v>1.0864893617021276</v>
      </c>
      <c r="P1271">
        <f t="shared" si="115"/>
        <v>99.15533980582525</v>
      </c>
      <c r="Q1271" t="s">
        <v>8325</v>
      </c>
      <c r="R1271" t="s">
        <v>8326</v>
      </c>
      <c r="S1271" s="12">
        <f t="shared" si="116"/>
        <v>42445.614722222213</v>
      </c>
      <c r="T1271" s="12">
        <f t="shared" si="117"/>
        <v>42475.791666666664</v>
      </c>
      <c r="U1271" t="str">
        <f t="shared" si="118"/>
        <v>Mar</v>
      </c>
      <c r="V1271" t="str">
        <f t="shared" si="119"/>
        <v>2016</v>
      </c>
    </row>
    <row r="1272" spans="1:22" ht="32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s="5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8">
        <f t="shared" si="114"/>
        <v>1.1472</v>
      </c>
      <c r="P1272">
        <f t="shared" si="115"/>
        <v>67.881656804733723</v>
      </c>
      <c r="Q1272" t="s">
        <v>8325</v>
      </c>
      <c r="R1272" t="s">
        <v>8326</v>
      </c>
      <c r="S1272" s="12">
        <f t="shared" si="116"/>
        <v>40933.648634259262</v>
      </c>
      <c r="T1272" s="12">
        <f t="shared" si="117"/>
        <v>40993.60696759259</v>
      </c>
      <c r="U1272" t="str">
        <f t="shared" si="118"/>
        <v>Jan</v>
      </c>
      <c r="V1272" t="str">
        <f t="shared" si="119"/>
        <v>2012</v>
      </c>
    </row>
    <row r="1273" spans="1:22" ht="48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s="5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8">
        <f t="shared" si="114"/>
        <v>1.018</v>
      </c>
      <c r="P1273">
        <f t="shared" si="115"/>
        <v>246.29032258064515</v>
      </c>
      <c r="Q1273" t="s">
        <v>8325</v>
      </c>
      <c r="R1273" t="s">
        <v>8326</v>
      </c>
      <c r="S1273" s="12">
        <f t="shared" si="116"/>
        <v>41561.475219907406</v>
      </c>
      <c r="T1273" s="12">
        <f t="shared" si="117"/>
        <v>41591.516886574071</v>
      </c>
      <c r="U1273" t="str">
        <f t="shared" si="118"/>
        <v>Oct</v>
      </c>
      <c r="V1273" t="str">
        <f t="shared" si="119"/>
        <v>2013</v>
      </c>
    </row>
    <row r="1274" spans="1:22" ht="48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s="5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8">
        <f t="shared" si="114"/>
        <v>1.06</v>
      </c>
      <c r="P1274">
        <f t="shared" si="115"/>
        <v>189.28571428571428</v>
      </c>
      <c r="Q1274" t="s">
        <v>8325</v>
      </c>
      <c r="R1274" t="s">
        <v>8326</v>
      </c>
      <c r="S1274" s="12">
        <f t="shared" si="116"/>
        <v>40274.536793981482</v>
      </c>
      <c r="T1274" s="12">
        <f t="shared" si="117"/>
        <v>40343.958333333328</v>
      </c>
      <c r="U1274" t="str">
        <f t="shared" si="118"/>
        <v>Apr</v>
      </c>
      <c r="V1274" t="str">
        <f t="shared" si="119"/>
        <v>2010</v>
      </c>
    </row>
    <row r="1275" spans="1:22" ht="32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s="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8">
        <f t="shared" si="114"/>
        <v>1.0349999999999999</v>
      </c>
      <c r="P1275">
        <f t="shared" si="115"/>
        <v>76.666666666666671</v>
      </c>
      <c r="Q1275" t="s">
        <v>8325</v>
      </c>
      <c r="R1275" t="s">
        <v>8326</v>
      </c>
      <c r="S1275" s="12">
        <f t="shared" si="116"/>
        <v>41852.521886574068</v>
      </c>
      <c r="T1275" s="12">
        <f t="shared" si="117"/>
        <v>41882.521886574068</v>
      </c>
      <c r="U1275" t="str">
        <f t="shared" si="118"/>
        <v>Aug</v>
      </c>
      <c r="V1275" t="str">
        <f t="shared" si="119"/>
        <v>2014</v>
      </c>
    </row>
    <row r="1276" spans="1:22" ht="48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s="5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8">
        <f t="shared" si="114"/>
        <v>1.5497535999999998</v>
      </c>
      <c r="P1276">
        <f t="shared" si="115"/>
        <v>82.963254817987149</v>
      </c>
      <c r="Q1276" t="s">
        <v>8325</v>
      </c>
      <c r="R1276" t="s">
        <v>8326</v>
      </c>
      <c r="S1276" s="12">
        <f t="shared" si="116"/>
        <v>41116.481770833328</v>
      </c>
      <c r="T1276" s="12">
        <f t="shared" si="117"/>
        <v>41151.481770833328</v>
      </c>
      <c r="U1276" t="str">
        <f t="shared" si="118"/>
        <v>Jul</v>
      </c>
      <c r="V1276" t="str">
        <f t="shared" si="119"/>
        <v>2012</v>
      </c>
    </row>
    <row r="1277" spans="1:22" ht="48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s="5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8">
        <f t="shared" si="114"/>
        <v>1.6214066666666667</v>
      </c>
      <c r="P1277">
        <f t="shared" si="115"/>
        <v>62.522107969151669</v>
      </c>
      <c r="Q1277" t="s">
        <v>8325</v>
      </c>
      <c r="R1277" t="s">
        <v>8326</v>
      </c>
      <c r="S1277" s="12">
        <f t="shared" si="116"/>
        <v>41458.659571759257</v>
      </c>
      <c r="T1277" s="12">
        <f t="shared" si="117"/>
        <v>41493.659571759257</v>
      </c>
      <c r="U1277" t="str">
        <f t="shared" si="118"/>
        <v>Jul</v>
      </c>
      <c r="V1277" t="str">
        <f t="shared" si="119"/>
        <v>2013</v>
      </c>
    </row>
    <row r="1278" spans="1:22" ht="32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s="5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8">
        <f t="shared" si="114"/>
        <v>1.0442100000000001</v>
      </c>
      <c r="P1278">
        <f t="shared" si="115"/>
        <v>46.06808823529412</v>
      </c>
      <c r="Q1278" t="s">
        <v>8325</v>
      </c>
      <c r="R1278" t="s">
        <v>8326</v>
      </c>
      <c r="S1278" s="12">
        <f t="shared" si="116"/>
        <v>40007.49591435185</v>
      </c>
      <c r="T1278" s="12">
        <f t="shared" si="117"/>
        <v>40056.958333333328</v>
      </c>
      <c r="U1278" t="str">
        <f t="shared" si="118"/>
        <v>Jul</v>
      </c>
      <c r="V1278" t="str">
        <f t="shared" si="119"/>
        <v>2009</v>
      </c>
    </row>
    <row r="1279" spans="1:22" ht="48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s="5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8">
        <f t="shared" si="114"/>
        <v>1.0612433333333333</v>
      </c>
      <c r="P1279">
        <f t="shared" si="115"/>
        <v>38.543946731234868</v>
      </c>
      <c r="Q1279" t="s">
        <v>8325</v>
      </c>
      <c r="R1279" t="s">
        <v>8326</v>
      </c>
      <c r="S1279" s="12">
        <f t="shared" si="116"/>
        <v>41121.35355324074</v>
      </c>
      <c r="T1279" s="12">
        <f t="shared" si="117"/>
        <v>41156.35355324074</v>
      </c>
      <c r="U1279" t="str">
        <f t="shared" si="118"/>
        <v>Jul</v>
      </c>
      <c r="V1279" t="str">
        <f t="shared" si="119"/>
        <v>2012</v>
      </c>
    </row>
    <row r="1280" spans="1:22" ht="48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s="5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8">
        <f t="shared" si="114"/>
        <v>1.5493846153846154</v>
      </c>
      <c r="P1280">
        <f t="shared" si="115"/>
        <v>53.005263157894738</v>
      </c>
      <c r="Q1280" t="s">
        <v>8325</v>
      </c>
      <c r="R1280" t="s">
        <v>8326</v>
      </c>
      <c r="S1280" s="12">
        <f t="shared" si="116"/>
        <v>41786.346828703703</v>
      </c>
      <c r="T1280" s="12">
        <f t="shared" si="117"/>
        <v>41814.875</v>
      </c>
      <c r="U1280" t="str">
        <f t="shared" si="118"/>
        <v>May</v>
      </c>
      <c r="V1280" t="str">
        <f t="shared" si="119"/>
        <v>2014</v>
      </c>
    </row>
    <row r="1281" spans="1:22" ht="48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s="5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8">
        <f t="shared" si="114"/>
        <v>1.1077157238734421</v>
      </c>
      <c r="P1281">
        <f t="shared" si="115"/>
        <v>73.355396825396824</v>
      </c>
      <c r="Q1281" t="s">
        <v>8325</v>
      </c>
      <c r="R1281" t="s">
        <v>8326</v>
      </c>
      <c r="S1281" s="12">
        <f t="shared" si="116"/>
        <v>41681.890856481477</v>
      </c>
      <c r="T1281" s="12">
        <f t="shared" si="117"/>
        <v>41721.849189814813</v>
      </c>
      <c r="U1281" t="str">
        <f t="shared" si="118"/>
        <v>Feb</v>
      </c>
      <c r="V1281" t="str">
        <f t="shared" si="119"/>
        <v>2014</v>
      </c>
    </row>
    <row r="1282" spans="1:22" ht="48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s="5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8">
        <f t="shared" si="114"/>
        <v>1.1091186666666666</v>
      </c>
      <c r="P1282">
        <f t="shared" si="115"/>
        <v>127.97523076923076</v>
      </c>
      <c r="Q1282" t="s">
        <v>8325</v>
      </c>
      <c r="R1282" t="s">
        <v>8326</v>
      </c>
      <c r="S1282" s="12">
        <f t="shared" si="116"/>
        <v>40513.54923611111</v>
      </c>
      <c r="T1282" s="12">
        <f t="shared" si="117"/>
        <v>40603.54923611111</v>
      </c>
      <c r="U1282" t="str">
        <f t="shared" si="118"/>
        <v>Dec</v>
      </c>
      <c r="V1282" t="str">
        <f t="shared" si="119"/>
        <v>2010</v>
      </c>
    </row>
    <row r="1283" spans="1:22" ht="48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s="5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8">
        <f t="shared" ref="O1283:O1346" si="120">E1283/D1283</f>
        <v>1.1071428571428572</v>
      </c>
      <c r="P1283">
        <f t="shared" ref="P1283:P1346" si="121">AVERAGE(E1283/L1283)</f>
        <v>104.72972972972973</v>
      </c>
      <c r="Q1283" t="s">
        <v>8325</v>
      </c>
      <c r="R1283" t="s">
        <v>8326</v>
      </c>
      <c r="S1283" s="12">
        <f t="shared" ref="S1283:S1346" si="122">(((J1283/60)/60)/24)+DATE(1970,1,1)+(-5/24)</f>
        <v>41463.535138888888</v>
      </c>
      <c r="T1283" s="12">
        <f t="shared" ref="T1283:T1346" si="123">(((I1283/60)/60)/24)+DATE(1970,1,1)+(-5/24)</f>
        <v>41483.535138888888</v>
      </c>
      <c r="U1283" t="str">
        <f t="shared" ref="U1283:U1346" si="124">TEXT(S1283, "mmm")</f>
        <v>Jul</v>
      </c>
      <c r="V1283" t="str">
        <f t="shared" ref="V1283:V1346" si="125">TEXT(S1283, "yyy")</f>
        <v>2013</v>
      </c>
    </row>
    <row r="1284" spans="1:22" ht="48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s="5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8">
        <f t="shared" si="120"/>
        <v>1.2361333333333333</v>
      </c>
      <c r="P1284">
        <f t="shared" si="121"/>
        <v>67.671532846715323</v>
      </c>
      <c r="Q1284" t="s">
        <v>8325</v>
      </c>
      <c r="R1284" t="s">
        <v>8326</v>
      </c>
      <c r="S1284" s="12">
        <f t="shared" si="122"/>
        <v>41586.266840277778</v>
      </c>
      <c r="T1284" s="12">
        <f t="shared" si="123"/>
        <v>41616.999305555553</v>
      </c>
      <c r="U1284" t="str">
        <f t="shared" si="124"/>
        <v>Nov</v>
      </c>
      <c r="V1284" t="str">
        <f t="shared" si="125"/>
        <v>2013</v>
      </c>
    </row>
    <row r="1285" spans="1:22" ht="48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s="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8">
        <f t="shared" si="120"/>
        <v>2.1105</v>
      </c>
      <c r="P1285">
        <f t="shared" si="121"/>
        <v>95.931818181818187</v>
      </c>
      <c r="Q1285" t="s">
        <v>8325</v>
      </c>
      <c r="R1285" t="s">
        <v>8326</v>
      </c>
      <c r="S1285" s="12">
        <f t="shared" si="122"/>
        <v>41320.50913194444</v>
      </c>
      <c r="T1285" s="12">
        <f t="shared" si="123"/>
        <v>41343.958333333328</v>
      </c>
      <c r="U1285" t="str">
        <f t="shared" si="124"/>
        <v>Feb</v>
      </c>
      <c r="V1285" t="str">
        <f t="shared" si="125"/>
        <v>2013</v>
      </c>
    </row>
    <row r="1286" spans="1:22" ht="48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s="5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8">
        <f t="shared" si="120"/>
        <v>1.01</v>
      </c>
      <c r="P1286">
        <f t="shared" si="121"/>
        <v>65.161290322580641</v>
      </c>
      <c r="Q1286" t="s">
        <v>8317</v>
      </c>
      <c r="R1286" t="s">
        <v>8318</v>
      </c>
      <c r="S1286" s="12">
        <f t="shared" si="122"/>
        <v>42712.026412037034</v>
      </c>
      <c r="T1286" s="12">
        <f t="shared" si="123"/>
        <v>42735.499305555553</v>
      </c>
      <c r="U1286" t="str">
        <f t="shared" si="124"/>
        <v>Dec</v>
      </c>
      <c r="V1286" t="str">
        <f t="shared" si="125"/>
        <v>2016</v>
      </c>
    </row>
    <row r="1287" spans="1:22" ht="48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s="5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8">
        <f t="shared" si="120"/>
        <v>1.0165</v>
      </c>
      <c r="P1287">
        <f t="shared" si="121"/>
        <v>32.269841269841272</v>
      </c>
      <c r="Q1287" t="s">
        <v>8317</v>
      </c>
      <c r="R1287" t="s">
        <v>8318</v>
      </c>
      <c r="S1287" s="12">
        <f t="shared" si="122"/>
        <v>42160.374710648146</v>
      </c>
      <c r="T1287" s="12">
        <f t="shared" si="123"/>
        <v>42175.374710648146</v>
      </c>
      <c r="U1287" t="str">
        <f t="shared" si="124"/>
        <v>Jun</v>
      </c>
      <c r="V1287" t="str">
        <f t="shared" si="125"/>
        <v>2015</v>
      </c>
    </row>
    <row r="1288" spans="1:22" ht="48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s="5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8">
        <f t="shared" si="120"/>
        <v>1.0833333333333333</v>
      </c>
      <c r="P1288">
        <f t="shared" si="121"/>
        <v>81.25</v>
      </c>
      <c r="Q1288" t="s">
        <v>8317</v>
      </c>
      <c r="R1288" t="s">
        <v>8318</v>
      </c>
      <c r="S1288" s="12">
        <f t="shared" si="122"/>
        <v>42039.176238425927</v>
      </c>
      <c r="T1288" s="12">
        <f t="shared" si="123"/>
        <v>42052.374999999993</v>
      </c>
      <c r="U1288" t="str">
        <f t="shared" si="124"/>
        <v>Feb</v>
      </c>
      <c r="V1288" t="str">
        <f t="shared" si="125"/>
        <v>2015</v>
      </c>
    </row>
    <row r="1289" spans="1:22" ht="64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s="5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8">
        <f t="shared" si="120"/>
        <v>2.42</v>
      </c>
      <c r="P1289">
        <f t="shared" si="121"/>
        <v>24.2</v>
      </c>
      <c r="Q1289" t="s">
        <v>8317</v>
      </c>
      <c r="R1289" t="s">
        <v>8318</v>
      </c>
      <c r="S1289" s="12">
        <f t="shared" si="122"/>
        <v>42107.412685185183</v>
      </c>
      <c r="T1289" s="12">
        <f t="shared" si="123"/>
        <v>42167.412685185183</v>
      </c>
      <c r="U1289" t="str">
        <f t="shared" si="124"/>
        <v>Apr</v>
      </c>
      <c r="V1289" t="str">
        <f t="shared" si="125"/>
        <v>2015</v>
      </c>
    </row>
    <row r="1290" spans="1:22" ht="48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s="5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8">
        <f t="shared" si="120"/>
        <v>1.0044999999999999</v>
      </c>
      <c r="P1290">
        <f t="shared" si="121"/>
        <v>65.868852459016395</v>
      </c>
      <c r="Q1290" t="s">
        <v>8317</v>
      </c>
      <c r="R1290" t="s">
        <v>8318</v>
      </c>
      <c r="S1290" s="12">
        <f t="shared" si="122"/>
        <v>42560.946331018517</v>
      </c>
      <c r="T1290" s="12">
        <f t="shared" si="123"/>
        <v>42591.958333333336</v>
      </c>
      <c r="U1290" t="str">
        <f t="shared" si="124"/>
        <v>Jul</v>
      </c>
      <c r="V1290" t="str">
        <f t="shared" si="125"/>
        <v>2016</v>
      </c>
    </row>
    <row r="1291" spans="1:22" ht="48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s="5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8">
        <f t="shared" si="120"/>
        <v>1.2506666666666666</v>
      </c>
      <c r="P1291">
        <f t="shared" si="121"/>
        <v>36.07692307692308</v>
      </c>
      <c r="Q1291" t="s">
        <v>8317</v>
      </c>
      <c r="R1291" t="s">
        <v>8318</v>
      </c>
      <c r="S1291" s="12">
        <f t="shared" si="122"/>
        <v>42708.926446759251</v>
      </c>
      <c r="T1291" s="12">
        <f t="shared" si="123"/>
        <v>42738.926446759251</v>
      </c>
      <c r="U1291" t="str">
        <f t="shared" si="124"/>
        <v>Dec</v>
      </c>
      <c r="V1291" t="str">
        <f t="shared" si="125"/>
        <v>2016</v>
      </c>
    </row>
    <row r="1292" spans="1:22" ht="32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s="5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8">
        <f t="shared" si="120"/>
        <v>1.0857142857142856</v>
      </c>
      <c r="P1292">
        <f t="shared" si="121"/>
        <v>44.186046511627907</v>
      </c>
      <c r="Q1292" t="s">
        <v>8317</v>
      </c>
      <c r="R1292" t="s">
        <v>8318</v>
      </c>
      <c r="S1292" s="12">
        <f t="shared" si="122"/>
        <v>42086.406608796293</v>
      </c>
      <c r="T1292" s="12">
        <f t="shared" si="123"/>
        <v>42117.082638888889</v>
      </c>
      <c r="U1292" t="str">
        <f t="shared" si="124"/>
        <v>Mar</v>
      </c>
      <c r="V1292" t="str">
        <f t="shared" si="125"/>
        <v>2015</v>
      </c>
    </row>
    <row r="1293" spans="1:22" ht="48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s="5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8">
        <f t="shared" si="120"/>
        <v>1.4570000000000001</v>
      </c>
      <c r="P1293">
        <f t="shared" si="121"/>
        <v>104.07142857142857</v>
      </c>
      <c r="Q1293" t="s">
        <v>8317</v>
      </c>
      <c r="R1293" t="s">
        <v>8318</v>
      </c>
      <c r="S1293" s="12">
        <f t="shared" si="122"/>
        <v>42064.444340277776</v>
      </c>
      <c r="T1293" s="12">
        <f t="shared" si="123"/>
        <v>42101.083333333336</v>
      </c>
      <c r="U1293" t="str">
        <f t="shared" si="124"/>
        <v>Mar</v>
      </c>
      <c r="V1293" t="str">
        <f t="shared" si="125"/>
        <v>2015</v>
      </c>
    </row>
    <row r="1294" spans="1:22" ht="48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s="5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8">
        <f t="shared" si="120"/>
        <v>1.1000000000000001</v>
      </c>
      <c r="P1294">
        <f t="shared" si="121"/>
        <v>35.96153846153846</v>
      </c>
      <c r="Q1294" t="s">
        <v>8317</v>
      </c>
      <c r="R1294" t="s">
        <v>8318</v>
      </c>
      <c r="S1294" s="12">
        <f t="shared" si="122"/>
        <v>42256.555879629632</v>
      </c>
      <c r="T1294" s="12">
        <f t="shared" si="123"/>
        <v>42283.749305555553</v>
      </c>
      <c r="U1294" t="str">
        <f t="shared" si="124"/>
        <v>Sep</v>
      </c>
      <c r="V1294" t="str">
        <f t="shared" si="125"/>
        <v>2015</v>
      </c>
    </row>
    <row r="1295" spans="1:22" ht="48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s="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8">
        <f t="shared" si="120"/>
        <v>1.0223333333333333</v>
      </c>
      <c r="P1295">
        <f t="shared" si="121"/>
        <v>127.79166666666667</v>
      </c>
      <c r="Q1295" t="s">
        <v>8317</v>
      </c>
      <c r="R1295" t="s">
        <v>8318</v>
      </c>
      <c r="S1295" s="12">
        <f t="shared" si="122"/>
        <v>42292.492719907408</v>
      </c>
      <c r="T1295" s="12">
        <f t="shared" si="123"/>
        <v>42322.534386574065</v>
      </c>
      <c r="U1295" t="str">
        <f t="shared" si="124"/>
        <v>Oct</v>
      </c>
      <c r="V1295" t="str">
        <f t="shared" si="125"/>
        <v>2015</v>
      </c>
    </row>
    <row r="1296" spans="1:22" ht="48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s="5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8">
        <f t="shared" si="120"/>
        <v>1.22</v>
      </c>
      <c r="P1296">
        <f t="shared" si="121"/>
        <v>27.727272727272727</v>
      </c>
      <c r="Q1296" t="s">
        <v>8317</v>
      </c>
      <c r="R1296" t="s">
        <v>8318</v>
      </c>
      <c r="S1296" s="12">
        <f t="shared" si="122"/>
        <v>42278.245335648149</v>
      </c>
      <c r="T1296" s="12">
        <f t="shared" si="123"/>
        <v>42296.249999999993</v>
      </c>
      <c r="U1296" t="str">
        <f t="shared" si="124"/>
        <v>Oct</v>
      </c>
      <c r="V1296" t="str">
        <f t="shared" si="125"/>
        <v>2015</v>
      </c>
    </row>
    <row r="1297" spans="1:22" ht="48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s="5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8">
        <f t="shared" si="120"/>
        <v>1.0196000000000001</v>
      </c>
      <c r="P1297">
        <f t="shared" si="121"/>
        <v>39.828125</v>
      </c>
      <c r="Q1297" t="s">
        <v>8317</v>
      </c>
      <c r="R1297" t="s">
        <v>8318</v>
      </c>
      <c r="S1297" s="12">
        <f t="shared" si="122"/>
        <v>42184.364548611113</v>
      </c>
      <c r="T1297" s="12">
        <f t="shared" si="123"/>
        <v>42214.499999999993</v>
      </c>
      <c r="U1297" t="str">
        <f t="shared" si="124"/>
        <v>Jun</v>
      </c>
      <c r="V1297" t="str">
        <f t="shared" si="125"/>
        <v>2015</v>
      </c>
    </row>
    <row r="1298" spans="1:22" ht="48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s="5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8">
        <f t="shared" si="120"/>
        <v>1.411764705882353</v>
      </c>
      <c r="P1298">
        <f t="shared" si="121"/>
        <v>52.173913043478258</v>
      </c>
      <c r="Q1298" t="s">
        <v>8317</v>
      </c>
      <c r="R1298" t="s">
        <v>8318</v>
      </c>
      <c r="S1298" s="12">
        <f t="shared" si="122"/>
        <v>42422.842280092591</v>
      </c>
      <c r="T1298" s="12">
        <f t="shared" si="123"/>
        <v>42442.800613425927</v>
      </c>
      <c r="U1298" t="str">
        <f t="shared" si="124"/>
        <v>Feb</v>
      </c>
      <c r="V1298" t="str">
        <f t="shared" si="125"/>
        <v>2016</v>
      </c>
    </row>
    <row r="1299" spans="1:22" ht="48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s="5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8">
        <f t="shared" si="120"/>
        <v>1.0952500000000001</v>
      </c>
      <c r="P1299">
        <f t="shared" si="121"/>
        <v>92.037815126050418</v>
      </c>
      <c r="Q1299" t="s">
        <v>8317</v>
      </c>
      <c r="R1299" t="s">
        <v>8318</v>
      </c>
      <c r="S1299" s="12">
        <f t="shared" si="122"/>
        <v>42461.538865740738</v>
      </c>
      <c r="T1299" s="12">
        <f t="shared" si="123"/>
        <v>42491.538865740738</v>
      </c>
      <c r="U1299" t="str">
        <f t="shared" si="124"/>
        <v>Apr</v>
      </c>
      <c r="V1299" t="str">
        <f t="shared" si="125"/>
        <v>2016</v>
      </c>
    </row>
    <row r="1300" spans="1:22" ht="48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s="5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8">
        <f t="shared" si="120"/>
        <v>1.0465</v>
      </c>
      <c r="P1300">
        <f t="shared" si="121"/>
        <v>63.424242424242422</v>
      </c>
      <c r="Q1300" t="s">
        <v>8317</v>
      </c>
      <c r="R1300" t="s">
        <v>8318</v>
      </c>
      <c r="S1300" s="12">
        <f t="shared" si="122"/>
        <v>42458.472592592596</v>
      </c>
      <c r="T1300" s="12">
        <f t="shared" si="123"/>
        <v>42488.472592592596</v>
      </c>
      <c r="U1300" t="str">
        <f t="shared" si="124"/>
        <v>Mar</v>
      </c>
      <c r="V1300" t="str">
        <f t="shared" si="125"/>
        <v>2016</v>
      </c>
    </row>
    <row r="1301" spans="1:22" ht="48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s="5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8">
        <f t="shared" si="120"/>
        <v>1.24</v>
      </c>
      <c r="P1301">
        <f t="shared" si="121"/>
        <v>135.625</v>
      </c>
      <c r="Q1301" t="s">
        <v>8317</v>
      </c>
      <c r="R1301" t="s">
        <v>8318</v>
      </c>
      <c r="S1301" s="12">
        <f t="shared" si="122"/>
        <v>42169.606006944443</v>
      </c>
      <c r="T1301" s="12">
        <f t="shared" si="123"/>
        <v>42199.606006944443</v>
      </c>
      <c r="U1301" t="str">
        <f t="shared" si="124"/>
        <v>Jun</v>
      </c>
      <c r="V1301" t="str">
        <f t="shared" si="125"/>
        <v>2015</v>
      </c>
    </row>
    <row r="1302" spans="1:22" ht="48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s="5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8">
        <f t="shared" si="120"/>
        <v>1.35</v>
      </c>
      <c r="P1302">
        <f t="shared" si="121"/>
        <v>168.75</v>
      </c>
      <c r="Q1302" t="s">
        <v>8317</v>
      </c>
      <c r="R1302" t="s">
        <v>8318</v>
      </c>
      <c r="S1302" s="12">
        <f t="shared" si="122"/>
        <v>42483.466874999998</v>
      </c>
      <c r="T1302" s="12">
        <f t="shared" si="123"/>
        <v>42522.581249999996</v>
      </c>
      <c r="U1302" t="str">
        <f t="shared" si="124"/>
        <v>Apr</v>
      </c>
      <c r="V1302" t="str">
        <f t="shared" si="125"/>
        <v>2016</v>
      </c>
    </row>
    <row r="1303" spans="1:22" ht="48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s="5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8">
        <f t="shared" si="120"/>
        <v>1.0275000000000001</v>
      </c>
      <c r="P1303">
        <f t="shared" si="121"/>
        <v>70.862068965517238</v>
      </c>
      <c r="Q1303" t="s">
        <v>8317</v>
      </c>
      <c r="R1303" t="s">
        <v>8318</v>
      </c>
      <c r="S1303" s="12">
        <f t="shared" si="122"/>
        <v>42195.541412037033</v>
      </c>
      <c r="T1303" s="12">
        <f t="shared" si="123"/>
        <v>42205.916666666664</v>
      </c>
      <c r="U1303" t="str">
        <f t="shared" si="124"/>
        <v>Jul</v>
      </c>
      <c r="V1303" t="str">
        <f t="shared" si="125"/>
        <v>2015</v>
      </c>
    </row>
    <row r="1304" spans="1:22" ht="48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s="5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8">
        <f t="shared" si="120"/>
        <v>1</v>
      </c>
      <c r="P1304">
        <f t="shared" si="121"/>
        <v>50</v>
      </c>
      <c r="Q1304" t="s">
        <v>8317</v>
      </c>
      <c r="R1304" t="s">
        <v>8318</v>
      </c>
      <c r="S1304" s="12">
        <f t="shared" si="122"/>
        <v>42674.849664351852</v>
      </c>
      <c r="T1304" s="12">
        <f t="shared" si="123"/>
        <v>42704.891331018516</v>
      </c>
      <c r="U1304" t="str">
        <f t="shared" si="124"/>
        <v>Oct</v>
      </c>
      <c r="V1304" t="str">
        <f t="shared" si="125"/>
        <v>2016</v>
      </c>
    </row>
    <row r="1305" spans="1:22" ht="32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s="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8">
        <f t="shared" si="120"/>
        <v>1.3026085714285716</v>
      </c>
      <c r="P1305">
        <f t="shared" si="121"/>
        <v>42.214166666666671</v>
      </c>
      <c r="Q1305" t="s">
        <v>8317</v>
      </c>
      <c r="R1305" t="s">
        <v>8318</v>
      </c>
      <c r="S1305" s="12">
        <f t="shared" si="122"/>
        <v>42566.232870370368</v>
      </c>
      <c r="T1305" s="12">
        <f t="shared" si="123"/>
        <v>42582.249999999993</v>
      </c>
      <c r="U1305" t="str">
        <f t="shared" si="124"/>
        <v>Jul</v>
      </c>
      <c r="V1305" t="str">
        <f t="shared" si="125"/>
        <v>2016</v>
      </c>
    </row>
    <row r="1306" spans="1:22" ht="48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s="5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8">
        <f t="shared" si="120"/>
        <v>0.39627499999999999</v>
      </c>
      <c r="P1306">
        <f t="shared" si="121"/>
        <v>152.41346153846155</v>
      </c>
      <c r="Q1306" t="s">
        <v>8319</v>
      </c>
      <c r="R1306" t="s">
        <v>8321</v>
      </c>
      <c r="S1306" s="12">
        <f t="shared" si="122"/>
        <v>42746.986168981479</v>
      </c>
      <c r="T1306" s="12">
        <f t="shared" si="123"/>
        <v>42806.944502314807</v>
      </c>
      <c r="U1306" t="str">
        <f t="shared" si="124"/>
        <v>Jan</v>
      </c>
      <c r="V1306" t="str">
        <f t="shared" si="125"/>
        <v>2017</v>
      </c>
    </row>
    <row r="1307" spans="1:22" ht="48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s="5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8">
        <f t="shared" si="120"/>
        <v>0.25976666666666665</v>
      </c>
      <c r="P1307">
        <f t="shared" si="121"/>
        <v>90.616279069767444</v>
      </c>
      <c r="Q1307" t="s">
        <v>8319</v>
      </c>
      <c r="R1307" t="s">
        <v>8321</v>
      </c>
      <c r="S1307" s="12">
        <f t="shared" si="122"/>
        <v>42543.457268518519</v>
      </c>
      <c r="T1307" s="12">
        <f t="shared" si="123"/>
        <v>42572.520833333336</v>
      </c>
      <c r="U1307" t="str">
        <f t="shared" si="124"/>
        <v>Jun</v>
      </c>
      <c r="V1307" t="str">
        <f t="shared" si="125"/>
        <v>2016</v>
      </c>
    </row>
    <row r="1308" spans="1:22" ht="64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s="5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8">
        <f t="shared" si="120"/>
        <v>0.65246363636363636</v>
      </c>
      <c r="P1308">
        <f t="shared" si="121"/>
        <v>201.60393258426967</v>
      </c>
      <c r="Q1308" t="s">
        <v>8319</v>
      </c>
      <c r="R1308" t="s">
        <v>8321</v>
      </c>
      <c r="S1308" s="12">
        <f t="shared" si="122"/>
        <v>41947.249236111107</v>
      </c>
      <c r="T1308" s="12">
        <f t="shared" si="123"/>
        <v>41977.249236111107</v>
      </c>
      <c r="U1308" t="str">
        <f t="shared" si="124"/>
        <v>Nov</v>
      </c>
      <c r="V1308" t="str">
        <f t="shared" si="125"/>
        <v>2014</v>
      </c>
    </row>
    <row r="1309" spans="1:22" ht="32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s="5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8">
        <f t="shared" si="120"/>
        <v>0.11514000000000001</v>
      </c>
      <c r="P1309">
        <f t="shared" si="121"/>
        <v>127.93333333333334</v>
      </c>
      <c r="Q1309" t="s">
        <v>8319</v>
      </c>
      <c r="R1309" t="s">
        <v>8321</v>
      </c>
      <c r="S1309" s="12">
        <f t="shared" si="122"/>
        <v>42387.294895833329</v>
      </c>
      <c r="T1309" s="12">
        <f t="shared" si="123"/>
        <v>42417.294895833329</v>
      </c>
      <c r="U1309" t="str">
        <f t="shared" si="124"/>
        <v>Jan</v>
      </c>
      <c r="V1309" t="str">
        <f t="shared" si="125"/>
        <v>2016</v>
      </c>
    </row>
    <row r="1310" spans="1:22" ht="32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s="5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8">
        <f t="shared" si="120"/>
        <v>0.11360000000000001</v>
      </c>
      <c r="P1310">
        <f t="shared" si="121"/>
        <v>29.894736842105264</v>
      </c>
      <c r="Q1310" t="s">
        <v>8319</v>
      </c>
      <c r="R1310" t="s">
        <v>8321</v>
      </c>
      <c r="S1310" s="12">
        <f t="shared" si="122"/>
        <v>42611.405231481483</v>
      </c>
      <c r="T1310" s="12">
        <f t="shared" si="123"/>
        <v>42651.405231481483</v>
      </c>
      <c r="U1310" t="str">
        <f t="shared" si="124"/>
        <v>Aug</v>
      </c>
      <c r="V1310" t="str">
        <f t="shared" si="125"/>
        <v>2016</v>
      </c>
    </row>
    <row r="1311" spans="1:22" ht="32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s="5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8">
        <f t="shared" si="120"/>
        <v>1.1199130434782609</v>
      </c>
      <c r="P1311">
        <f t="shared" si="121"/>
        <v>367.97142857142859</v>
      </c>
      <c r="Q1311" t="s">
        <v>8319</v>
      </c>
      <c r="R1311" t="s">
        <v>8321</v>
      </c>
      <c r="S1311" s="12">
        <f t="shared" si="122"/>
        <v>42257.674398148149</v>
      </c>
      <c r="T1311" s="12">
        <f t="shared" si="123"/>
        <v>42292.674398148149</v>
      </c>
      <c r="U1311" t="str">
        <f t="shared" si="124"/>
        <v>Sep</v>
      </c>
      <c r="V1311" t="str">
        <f t="shared" si="125"/>
        <v>2015</v>
      </c>
    </row>
    <row r="1312" spans="1:22" ht="32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s="5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8">
        <f t="shared" si="120"/>
        <v>0.155</v>
      </c>
      <c r="P1312">
        <f t="shared" si="121"/>
        <v>129.16666666666666</v>
      </c>
      <c r="Q1312" t="s">
        <v>8319</v>
      </c>
      <c r="R1312" t="s">
        <v>8321</v>
      </c>
      <c r="S1312" s="12">
        <f t="shared" si="122"/>
        <v>42556.458912037029</v>
      </c>
      <c r="T1312" s="12">
        <f t="shared" si="123"/>
        <v>42601.458912037029</v>
      </c>
      <c r="U1312" t="str">
        <f t="shared" si="124"/>
        <v>Jul</v>
      </c>
      <c r="V1312" t="str">
        <f t="shared" si="125"/>
        <v>2016</v>
      </c>
    </row>
    <row r="1313" spans="1:22" ht="48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s="5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8">
        <f t="shared" si="120"/>
        <v>0.32028000000000001</v>
      </c>
      <c r="P1313">
        <f t="shared" si="121"/>
        <v>800.7</v>
      </c>
      <c r="Q1313" t="s">
        <v>8319</v>
      </c>
      <c r="R1313" t="s">
        <v>8321</v>
      </c>
      <c r="S1313" s="12">
        <f t="shared" si="122"/>
        <v>42669.593969907401</v>
      </c>
      <c r="T1313" s="12">
        <f t="shared" si="123"/>
        <v>42704.635636574072</v>
      </c>
      <c r="U1313" t="str">
        <f t="shared" si="124"/>
        <v>Oct</v>
      </c>
      <c r="V1313" t="str">
        <f t="shared" si="125"/>
        <v>2016</v>
      </c>
    </row>
    <row r="1314" spans="1:22" ht="48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s="5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8">
        <f t="shared" si="120"/>
        <v>6.0869565217391303E-3</v>
      </c>
      <c r="P1314">
        <f t="shared" si="121"/>
        <v>28</v>
      </c>
      <c r="Q1314" t="s">
        <v>8319</v>
      </c>
      <c r="R1314" t="s">
        <v>8321</v>
      </c>
      <c r="S1314" s="12">
        <f t="shared" si="122"/>
        <v>42082.494467592587</v>
      </c>
      <c r="T1314" s="12">
        <f t="shared" si="123"/>
        <v>42112.494467592587</v>
      </c>
      <c r="U1314" t="str">
        <f t="shared" si="124"/>
        <v>Mar</v>
      </c>
      <c r="V1314" t="str">
        <f t="shared" si="125"/>
        <v>2015</v>
      </c>
    </row>
    <row r="1315" spans="1:22" ht="48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s="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8">
        <f t="shared" si="120"/>
        <v>0.31114999999999998</v>
      </c>
      <c r="P1315">
        <f t="shared" si="121"/>
        <v>102.01639344262296</v>
      </c>
      <c r="Q1315" t="s">
        <v>8319</v>
      </c>
      <c r="R1315" t="s">
        <v>8321</v>
      </c>
      <c r="S1315" s="12">
        <f t="shared" si="122"/>
        <v>42402.50131944444</v>
      </c>
      <c r="T1315" s="12">
        <f t="shared" si="123"/>
        <v>42432.50131944444</v>
      </c>
      <c r="U1315" t="str">
        <f t="shared" si="124"/>
        <v>Feb</v>
      </c>
      <c r="V1315" t="str">
        <f t="shared" si="125"/>
        <v>2016</v>
      </c>
    </row>
    <row r="1316" spans="1:22" ht="48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s="5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8">
        <f t="shared" si="120"/>
        <v>1.1266666666666666E-2</v>
      </c>
      <c r="P1316">
        <f t="shared" si="121"/>
        <v>184.36363636363637</v>
      </c>
      <c r="Q1316" t="s">
        <v>8319</v>
      </c>
      <c r="R1316" t="s">
        <v>8321</v>
      </c>
      <c r="S1316" s="12">
        <f t="shared" si="122"/>
        <v>42604.461342592585</v>
      </c>
      <c r="T1316" s="12">
        <f t="shared" si="123"/>
        <v>42664.461342592585</v>
      </c>
      <c r="U1316" t="str">
        <f t="shared" si="124"/>
        <v>Aug</v>
      </c>
      <c r="V1316" t="str">
        <f t="shared" si="125"/>
        <v>2016</v>
      </c>
    </row>
    <row r="1317" spans="1:22" ht="32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s="5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8">
        <f t="shared" si="120"/>
        <v>0.40404000000000001</v>
      </c>
      <c r="P1317">
        <f t="shared" si="121"/>
        <v>162.91935483870967</v>
      </c>
      <c r="Q1317" t="s">
        <v>8319</v>
      </c>
      <c r="R1317" t="s">
        <v>8321</v>
      </c>
      <c r="S1317" s="12">
        <f t="shared" si="122"/>
        <v>42278.289907407401</v>
      </c>
      <c r="T1317" s="12">
        <f t="shared" si="123"/>
        <v>42313.833333333336</v>
      </c>
      <c r="U1317" t="str">
        <f t="shared" si="124"/>
        <v>Oct</v>
      </c>
      <c r="V1317" t="str">
        <f t="shared" si="125"/>
        <v>2015</v>
      </c>
    </row>
    <row r="1318" spans="1:22" ht="48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s="5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8">
        <f t="shared" si="120"/>
        <v>1.3333333333333333E-5</v>
      </c>
      <c r="P1318">
        <f t="shared" si="121"/>
        <v>1</v>
      </c>
      <c r="Q1318" t="s">
        <v>8319</v>
      </c>
      <c r="R1318" t="s">
        <v>8321</v>
      </c>
      <c r="S1318" s="12">
        <f t="shared" si="122"/>
        <v>42393.753576388881</v>
      </c>
      <c r="T1318" s="12">
        <f t="shared" si="123"/>
        <v>42428.753576388881</v>
      </c>
      <c r="U1318" t="str">
        <f t="shared" si="124"/>
        <v>Jan</v>
      </c>
      <c r="V1318" t="str">
        <f t="shared" si="125"/>
        <v>2016</v>
      </c>
    </row>
    <row r="1319" spans="1:22" ht="48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s="5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8">
        <f t="shared" si="120"/>
        <v>5.7334999999999997E-2</v>
      </c>
      <c r="P1319">
        <f t="shared" si="121"/>
        <v>603.52631578947364</v>
      </c>
      <c r="Q1319" t="s">
        <v>8319</v>
      </c>
      <c r="R1319" t="s">
        <v>8321</v>
      </c>
      <c r="S1319" s="12">
        <f t="shared" si="122"/>
        <v>42520.027152777773</v>
      </c>
      <c r="T1319" s="12">
        <f t="shared" si="123"/>
        <v>42572.374999999993</v>
      </c>
      <c r="U1319" t="str">
        <f t="shared" si="124"/>
        <v>May</v>
      </c>
      <c r="V1319" t="str">
        <f t="shared" si="125"/>
        <v>2016</v>
      </c>
    </row>
    <row r="1320" spans="1:22" ht="48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s="5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8">
        <f t="shared" si="120"/>
        <v>0.15325</v>
      </c>
      <c r="P1320">
        <f t="shared" si="121"/>
        <v>45.407407407407405</v>
      </c>
      <c r="Q1320" t="s">
        <v>8319</v>
      </c>
      <c r="R1320" t="s">
        <v>8321</v>
      </c>
      <c r="S1320" s="12">
        <f t="shared" si="122"/>
        <v>41984.835324074076</v>
      </c>
      <c r="T1320" s="12">
        <f t="shared" si="123"/>
        <v>42014.835324074076</v>
      </c>
      <c r="U1320" t="str">
        <f t="shared" si="124"/>
        <v>Dec</v>
      </c>
      <c r="V1320" t="str">
        <f t="shared" si="125"/>
        <v>2014</v>
      </c>
    </row>
    <row r="1321" spans="1:22" ht="48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s="5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8">
        <f t="shared" si="120"/>
        <v>0.15103448275862069</v>
      </c>
      <c r="P1321">
        <f t="shared" si="121"/>
        <v>97.333333333333329</v>
      </c>
      <c r="Q1321" t="s">
        <v>8319</v>
      </c>
      <c r="R1321" t="s">
        <v>8321</v>
      </c>
      <c r="S1321" s="12">
        <f t="shared" si="122"/>
        <v>41816.603761574072</v>
      </c>
      <c r="T1321" s="12">
        <f t="shared" si="123"/>
        <v>41831.458333333328</v>
      </c>
      <c r="U1321" t="str">
        <f t="shared" si="124"/>
        <v>Jun</v>
      </c>
      <c r="V1321" t="str">
        <f t="shared" si="125"/>
        <v>2014</v>
      </c>
    </row>
    <row r="1322" spans="1:22" ht="48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s="5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8">
        <f t="shared" si="120"/>
        <v>5.0299999999999997E-3</v>
      </c>
      <c r="P1322">
        <f t="shared" si="121"/>
        <v>167.66666666666666</v>
      </c>
      <c r="Q1322" t="s">
        <v>8319</v>
      </c>
      <c r="R1322" t="s">
        <v>8321</v>
      </c>
      <c r="S1322" s="12">
        <f t="shared" si="122"/>
        <v>42705.482013888883</v>
      </c>
      <c r="T1322" s="12">
        <f t="shared" si="123"/>
        <v>42734.749999999993</v>
      </c>
      <c r="U1322" t="str">
        <f t="shared" si="124"/>
        <v>Dec</v>
      </c>
      <c r="V1322" t="str">
        <f t="shared" si="125"/>
        <v>2016</v>
      </c>
    </row>
    <row r="1323" spans="1:22" ht="48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s="5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8">
        <f t="shared" si="120"/>
        <v>1.3028138528138528E-2</v>
      </c>
      <c r="P1323">
        <f t="shared" si="121"/>
        <v>859.85714285714289</v>
      </c>
      <c r="Q1323" t="s">
        <v>8319</v>
      </c>
      <c r="R1323" t="s">
        <v>8321</v>
      </c>
      <c r="S1323" s="12">
        <f t="shared" si="122"/>
        <v>42697.540937499994</v>
      </c>
      <c r="T1323" s="12">
        <f t="shared" si="123"/>
        <v>42727.540937499994</v>
      </c>
      <c r="U1323" t="str">
        <f t="shared" si="124"/>
        <v>Nov</v>
      </c>
      <c r="V1323" t="str">
        <f t="shared" si="125"/>
        <v>2016</v>
      </c>
    </row>
    <row r="1324" spans="1:22" ht="48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s="5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8">
        <f t="shared" si="120"/>
        <v>3.0285714285714286E-3</v>
      </c>
      <c r="P1324">
        <f t="shared" si="121"/>
        <v>26.5</v>
      </c>
      <c r="Q1324" t="s">
        <v>8319</v>
      </c>
      <c r="R1324" t="s">
        <v>8321</v>
      </c>
      <c r="S1324" s="12">
        <f t="shared" si="122"/>
        <v>42115.448206018518</v>
      </c>
      <c r="T1324" s="12">
        <f t="shared" si="123"/>
        <v>42145.448206018518</v>
      </c>
      <c r="U1324" t="str">
        <f t="shared" si="124"/>
        <v>Apr</v>
      </c>
      <c r="V1324" t="str">
        <f t="shared" si="125"/>
        <v>2015</v>
      </c>
    </row>
    <row r="1325" spans="1:22" ht="48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s="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8">
        <f t="shared" si="120"/>
        <v>8.8800000000000004E-2</v>
      </c>
      <c r="P1325">
        <f t="shared" si="121"/>
        <v>30.272727272727273</v>
      </c>
      <c r="Q1325" t="s">
        <v>8319</v>
      </c>
      <c r="R1325" t="s">
        <v>8321</v>
      </c>
      <c r="S1325" s="12">
        <f t="shared" si="122"/>
        <v>42451.490115740737</v>
      </c>
      <c r="T1325" s="12">
        <f t="shared" si="123"/>
        <v>42486.079861111109</v>
      </c>
      <c r="U1325" t="str">
        <f t="shared" si="124"/>
        <v>Mar</v>
      </c>
      <c r="V1325" t="str">
        <f t="shared" si="125"/>
        <v>2016</v>
      </c>
    </row>
    <row r="1326" spans="1:22" ht="48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s="5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8">
        <f t="shared" si="120"/>
        <v>9.8400000000000001E-2</v>
      </c>
      <c r="P1326">
        <f t="shared" si="121"/>
        <v>54.666666666666664</v>
      </c>
      <c r="Q1326" t="s">
        <v>8319</v>
      </c>
      <c r="R1326" t="s">
        <v>8321</v>
      </c>
      <c r="S1326" s="12">
        <f t="shared" si="122"/>
        <v>42626.425370370365</v>
      </c>
      <c r="T1326" s="12">
        <f t="shared" si="123"/>
        <v>42656.425370370365</v>
      </c>
      <c r="U1326" t="str">
        <f t="shared" si="124"/>
        <v>Sep</v>
      </c>
      <c r="V1326" t="str">
        <f t="shared" si="125"/>
        <v>2016</v>
      </c>
    </row>
    <row r="1327" spans="1:22" ht="48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s="5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8">
        <f t="shared" si="120"/>
        <v>2.4299999999999999E-2</v>
      </c>
      <c r="P1327">
        <f t="shared" si="121"/>
        <v>60.75</v>
      </c>
      <c r="Q1327" t="s">
        <v>8319</v>
      </c>
      <c r="R1327" t="s">
        <v>8321</v>
      </c>
      <c r="S1327" s="12">
        <f t="shared" si="122"/>
        <v>42703.877719907403</v>
      </c>
      <c r="T1327" s="12">
        <f t="shared" si="123"/>
        <v>42733.877719907403</v>
      </c>
      <c r="U1327" t="str">
        <f t="shared" si="124"/>
        <v>Nov</v>
      </c>
      <c r="V1327" t="str">
        <f t="shared" si="125"/>
        <v>2016</v>
      </c>
    </row>
    <row r="1328" spans="1:22" ht="48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s="5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8">
        <f t="shared" si="120"/>
        <v>1.1299999999999999E-2</v>
      </c>
      <c r="P1328">
        <f t="shared" si="121"/>
        <v>102.72727272727273</v>
      </c>
      <c r="Q1328" t="s">
        <v>8319</v>
      </c>
      <c r="R1328" t="s">
        <v>8321</v>
      </c>
      <c r="S1328" s="12">
        <f t="shared" si="122"/>
        <v>41974.583657407398</v>
      </c>
      <c r="T1328" s="12">
        <f t="shared" si="123"/>
        <v>42019.583657407398</v>
      </c>
      <c r="U1328" t="str">
        <f t="shared" si="124"/>
        <v>Dec</v>
      </c>
      <c r="V1328" t="str">
        <f t="shared" si="125"/>
        <v>2014</v>
      </c>
    </row>
    <row r="1329" spans="1:22" ht="48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s="5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8">
        <f t="shared" si="120"/>
        <v>3.5520833333333335E-2</v>
      </c>
      <c r="P1329">
        <f t="shared" si="121"/>
        <v>41.585365853658537</v>
      </c>
      <c r="Q1329" t="s">
        <v>8319</v>
      </c>
      <c r="R1329" t="s">
        <v>8321</v>
      </c>
      <c r="S1329" s="12">
        <f t="shared" si="122"/>
        <v>42123.470312500001</v>
      </c>
      <c r="T1329" s="12">
        <f t="shared" si="123"/>
        <v>42153.470312500001</v>
      </c>
      <c r="U1329" t="str">
        <f t="shared" si="124"/>
        <v>Apr</v>
      </c>
      <c r="V1329" t="str">
        <f t="shared" si="125"/>
        <v>2015</v>
      </c>
    </row>
    <row r="1330" spans="1:22" ht="48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s="5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8">
        <f t="shared" si="120"/>
        <v>2.3306666666666667E-2</v>
      </c>
      <c r="P1330">
        <f t="shared" si="121"/>
        <v>116.53333333333333</v>
      </c>
      <c r="Q1330" t="s">
        <v>8319</v>
      </c>
      <c r="R1330" t="s">
        <v>8321</v>
      </c>
      <c r="S1330" s="12">
        <f t="shared" si="122"/>
        <v>42612.434421296297</v>
      </c>
      <c r="T1330" s="12">
        <f t="shared" si="123"/>
        <v>42657.434421296297</v>
      </c>
      <c r="U1330" t="str">
        <f t="shared" si="124"/>
        <v>Aug</v>
      </c>
      <c r="V1330" t="str">
        <f t="shared" si="125"/>
        <v>2016</v>
      </c>
    </row>
    <row r="1331" spans="1:22" ht="48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s="5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8">
        <f t="shared" si="120"/>
        <v>8.1600000000000006E-3</v>
      </c>
      <c r="P1331">
        <f t="shared" si="121"/>
        <v>45.333333333333336</v>
      </c>
      <c r="Q1331" t="s">
        <v>8319</v>
      </c>
      <c r="R1331" t="s">
        <v>8321</v>
      </c>
      <c r="S1331" s="12">
        <f t="shared" si="122"/>
        <v>41935.013252314813</v>
      </c>
      <c r="T1331" s="12">
        <f t="shared" si="123"/>
        <v>41975.054918981477</v>
      </c>
      <c r="U1331" t="str">
        <f t="shared" si="124"/>
        <v>Oct</v>
      </c>
      <c r="V1331" t="str">
        <f t="shared" si="125"/>
        <v>2014</v>
      </c>
    </row>
    <row r="1332" spans="1:22" ht="48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s="5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8">
        <f t="shared" si="120"/>
        <v>0.22494285714285714</v>
      </c>
      <c r="P1332">
        <f t="shared" si="121"/>
        <v>157.46</v>
      </c>
      <c r="Q1332" t="s">
        <v>8319</v>
      </c>
      <c r="R1332" t="s">
        <v>8321</v>
      </c>
      <c r="S1332" s="12">
        <f t="shared" si="122"/>
        <v>42522.068391203698</v>
      </c>
      <c r="T1332" s="12">
        <f t="shared" si="123"/>
        <v>42552.958333333336</v>
      </c>
      <c r="U1332" t="str">
        <f t="shared" si="124"/>
        <v>Jun</v>
      </c>
      <c r="V1332" t="str">
        <f t="shared" si="125"/>
        <v>2016</v>
      </c>
    </row>
    <row r="1333" spans="1:22" ht="48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s="5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8">
        <f t="shared" si="120"/>
        <v>1.3668E-2</v>
      </c>
      <c r="P1333">
        <f t="shared" si="121"/>
        <v>100.5</v>
      </c>
      <c r="Q1333" t="s">
        <v>8319</v>
      </c>
      <c r="R1333" t="s">
        <v>8321</v>
      </c>
      <c r="S1333" s="12">
        <f t="shared" si="122"/>
        <v>42569.295763888884</v>
      </c>
      <c r="T1333" s="12">
        <f t="shared" si="123"/>
        <v>42599.295763888884</v>
      </c>
      <c r="U1333" t="str">
        <f t="shared" si="124"/>
        <v>Jul</v>
      </c>
      <c r="V1333" t="str">
        <f t="shared" si="125"/>
        <v>2016</v>
      </c>
    </row>
    <row r="1334" spans="1:22" ht="48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s="5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8">
        <f t="shared" si="120"/>
        <v>0</v>
      </c>
      <c r="P1334" t="e">
        <f t="shared" si="121"/>
        <v>#DIV/0!</v>
      </c>
      <c r="Q1334" t="s">
        <v>8319</v>
      </c>
      <c r="R1334" t="s">
        <v>8321</v>
      </c>
      <c r="S1334" s="12">
        <f t="shared" si="122"/>
        <v>42731.851944444446</v>
      </c>
      <c r="T1334" s="12">
        <f t="shared" si="123"/>
        <v>42761.851944444446</v>
      </c>
      <c r="U1334" t="str">
        <f t="shared" si="124"/>
        <v>Dec</v>
      </c>
      <c r="V1334" t="str">
        <f t="shared" si="125"/>
        <v>2016</v>
      </c>
    </row>
    <row r="1335" spans="1:22" ht="48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s="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8">
        <f t="shared" si="120"/>
        <v>0</v>
      </c>
      <c r="P1335" t="e">
        <f t="shared" si="121"/>
        <v>#DIV/0!</v>
      </c>
      <c r="Q1335" t="s">
        <v>8319</v>
      </c>
      <c r="R1335" t="s">
        <v>8321</v>
      </c>
      <c r="S1335" s="12">
        <f t="shared" si="122"/>
        <v>41805.8984375</v>
      </c>
      <c r="T1335" s="12">
        <f t="shared" si="123"/>
        <v>41835.8984375</v>
      </c>
      <c r="U1335" t="str">
        <f t="shared" si="124"/>
        <v>Jun</v>
      </c>
      <c r="V1335" t="str">
        <f t="shared" si="125"/>
        <v>2014</v>
      </c>
    </row>
    <row r="1336" spans="1:22" ht="48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s="5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8">
        <f t="shared" si="120"/>
        <v>0.10754135338345865</v>
      </c>
      <c r="P1336">
        <f t="shared" si="121"/>
        <v>51.822463768115945</v>
      </c>
      <c r="Q1336" t="s">
        <v>8319</v>
      </c>
      <c r="R1336" t="s">
        <v>8321</v>
      </c>
      <c r="S1336" s="12">
        <f t="shared" si="122"/>
        <v>42410.565821759257</v>
      </c>
      <c r="T1336" s="12">
        <f t="shared" si="123"/>
        <v>42440.565821759257</v>
      </c>
      <c r="U1336" t="str">
        <f t="shared" si="124"/>
        <v>Feb</v>
      </c>
      <c r="V1336" t="str">
        <f t="shared" si="125"/>
        <v>2016</v>
      </c>
    </row>
    <row r="1337" spans="1:22" ht="48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s="5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8">
        <f t="shared" si="120"/>
        <v>0.1976</v>
      </c>
      <c r="P1337">
        <f t="shared" si="121"/>
        <v>308.75</v>
      </c>
      <c r="Q1337" t="s">
        <v>8319</v>
      </c>
      <c r="R1337" t="s">
        <v>8321</v>
      </c>
      <c r="S1337" s="12">
        <f t="shared" si="122"/>
        <v>42313.728032407402</v>
      </c>
      <c r="T1337" s="12">
        <f t="shared" si="123"/>
        <v>42343.728032407402</v>
      </c>
      <c r="U1337" t="str">
        <f t="shared" si="124"/>
        <v>Nov</v>
      </c>
      <c r="V1337" t="str">
        <f t="shared" si="125"/>
        <v>2015</v>
      </c>
    </row>
    <row r="1338" spans="1:22" ht="48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s="5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8">
        <f t="shared" si="120"/>
        <v>0.84946999999999995</v>
      </c>
      <c r="P1338">
        <f t="shared" si="121"/>
        <v>379.22767857142856</v>
      </c>
      <c r="Q1338" t="s">
        <v>8319</v>
      </c>
      <c r="R1338" t="s">
        <v>8321</v>
      </c>
      <c r="S1338" s="12">
        <f t="shared" si="122"/>
        <v>41955.655416666668</v>
      </c>
      <c r="T1338" s="12">
        <f t="shared" si="123"/>
        <v>41990.655416666668</v>
      </c>
      <c r="U1338" t="str">
        <f t="shared" si="124"/>
        <v>Nov</v>
      </c>
      <c r="V1338" t="str">
        <f t="shared" si="125"/>
        <v>2014</v>
      </c>
    </row>
    <row r="1339" spans="1:22" ht="48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s="5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8">
        <f t="shared" si="120"/>
        <v>0.49381999999999998</v>
      </c>
      <c r="P1339">
        <f t="shared" si="121"/>
        <v>176.36428571428573</v>
      </c>
      <c r="Q1339" t="s">
        <v>8319</v>
      </c>
      <c r="R1339" t="s">
        <v>8321</v>
      </c>
      <c r="S1339" s="12">
        <f t="shared" si="122"/>
        <v>42767.368969907409</v>
      </c>
      <c r="T1339" s="12">
        <f t="shared" si="123"/>
        <v>42797.368969907409</v>
      </c>
      <c r="U1339" t="str">
        <f t="shared" si="124"/>
        <v>Feb</v>
      </c>
      <c r="V1339" t="str">
        <f t="shared" si="125"/>
        <v>2017</v>
      </c>
    </row>
    <row r="1340" spans="1:22" ht="48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s="5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8">
        <f t="shared" si="120"/>
        <v>3.3033333333333331E-2</v>
      </c>
      <c r="P1340">
        <f t="shared" si="121"/>
        <v>66.066666666666663</v>
      </c>
      <c r="Q1340" t="s">
        <v>8319</v>
      </c>
      <c r="R1340" t="s">
        <v>8321</v>
      </c>
      <c r="S1340" s="12">
        <f t="shared" si="122"/>
        <v>42188.595289351848</v>
      </c>
      <c r="T1340" s="12">
        <f t="shared" si="123"/>
        <v>42218.595289351848</v>
      </c>
      <c r="U1340" t="str">
        <f t="shared" si="124"/>
        <v>Jul</v>
      </c>
      <c r="V1340" t="str">
        <f t="shared" si="125"/>
        <v>2015</v>
      </c>
    </row>
    <row r="1341" spans="1:22" ht="32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s="5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8">
        <f t="shared" si="120"/>
        <v>6.6339999999999996E-2</v>
      </c>
      <c r="P1341">
        <f t="shared" si="121"/>
        <v>89.648648648648646</v>
      </c>
      <c r="Q1341" t="s">
        <v>8319</v>
      </c>
      <c r="R1341" t="s">
        <v>8321</v>
      </c>
      <c r="S1341" s="12">
        <f t="shared" si="122"/>
        <v>41936.438831018517</v>
      </c>
      <c r="T1341" s="12">
        <f t="shared" si="123"/>
        <v>41981.480497685181</v>
      </c>
      <c r="U1341" t="str">
        <f t="shared" si="124"/>
        <v>Oct</v>
      </c>
      <c r="V1341" t="str">
        <f t="shared" si="125"/>
        <v>2014</v>
      </c>
    </row>
    <row r="1342" spans="1:22" ht="48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s="5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8">
        <f t="shared" si="120"/>
        <v>0</v>
      </c>
      <c r="P1342" t="e">
        <f t="shared" si="121"/>
        <v>#DIV/0!</v>
      </c>
      <c r="Q1342" t="s">
        <v>8319</v>
      </c>
      <c r="R1342" t="s">
        <v>8321</v>
      </c>
      <c r="S1342" s="12">
        <f t="shared" si="122"/>
        <v>41836.387187499997</v>
      </c>
      <c r="T1342" s="12">
        <f t="shared" si="123"/>
        <v>41866.387187499997</v>
      </c>
      <c r="U1342" t="str">
        <f t="shared" si="124"/>
        <v>Jul</v>
      </c>
      <c r="V1342" t="str">
        <f t="shared" si="125"/>
        <v>2014</v>
      </c>
    </row>
    <row r="1343" spans="1:22" ht="48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s="5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8">
        <f t="shared" si="120"/>
        <v>0.7036</v>
      </c>
      <c r="P1343">
        <f t="shared" si="121"/>
        <v>382.39130434782606</v>
      </c>
      <c r="Q1343" t="s">
        <v>8319</v>
      </c>
      <c r="R1343" t="s">
        <v>8321</v>
      </c>
      <c r="S1343" s="12">
        <f t="shared" si="122"/>
        <v>42612.415706018517</v>
      </c>
      <c r="T1343" s="12">
        <f t="shared" si="123"/>
        <v>42644.415706018517</v>
      </c>
      <c r="U1343" t="str">
        <f t="shared" si="124"/>
        <v>Aug</v>
      </c>
      <c r="V1343" t="str">
        <f t="shared" si="125"/>
        <v>2016</v>
      </c>
    </row>
    <row r="1344" spans="1:22" ht="48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s="5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8">
        <f t="shared" si="120"/>
        <v>2E-3</v>
      </c>
      <c r="P1344">
        <f t="shared" si="121"/>
        <v>100</v>
      </c>
      <c r="Q1344" t="s">
        <v>8319</v>
      </c>
      <c r="R1344" t="s">
        <v>8321</v>
      </c>
      <c r="S1344" s="12">
        <f t="shared" si="122"/>
        <v>42172.608090277768</v>
      </c>
      <c r="T1344" s="12">
        <f t="shared" si="123"/>
        <v>42202.608090277768</v>
      </c>
      <c r="U1344" t="str">
        <f t="shared" si="124"/>
        <v>Jun</v>
      </c>
      <c r="V1344" t="str">
        <f t="shared" si="125"/>
        <v>2015</v>
      </c>
    </row>
    <row r="1345" spans="1:22" ht="48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s="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8">
        <f t="shared" si="120"/>
        <v>1.02298</v>
      </c>
      <c r="P1345">
        <f t="shared" si="121"/>
        <v>158.35603715170279</v>
      </c>
      <c r="Q1345" t="s">
        <v>8319</v>
      </c>
      <c r="R1345" t="s">
        <v>8321</v>
      </c>
      <c r="S1345" s="12">
        <f t="shared" si="122"/>
        <v>42542.318090277775</v>
      </c>
      <c r="T1345" s="12">
        <f t="shared" si="123"/>
        <v>42600.957638888889</v>
      </c>
      <c r="U1345" t="str">
        <f t="shared" si="124"/>
        <v>Jun</v>
      </c>
      <c r="V1345" t="str">
        <f t="shared" si="125"/>
        <v>2016</v>
      </c>
    </row>
    <row r="1346" spans="1:22" ht="48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s="5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8">
        <f t="shared" si="120"/>
        <v>3.7773333333333334</v>
      </c>
      <c r="P1346">
        <f t="shared" si="121"/>
        <v>40.762589928057551</v>
      </c>
      <c r="Q1346" t="s">
        <v>8322</v>
      </c>
      <c r="R1346" t="s">
        <v>8323</v>
      </c>
      <c r="S1346" s="12">
        <f t="shared" si="122"/>
        <v>42522.581469907404</v>
      </c>
      <c r="T1346" s="12">
        <f t="shared" si="123"/>
        <v>42551.581469907404</v>
      </c>
      <c r="U1346" t="str">
        <f t="shared" si="124"/>
        <v>Jun</v>
      </c>
      <c r="V1346" t="str">
        <f t="shared" si="125"/>
        <v>2016</v>
      </c>
    </row>
    <row r="1347" spans="1:22" ht="48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s="5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8">
        <f t="shared" ref="O1347:O1410" si="126">E1347/D1347</f>
        <v>1.25</v>
      </c>
      <c r="P1347">
        <f t="shared" ref="P1347:P1410" si="127">AVERAGE(E1347/L1347)</f>
        <v>53.571428571428569</v>
      </c>
      <c r="Q1347" t="s">
        <v>8322</v>
      </c>
      <c r="R1347" t="s">
        <v>8323</v>
      </c>
      <c r="S1347" s="12">
        <f t="shared" ref="S1347:S1410" si="128">(((J1347/60)/60)/24)+DATE(1970,1,1)+(-5/24)</f>
        <v>41799.606006944443</v>
      </c>
      <c r="T1347" s="12">
        <f t="shared" ref="T1347:T1410" si="129">(((I1347/60)/60)/24)+DATE(1970,1,1)+(-5/24)</f>
        <v>41834.606006944443</v>
      </c>
      <c r="U1347" t="str">
        <f t="shared" ref="U1347:U1410" si="130">TEXT(S1347, "mmm")</f>
        <v>Jun</v>
      </c>
      <c r="V1347" t="str">
        <f t="shared" ref="V1347:V1410" si="131">TEXT(S1347, "yyy")</f>
        <v>2014</v>
      </c>
    </row>
    <row r="1348" spans="1:22" ht="48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s="5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8">
        <f t="shared" si="126"/>
        <v>1.473265306122449</v>
      </c>
      <c r="P1348">
        <f t="shared" si="127"/>
        <v>48.449664429530202</v>
      </c>
      <c r="Q1348" t="s">
        <v>8322</v>
      </c>
      <c r="R1348" t="s">
        <v>8323</v>
      </c>
      <c r="S1348" s="12">
        <f t="shared" si="128"/>
        <v>41421.867488425924</v>
      </c>
      <c r="T1348" s="12">
        <f t="shared" si="129"/>
        <v>41451.867488425924</v>
      </c>
      <c r="U1348" t="str">
        <f t="shared" si="130"/>
        <v>May</v>
      </c>
      <c r="V1348" t="str">
        <f t="shared" si="131"/>
        <v>2013</v>
      </c>
    </row>
    <row r="1349" spans="1:22" ht="48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s="5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8">
        <f t="shared" si="126"/>
        <v>1.022</v>
      </c>
      <c r="P1349">
        <f t="shared" si="127"/>
        <v>82.41935483870968</v>
      </c>
      <c r="Q1349" t="s">
        <v>8322</v>
      </c>
      <c r="R1349" t="s">
        <v>8323</v>
      </c>
      <c r="S1349" s="12">
        <f t="shared" si="128"/>
        <v>42040.429687499993</v>
      </c>
      <c r="T1349" s="12">
        <f t="shared" si="129"/>
        <v>42070.429687499993</v>
      </c>
      <c r="U1349" t="str">
        <f t="shared" si="130"/>
        <v>Feb</v>
      </c>
      <c r="V1349" t="str">
        <f t="shared" si="131"/>
        <v>2015</v>
      </c>
    </row>
    <row r="1350" spans="1:22" ht="48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s="5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8">
        <f t="shared" si="126"/>
        <v>1.018723404255319</v>
      </c>
      <c r="P1350">
        <f t="shared" si="127"/>
        <v>230.19230769230768</v>
      </c>
      <c r="Q1350" t="s">
        <v>8322</v>
      </c>
      <c r="R1350" t="s">
        <v>8323</v>
      </c>
      <c r="S1350" s="12">
        <f t="shared" si="128"/>
        <v>41963.29783564814</v>
      </c>
      <c r="T1350" s="12">
        <f t="shared" si="129"/>
        <v>41991.29783564814</v>
      </c>
      <c r="U1350" t="str">
        <f t="shared" si="130"/>
        <v>Nov</v>
      </c>
      <c r="V1350" t="str">
        <f t="shared" si="131"/>
        <v>2014</v>
      </c>
    </row>
    <row r="1351" spans="1:22" ht="48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s="5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8">
        <f t="shared" si="126"/>
        <v>2.0419999999999998</v>
      </c>
      <c r="P1351">
        <f t="shared" si="127"/>
        <v>59.360465116279073</v>
      </c>
      <c r="Q1351" t="s">
        <v>8322</v>
      </c>
      <c r="R1351" t="s">
        <v>8323</v>
      </c>
      <c r="S1351" s="12">
        <f t="shared" si="128"/>
        <v>42317.124247685184</v>
      </c>
      <c r="T1351" s="12">
        <f t="shared" si="129"/>
        <v>42354.082638888889</v>
      </c>
      <c r="U1351" t="str">
        <f t="shared" si="130"/>
        <v>Nov</v>
      </c>
      <c r="V1351" t="str">
        <f t="shared" si="131"/>
        <v>2015</v>
      </c>
    </row>
    <row r="1352" spans="1:22" ht="48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s="5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8">
        <f t="shared" si="126"/>
        <v>1.0405</v>
      </c>
      <c r="P1352">
        <f t="shared" si="127"/>
        <v>66.698717948717942</v>
      </c>
      <c r="Q1352" t="s">
        <v>8322</v>
      </c>
      <c r="R1352" t="s">
        <v>8323</v>
      </c>
      <c r="S1352" s="12">
        <f t="shared" si="128"/>
        <v>42333.804791666662</v>
      </c>
      <c r="T1352" s="12">
        <f t="shared" si="129"/>
        <v>42363.804791666662</v>
      </c>
      <c r="U1352" t="str">
        <f t="shared" si="130"/>
        <v>Nov</v>
      </c>
      <c r="V1352" t="str">
        <f t="shared" si="131"/>
        <v>2015</v>
      </c>
    </row>
    <row r="1353" spans="1:22" ht="32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s="5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8">
        <f t="shared" si="126"/>
        <v>1.0126500000000001</v>
      </c>
      <c r="P1353">
        <f t="shared" si="127"/>
        <v>168.77500000000001</v>
      </c>
      <c r="Q1353" t="s">
        <v>8322</v>
      </c>
      <c r="R1353" t="s">
        <v>8323</v>
      </c>
      <c r="S1353" s="12">
        <f t="shared" si="128"/>
        <v>42382.531759259255</v>
      </c>
      <c r="T1353" s="12">
        <f t="shared" si="129"/>
        <v>42412.531759259255</v>
      </c>
      <c r="U1353" t="str">
        <f t="shared" si="130"/>
        <v>Jan</v>
      </c>
      <c r="V1353" t="str">
        <f t="shared" si="131"/>
        <v>2016</v>
      </c>
    </row>
    <row r="1354" spans="1:22" ht="48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s="5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8">
        <f t="shared" si="126"/>
        <v>1.3613999999999999</v>
      </c>
      <c r="P1354">
        <f t="shared" si="127"/>
        <v>59.973568281938327</v>
      </c>
      <c r="Q1354" t="s">
        <v>8322</v>
      </c>
      <c r="R1354" t="s">
        <v>8323</v>
      </c>
      <c r="S1354" s="12">
        <f t="shared" si="128"/>
        <v>42200.369976851849</v>
      </c>
      <c r="T1354" s="12">
        <f t="shared" si="129"/>
        <v>42251.957638888889</v>
      </c>
      <c r="U1354" t="str">
        <f t="shared" si="130"/>
        <v>Jul</v>
      </c>
      <c r="V1354" t="str">
        <f t="shared" si="131"/>
        <v>2015</v>
      </c>
    </row>
    <row r="1355" spans="1:22" ht="32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s="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8">
        <f t="shared" si="126"/>
        <v>1.3360000000000001</v>
      </c>
      <c r="P1355">
        <f t="shared" si="127"/>
        <v>31.80952380952381</v>
      </c>
      <c r="Q1355" t="s">
        <v>8322</v>
      </c>
      <c r="R1355" t="s">
        <v>8323</v>
      </c>
      <c r="S1355" s="12">
        <f t="shared" si="128"/>
        <v>41308.909583333334</v>
      </c>
      <c r="T1355" s="12">
        <f t="shared" si="129"/>
        <v>41343.791666666664</v>
      </c>
      <c r="U1355" t="str">
        <f t="shared" si="130"/>
        <v>Feb</v>
      </c>
      <c r="V1355" t="str">
        <f t="shared" si="131"/>
        <v>2013</v>
      </c>
    </row>
    <row r="1356" spans="1:22" ht="48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s="5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8">
        <f t="shared" si="126"/>
        <v>1.3025</v>
      </c>
      <c r="P1356">
        <f t="shared" si="127"/>
        <v>24.421875</v>
      </c>
      <c r="Q1356" t="s">
        <v>8322</v>
      </c>
      <c r="R1356" t="s">
        <v>8323</v>
      </c>
      <c r="S1356" s="12">
        <f t="shared" si="128"/>
        <v>42502.599293981482</v>
      </c>
      <c r="T1356" s="12">
        <f t="shared" si="129"/>
        <v>42532.599293981482</v>
      </c>
      <c r="U1356" t="str">
        <f t="shared" si="130"/>
        <v>May</v>
      </c>
      <c r="V1356" t="str">
        <f t="shared" si="131"/>
        <v>2016</v>
      </c>
    </row>
    <row r="1357" spans="1:22" ht="48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s="5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8">
        <f t="shared" si="126"/>
        <v>1.2267999999999999</v>
      </c>
      <c r="P1357">
        <f t="shared" si="127"/>
        <v>25.347107438016529</v>
      </c>
      <c r="Q1357" t="s">
        <v>8322</v>
      </c>
      <c r="R1357" t="s">
        <v>8323</v>
      </c>
      <c r="S1357" s="12">
        <f t="shared" si="128"/>
        <v>41213.046354166661</v>
      </c>
      <c r="T1357" s="12">
        <f t="shared" si="129"/>
        <v>41243.208333333328</v>
      </c>
      <c r="U1357" t="str">
        <f t="shared" si="130"/>
        <v>Oct</v>
      </c>
      <c r="V1357" t="str">
        <f t="shared" si="131"/>
        <v>2012</v>
      </c>
    </row>
    <row r="1358" spans="1:22" ht="48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s="5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8">
        <f t="shared" si="126"/>
        <v>1.8281058823529412</v>
      </c>
      <c r="P1358">
        <f t="shared" si="127"/>
        <v>71.443218390804603</v>
      </c>
      <c r="Q1358" t="s">
        <v>8322</v>
      </c>
      <c r="R1358" t="s">
        <v>8323</v>
      </c>
      <c r="S1358" s="12">
        <f t="shared" si="128"/>
        <v>41429.830555555556</v>
      </c>
      <c r="T1358" s="12">
        <f t="shared" si="129"/>
        <v>41459.830555555556</v>
      </c>
      <c r="U1358" t="str">
        <f t="shared" si="130"/>
        <v>Jun</v>
      </c>
      <c r="V1358" t="str">
        <f t="shared" si="131"/>
        <v>2013</v>
      </c>
    </row>
    <row r="1359" spans="1:22" ht="48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s="5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8">
        <f t="shared" si="126"/>
        <v>1.2529999999999999</v>
      </c>
      <c r="P1359">
        <f t="shared" si="127"/>
        <v>38.553846153846152</v>
      </c>
      <c r="Q1359" t="s">
        <v>8322</v>
      </c>
      <c r="R1359" t="s">
        <v>8323</v>
      </c>
      <c r="S1359" s="12">
        <f t="shared" si="128"/>
        <v>41304.753900462958</v>
      </c>
      <c r="T1359" s="12">
        <f t="shared" si="129"/>
        <v>41334.040972222218</v>
      </c>
      <c r="U1359" t="str">
        <f t="shared" si="130"/>
        <v>Jan</v>
      </c>
      <c r="V1359" t="str">
        <f t="shared" si="131"/>
        <v>2013</v>
      </c>
    </row>
    <row r="1360" spans="1:22" ht="48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s="5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8">
        <f t="shared" si="126"/>
        <v>1.1166666666666667</v>
      </c>
      <c r="P1360">
        <f t="shared" si="127"/>
        <v>68.367346938775512</v>
      </c>
      <c r="Q1360" t="s">
        <v>8322</v>
      </c>
      <c r="R1360" t="s">
        <v>8323</v>
      </c>
      <c r="S1360" s="12">
        <f t="shared" si="128"/>
        <v>40689.362534722219</v>
      </c>
      <c r="T1360" s="12">
        <f t="shared" si="129"/>
        <v>40719.362534722219</v>
      </c>
      <c r="U1360" t="str">
        <f t="shared" si="130"/>
        <v>May</v>
      </c>
      <c r="V1360" t="str">
        <f t="shared" si="131"/>
        <v>2011</v>
      </c>
    </row>
    <row r="1361" spans="1:22" ht="48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s="5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8">
        <f t="shared" si="126"/>
        <v>1.1575757575757575</v>
      </c>
      <c r="P1361">
        <f t="shared" si="127"/>
        <v>40.210526315789473</v>
      </c>
      <c r="Q1361" t="s">
        <v>8322</v>
      </c>
      <c r="R1361" t="s">
        <v>8323</v>
      </c>
      <c r="S1361" s="12">
        <f t="shared" si="128"/>
        <v>40668.606365740736</v>
      </c>
      <c r="T1361" s="12">
        <f t="shared" si="129"/>
        <v>40730.606365740736</v>
      </c>
      <c r="U1361" t="str">
        <f t="shared" si="130"/>
        <v>May</v>
      </c>
      <c r="V1361" t="str">
        <f t="shared" si="131"/>
        <v>2011</v>
      </c>
    </row>
    <row r="1362" spans="1:22" ht="32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s="5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8">
        <f t="shared" si="126"/>
        <v>1.732</v>
      </c>
      <c r="P1362">
        <f t="shared" si="127"/>
        <v>32.074074074074076</v>
      </c>
      <c r="Q1362" t="s">
        <v>8322</v>
      </c>
      <c r="R1362" t="s">
        <v>8323</v>
      </c>
      <c r="S1362" s="12">
        <f t="shared" si="128"/>
        <v>41095.692361111105</v>
      </c>
      <c r="T1362" s="12">
        <f t="shared" si="129"/>
        <v>41123.692361111105</v>
      </c>
      <c r="U1362" t="str">
        <f t="shared" si="130"/>
        <v>Jul</v>
      </c>
      <c r="V1362" t="str">
        <f t="shared" si="131"/>
        <v>2012</v>
      </c>
    </row>
    <row r="1363" spans="1:22" ht="48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s="5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8">
        <f t="shared" si="126"/>
        <v>1.2598333333333334</v>
      </c>
      <c r="P1363">
        <f t="shared" si="127"/>
        <v>28.632575757575758</v>
      </c>
      <c r="Q1363" t="s">
        <v>8322</v>
      </c>
      <c r="R1363" t="s">
        <v>8323</v>
      </c>
      <c r="S1363" s="12">
        <f t="shared" si="128"/>
        <v>41781.508935185186</v>
      </c>
      <c r="T1363" s="12">
        <f t="shared" si="129"/>
        <v>41811.508935185186</v>
      </c>
      <c r="U1363" t="str">
        <f t="shared" si="130"/>
        <v>May</v>
      </c>
      <c r="V1363" t="str">
        <f t="shared" si="131"/>
        <v>2014</v>
      </c>
    </row>
    <row r="1364" spans="1:22" ht="32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s="5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8">
        <f t="shared" si="126"/>
        <v>1.091</v>
      </c>
      <c r="P1364">
        <f t="shared" si="127"/>
        <v>43.64</v>
      </c>
      <c r="Q1364" t="s">
        <v>8322</v>
      </c>
      <c r="R1364" t="s">
        <v>8323</v>
      </c>
      <c r="S1364" s="12">
        <f t="shared" si="128"/>
        <v>41464.726053240738</v>
      </c>
      <c r="T1364" s="12">
        <f t="shared" si="129"/>
        <v>41524.726053240738</v>
      </c>
      <c r="U1364" t="str">
        <f t="shared" si="130"/>
        <v>Jul</v>
      </c>
      <c r="V1364" t="str">
        <f t="shared" si="131"/>
        <v>2013</v>
      </c>
    </row>
    <row r="1365" spans="1:22" ht="48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s="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8">
        <f t="shared" si="126"/>
        <v>1</v>
      </c>
      <c r="P1365">
        <f t="shared" si="127"/>
        <v>40</v>
      </c>
      <c r="Q1365" t="s">
        <v>8322</v>
      </c>
      <c r="R1365" t="s">
        <v>8323</v>
      </c>
      <c r="S1365" s="12">
        <f t="shared" si="128"/>
        <v>42396.635729166665</v>
      </c>
      <c r="T1365" s="12">
        <f t="shared" si="129"/>
        <v>42415.124305555553</v>
      </c>
      <c r="U1365" t="str">
        <f t="shared" si="130"/>
        <v>Jan</v>
      </c>
      <c r="V1365" t="str">
        <f t="shared" si="131"/>
        <v>2016</v>
      </c>
    </row>
    <row r="1366" spans="1:22" ht="48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s="5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8">
        <f t="shared" si="126"/>
        <v>1.1864285714285714</v>
      </c>
      <c r="P1366">
        <f t="shared" si="127"/>
        <v>346.04166666666669</v>
      </c>
      <c r="Q1366" t="s">
        <v>8325</v>
      </c>
      <c r="R1366" t="s">
        <v>8326</v>
      </c>
      <c r="S1366" s="12">
        <f t="shared" si="128"/>
        <v>41951.487337962957</v>
      </c>
      <c r="T1366" s="12">
        <f t="shared" si="129"/>
        <v>42011.487337962964</v>
      </c>
      <c r="U1366" t="str">
        <f t="shared" si="130"/>
        <v>Nov</v>
      </c>
      <c r="V1366" t="str">
        <f t="shared" si="131"/>
        <v>2014</v>
      </c>
    </row>
    <row r="1367" spans="1:22" ht="48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s="5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8">
        <f t="shared" si="126"/>
        <v>1.0026666666666666</v>
      </c>
      <c r="P1367">
        <f t="shared" si="127"/>
        <v>81.739130434782609</v>
      </c>
      <c r="Q1367" t="s">
        <v>8325</v>
      </c>
      <c r="R1367" t="s">
        <v>8326</v>
      </c>
      <c r="S1367" s="12">
        <f t="shared" si="128"/>
        <v>42049.524907407402</v>
      </c>
      <c r="T1367" s="12">
        <f t="shared" si="129"/>
        <v>42079.483240740738</v>
      </c>
      <c r="U1367" t="str">
        <f t="shared" si="130"/>
        <v>Feb</v>
      </c>
      <c r="V1367" t="str">
        <f t="shared" si="131"/>
        <v>2015</v>
      </c>
    </row>
    <row r="1368" spans="1:22" ht="16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s="5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8">
        <f t="shared" si="126"/>
        <v>1.2648920000000001</v>
      </c>
      <c r="P1368">
        <f t="shared" si="127"/>
        <v>64.535306122448986</v>
      </c>
      <c r="Q1368" t="s">
        <v>8325</v>
      </c>
      <c r="R1368" t="s">
        <v>8326</v>
      </c>
      <c r="S1368" s="12">
        <f t="shared" si="128"/>
        <v>41924.787766203699</v>
      </c>
      <c r="T1368" s="12">
        <f t="shared" si="129"/>
        <v>41969.829432870371</v>
      </c>
      <c r="U1368" t="str">
        <f t="shared" si="130"/>
        <v>Oct</v>
      </c>
      <c r="V1368" t="str">
        <f t="shared" si="131"/>
        <v>2014</v>
      </c>
    </row>
    <row r="1369" spans="1:22" ht="48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s="5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8">
        <f t="shared" si="126"/>
        <v>1.1426000000000001</v>
      </c>
      <c r="P1369">
        <f t="shared" si="127"/>
        <v>63.477777777777774</v>
      </c>
      <c r="Q1369" t="s">
        <v>8325</v>
      </c>
      <c r="R1369" t="s">
        <v>8326</v>
      </c>
      <c r="S1369" s="12">
        <f t="shared" si="128"/>
        <v>42291.794560185182</v>
      </c>
      <c r="T1369" s="12">
        <f t="shared" si="129"/>
        <v>42321.836226851847</v>
      </c>
      <c r="U1369" t="str">
        <f t="shared" si="130"/>
        <v>Oct</v>
      </c>
      <c r="V1369" t="str">
        <f t="shared" si="131"/>
        <v>2015</v>
      </c>
    </row>
    <row r="1370" spans="1:22" ht="48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s="5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8">
        <f t="shared" si="126"/>
        <v>1.107</v>
      </c>
      <c r="P1370">
        <f t="shared" si="127"/>
        <v>63.620689655172413</v>
      </c>
      <c r="Q1370" t="s">
        <v>8325</v>
      </c>
      <c r="R1370" t="s">
        <v>8326</v>
      </c>
      <c r="S1370" s="12">
        <f t="shared" si="128"/>
        <v>42145.982569444437</v>
      </c>
      <c r="T1370" s="12">
        <f t="shared" si="129"/>
        <v>42169.982569444437</v>
      </c>
      <c r="U1370" t="str">
        <f t="shared" si="130"/>
        <v>May</v>
      </c>
      <c r="V1370" t="str">
        <f t="shared" si="131"/>
        <v>2015</v>
      </c>
    </row>
    <row r="1371" spans="1:22" ht="48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s="5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8">
        <f t="shared" si="126"/>
        <v>1.0534805315203954</v>
      </c>
      <c r="P1371">
        <f t="shared" si="127"/>
        <v>83.967068965517228</v>
      </c>
      <c r="Q1371" t="s">
        <v>8325</v>
      </c>
      <c r="R1371" t="s">
        <v>8326</v>
      </c>
      <c r="S1371" s="12">
        <f t="shared" si="128"/>
        <v>41710.385949074072</v>
      </c>
      <c r="T1371" s="12">
        <f t="shared" si="129"/>
        <v>41740.385949074072</v>
      </c>
      <c r="U1371" t="str">
        <f t="shared" si="130"/>
        <v>Mar</v>
      </c>
      <c r="V1371" t="str">
        <f t="shared" si="131"/>
        <v>2014</v>
      </c>
    </row>
    <row r="1372" spans="1:22" ht="32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s="5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8">
        <f t="shared" si="126"/>
        <v>1.0366666666666666</v>
      </c>
      <c r="P1372">
        <f t="shared" si="127"/>
        <v>77.75</v>
      </c>
      <c r="Q1372" t="s">
        <v>8325</v>
      </c>
      <c r="R1372" t="s">
        <v>8326</v>
      </c>
      <c r="S1372" s="12">
        <f t="shared" si="128"/>
        <v>41547.795023148145</v>
      </c>
      <c r="T1372" s="12">
        <f t="shared" si="129"/>
        <v>41562.795023148145</v>
      </c>
      <c r="U1372" t="str">
        <f t="shared" si="130"/>
        <v>Sep</v>
      </c>
      <c r="V1372" t="str">
        <f t="shared" si="131"/>
        <v>2013</v>
      </c>
    </row>
    <row r="1373" spans="1:22" ht="48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s="5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8">
        <f t="shared" si="126"/>
        <v>1.0708672667523933</v>
      </c>
      <c r="P1373">
        <f t="shared" si="127"/>
        <v>107.07142857142857</v>
      </c>
      <c r="Q1373" t="s">
        <v>8325</v>
      </c>
      <c r="R1373" t="s">
        <v>8326</v>
      </c>
      <c r="S1373" s="12">
        <f t="shared" si="128"/>
        <v>42101.550254629627</v>
      </c>
      <c r="T1373" s="12">
        <f t="shared" si="129"/>
        <v>42131.550254629627</v>
      </c>
      <c r="U1373" t="str">
        <f t="shared" si="130"/>
        <v>Apr</v>
      </c>
      <c r="V1373" t="str">
        <f t="shared" si="131"/>
        <v>2015</v>
      </c>
    </row>
    <row r="1374" spans="1:22" ht="16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s="5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8">
        <f t="shared" si="126"/>
        <v>1.24</v>
      </c>
      <c r="P1374">
        <f t="shared" si="127"/>
        <v>38.75</v>
      </c>
      <c r="Q1374" t="s">
        <v>8325</v>
      </c>
      <c r="R1374" t="s">
        <v>8326</v>
      </c>
      <c r="S1374" s="12">
        <f t="shared" si="128"/>
        <v>41072.53162037037</v>
      </c>
      <c r="T1374" s="12">
        <f t="shared" si="129"/>
        <v>41102.53162037037</v>
      </c>
      <c r="U1374" t="str">
        <f t="shared" si="130"/>
        <v>Jun</v>
      </c>
      <c r="V1374" t="str">
        <f t="shared" si="131"/>
        <v>2012</v>
      </c>
    </row>
    <row r="1375" spans="1:22" ht="32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s="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8">
        <f t="shared" si="126"/>
        <v>1.0501</v>
      </c>
      <c r="P1375">
        <f t="shared" si="127"/>
        <v>201.94230769230768</v>
      </c>
      <c r="Q1375" t="s">
        <v>8325</v>
      </c>
      <c r="R1375" t="s">
        <v>8326</v>
      </c>
      <c r="S1375" s="12">
        <f t="shared" si="128"/>
        <v>42704.743437499994</v>
      </c>
      <c r="T1375" s="12">
        <f t="shared" si="129"/>
        <v>42734.743437499994</v>
      </c>
      <c r="U1375" t="str">
        <f t="shared" si="130"/>
        <v>Nov</v>
      </c>
      <c r="V1375" t="str">
        <f t="shared" si="131"/>
        <v>2016</v>
      </c>
    </row>
    <row r="1376" spans="1:22" ht="48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s="5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8">
        <f t="shared" si="126"/>
        <v>1.8946666666666667</v>
      </c>
      <c r="P1376">
        <f t="shared" si="127"/>
        <v>43.060606060606062</v>
      </c>
      <c r="Q1376" t="s">
        <v>8325</v>
      </c>
      <c r="R1376" t="s">
        <v>8326</v>
      </c>
      <c r="S1376" s="12">
        <f t="shared" si="128"/>
        <v>42423.953564814808</v>
      </c>
      <c r="T1376" s="12">
        <f t="shared" si="129"/>
        <v>42453.911898148144</v>
      </c>
      <c r="U1376" t="str">
        <f t="shared" si="130"/>
        <v>Feb</v>
      </c>
      <c r="V1376" t="str">
        <f t="shared" si="131"/>
        <v>2016</v>
      </c>
    </row>
    <row r="1377" spans="1:22" ht="48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s="5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8">
        <f t="shared" si="126"/>
        <v>1.7132499999999999</v>
      </c>
      <c r="P1377">
        <f t="shared" si="127"/>
        <v>62.871559633027523</v>
      </c>
      <c r="Q1377" t="s">
        <v>8325</v>
      </c>
      <c r="R1377" t="s">
        <v>8326</v>
      </c>
      <c r="S1377" s="12">
        <f t="shared" si="128"/>
        <v>42719.857858796291</v>
      </c>
      <c r="T1377" s="12">
        <f t="shared" si="129"/>
        <v>42749.857858796291</v>
      </c>
      <c r="U1377" t="str">
        <f t="shared" si="130"/>
        <v>Dec</v>
      </c>
      <c r="V1377" t="str">
        <f t="shared" si="131"/>
        <v>2016</v>
      </c>
    </row>
    <row r="1378" spans="1:22" ht="32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s="5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8">
        <f t="shared" si="126"/>
        <v>2.5248648648648651</v>
      </c>
      <c r="P1378">
        <f t="shared" si="127"/>
        <v>55.607142857142854</v>
      </c>
      <c r="Q1378" t="s">
        <v>8325</v>
      </c>
      <c r="R1378" t="s">
        <v>8326</v>
      </c>
      <c r="S1378" s="12">
        <f t="shared" si="128"/>
        <v>42677.460717592585</v>
      </c>
      <c r="T1378" s="12">
        <f t="shared" si="129"/>
        <v>42707.502384259256</v>
      </c>
      <c r="U1378" t="str">
        <f t="shared" si="130"/>
        <v>Nov</v>
      </c>
      <c r="V1378" t="str">
        <f t="shared" si="131"/>
        <v>2016</v>
      </c>
    </row>
    <row r="1379" spans="1:22" ht="48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s="5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8">
        <f t="shared" si="126"/>
        <v>1.1615384615384616</v>
      </c>
      <c r="P1379">
        <f t="shared" si="127"/>
        <v>48.70967741935484</v>
      </c>
      <c r="Q1379" t="s">
        <v>8325</v>
      </c>
      <c r="R1379" t="s">
        <v>8326</v>
      </c>
      <c r="S1379" s="12">
        <f t="shared" si="128"/>
        <v>42747.01122685185</v>
      </c>
      <c r="T1379" s="12">
        <f t="shared" si="129"/>
        <v>42768.96597222222</v>
      </c>
      <c r="U1379" t="str">
        <f t="shared" si="130"/>
        <v>Jan</v>
      </c>
      <c r="V1379" t="str">
        <f t="shared" si="131"/>
        <v>2017</v>
      </c>
    </row>
    <row r="1380" spans="1:22" ht="16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s="5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8">
        <f t="shared" si="126"/>
        <v>2.0335000000000001</v>
      </c>
      <c r="P1380">
        <f t="shared" si="127"/>
        <v>30.578947368421051</v>
      </c>
      <c r="Q1380" t="s">
        <v>8325</v>
      </c>
      <c r="R1380" t="s">
        <v>8326</v>
      </c>
      <c r="S1380" s="12">
        <f t="shared" si="128"/>
        <v>42568.551041666658</v>
      </c>
      <c r="T1380" s="12">
        <f t="shared" si="129"/>
        <v>42583.551041666658</v>
      </c>
      <c r="U1380" t="str">
        <f t="shared" si="130"/>
        <v>Jul</v>
      </c>
      <c r="V1380" t="str">
        <f t="shared" si="131"/>
        <v>2016</v>
      </c>
    </row>
    <row r="1381" spans="1:22" ht="32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s="5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8">
        <f t="shared" si="126"/>
        <v>1.1160000000000001</v>
      </c>
      <c r="P1381">
        <f t="shared" si="127"/>
        <v>73.907284768211923</v>
      </c>
      <c r="Q1381" t="s">
        <v>8325</v>
      </c>
      <c r="R1381" t="s">
        <v>8326</v>
      </c>
      <c r="S1381" s="12">
        <f t="shared" si="128"/>
        <v>42130.28328703704</v>
      </c>
      <c r="T1381" s="12">
        <f t="shared" si="129"/>
        <v>42160.28328703704</v>
      </c>
      <c r="U1381" t="str">
        <f t="shared" si="130"/>
        <v>May</v>
      </c>
      <c r="V1381" t="str">
        <f t="shared" si="131"/>
        <v>2015</v>
      </c>
    </row>
    <row r="1382" spans="1:22" ht="32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s="5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8">
        <f t="shared" si="126"/>
        <v>4.24</v>
      </c>
      <c r="P1382">
        <f t="shared" si="127"/>
        <v>21.2</v>
      </c>
      <c r="Q1382" t="s">
        <v>8325</v>
      </c>
      <c r="R1382" t="s">
        <v>8326</v>
      </c>
      <c r="S1382" s="12">
        <f t="shared" si="128"/>
        <v>42141.554467592585</v>
      </c>
      <c r="T1382" s="12">
        <f t="shared" si="129"/>
        <v>42163.874999999993</v>
      </c>
      <c r="U1382" t="str">
        <f t="shared" si="130"/>
        <v>May</v>
      </c>
      <c r="V1382" t="str">
        <f t="shared" si="131"/>
        <v>2015</v>
      </c>
    </row>
    <row r="1383" spans="1:22" ht="48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s="5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8">
        <f t="shared" si="126"/>
        <v>1.071</v>
      </c>
      <c r="P1383">
        <f t="shared" si="127"/>
        <v>73.356164383561648</v>
      </c>
      <c r="Q1383" t="s">
        <v>8325</v>
      </c>
      <c r="R1383" t="s">
        <v>8326</v>
      </c>
      <c r="S1383" s="12">
        <f t="shared" si="128"/>
        <v>42703.006076388883</v>
      </c>
      <c r="T1383" s="12">
        <f t="shared" si="129"/>
        <v>42733.006076388883</v>
      </c>
      <c r="U1383" t="str">
        <f t="shared" si="130"/>
        <v>Nov</v>
      </c>
      <c r="V1383" t="str">
        <f t="shared" si="131"/>
        <v>2016</v>
      </c>
    </row>
    <row r="1384" spans="1:22" ht="48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s="5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8">
        <f t="shared" si="126"/>
        <v>1.043625</v>
      </c>
      <c r="P1384">
        <f t="shared" si="127"/>
        <v>56.412162162162161</v>
      </c>
      <c r="Q1384" t="s">
        <v>8325</v>
      </c>
      <c r="R1384" t="s">
        <v>8326</v>
      </c>
      <c r="S1384" s="12">
        <f t="shared" si="128"/>
        <v>41370.591851851852</v>
      </c>
      <c r="T1384" s="12">
        <f t="shared" si="129"/>
        <v>41400.591851851852</v>
      </c>
      <c r="U1384" t="str">
        <f t="shared" si="130"/>
        <v>Apr</v>
      </c>
      <c r="V1384" t="str">
        <f t="shared" si="131"/>
        <v>2013</v>
      </c>
    </row>
    <row r="1385" spans="1:22" ht="48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s="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8">
        <f t="shared" si="126"/>
        <v>2.124090909090909</v>
      </c>
      <c r="P1385">
        <f t="shared" si="127"/>
        <v>50.247311827956992</v>
      </c>
      <c r="Q1385" t="s">
        <v>8325</v>
      </c>
      <c r="R1385" t="s">
        <v>8326</v>
      </c>
      <c r="S1385" s="12">
        <f t="shared" si="128"/>
        <v>42706.866643518515</v>
      </c>
      <c r="T1385" s="12">
        <f t="shared" si="129"/>
        <v>42726.866643518515</v>
      </c>
      <c r="U1385" t="str">
        <f t="shared" si="130"/>
        <v>Dec</v>
      </c>
      <c r="V1385" t="str">
        <f t="shared" si="131"/>
        <v>2016</v>
      </c>
    </row>
    <row r="1386" spans="1:22" ht="48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s="5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8">
        <f t="shared" si="126"/>
        <v>1.2408571428571429</v>
      </c>
      <c r="P1386">
        <f t="shared" si="127"/>
        <v>68.936507936507937</v>
      </c>
      <c r="Q1386" t="s">
        <v>8325</v>
      </c>
      <c r="R1386" t="s">
        <v>8326</v>
      </c>
      <c r="S1386" s="12">
        <f t="shared" si="128"/>
        <v>42160.526874999996</v>
      </c>
      <c r="T1386" s="12">
        <f t="shared" si="129"/>
        <v>42190.526874999996</v>
      </c>
      <c r="U1386" t="str">
        <f t="shared" si="130"/>
        <v>Jun</v>
      </c>
      <c r="V1386" t="str">
        <f t="shared" si="131"/>
        <v>2015</v>
      </c>
    </row>
    <row r="1387" spans="1:22" ht="48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s="5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8">
        <f t="shared" si="126"/>
        <v>1.10406125</v>
      </c>
      <c r="P1387">
        <f t="shared" si="127"/>
        <v>65.914104477611943</v>
      </c>
      <c r="Q1387" t="s">
        <v>8325</v>
      </c>
      <c r="R1387" t="s">
        <v>8326</v>
      </c>
      <c r="S1387" s="12">
        <f t="shared" si="128"/>
        <v>42433.480567129627</v>
      </c>
      <c r="T1387" s="12">
        <f t="shared" si="129"/>
        <v>42489.299305555549</v>
      </c>
      <c r="U1387" t="str">
        <f t="shared" si="130"/>
        <v>Mar</v>
      </c>
      <c r="V1387" t="str">
        <f t="shared" si="131"/>
        <v>2016</v>
      </c>
    </row>
    <row r="1388" spans="1:22" ht="32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s="5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8">
        <f t="shared" si="126"/>
        <v>2.1875</v>
      </c>
      <c r="P1388">
        <f t="shared" si="127"/>
        <v>62.5</v>
      </c>
      <c r="Q1388" t="s">
        <v>8325</v>
      </c>
      <c r="R1388" t="s">
        <v>8326</v>
      </c>
      <c r="S1388" s="12">
        <f t="shared" si="128"/>
        <v>42184.438530092586</v>
      </c>
      <c r="T1388" s="12">
        <f t="shared" si="129"/>
        <v>42214.438530092586</v>
      </c>
      <c r="U1388" t="str">
        <f t="shared" si="130"/>
        <v>Jun</v>
      </c>
      <c r="V1388" t="str">
        <f t="shared" si="131"/>
        <v>2015</v>
      </c>
    </row>
    <row r="1389" spans="1:22" ht="48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s="5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8">
        <f t="shared" si="126"/>
        <v>1.36625</v>
      </c>
      <c r="P1389">
        <f t="shared" si="127"/>
        <v>70.064102564102569</v>
      </c>
      <c r="Q1389" t="s">
        <v>8325</v>
      </c>
      <c r="R1389" t="s">
        <v>8326</v>
      </c>
      <c r="S1389" s="12">
        <f t="shared" si="128"/>
        <v>42126.712905092594</v>
      </c>
      <c r="T1389" s="12">
        <f t="shared" si="129"/>
        <v>42157.979166666664</v>
      </c>
      <c r="U1389" t="str">
        <f t="shared" si="130"/>
        <v>May</v>
      </c>
      <c r="V1389" t="str">
        <f t="shared" si="131"/>
        <v>2015</v>
      </c>
    </row>
    <row r="1390" spans="1:22" ht="48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s="5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8">
        <f t="shared" si="126"/>
        <v>1.348074</v>
      </c>
      <c r="P1390">
        <f t="shared" si="127"/>
        <v>60.181874999999998</v>
      </c>
      <c r="Q1390" t="s">
        <v>8325</v>
      </c>
      <c r="R1390" t="s">
        <v>8326</v>
      </c>
      <c r="S1390" s="12">
        <f t="shared" si="128"/>
        <v>42634.406446759262</v>
      </c>
      <c r="T1390" s="12">
        <f t="shared" si="129"/>
        <v>42660.468055555553</v>
      </c>
      <c r="U1390" t="str">
        <f t="shared" si="130"/>
        <v>Sep</v>
      </c>
      <c r="V1390" t="str">
        <f t="shared" si="131"/>
        <v>2016</v>
      </c>
    </row>
    <row r="1391" spans="1:22" ht="32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s="5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8">
        <f t="shared" si="126"/>
        <v>1.454</v>
      </c>
      <c r="P1391">
        <f t="shared" si="127"/>
        <v>21.382352941176471</v>
      </c>
      <c r="Q1391" t="s">
        <v>8325</v>
      </c>
      <c r="R1391" t="s">
        <v>8326</v>
      </c>
      <c r="S1391" s="12">
        <f t="shared" si="128"/>
        <v>42565.272650462961</v>
      </c>
      <c r="T1391" s="12">
        <f t="shared" si="129"/>
        <v>42595.272650462961</v>
      </c>
      <c r="U1391" t="str">
        <f t="shared" si="130"/>
        <v>Jul</v>
      </c>
      <c r="V1391" t="str">
        <f t="shared" si="131"/>
        <v>2016</v>
      </c>
    </row>
    <row r="1392" spans="1:22" ht="48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s="5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8">
        <f t="shared" si="126"/>
        <v>1.0910714285714285</v>
      </c>
      <c r="P1392">
        <f t="shared" si="127"/>
        <v>160.78947368421052</v>
      </c>
      <c r="Q1392" t="s">
        <v>8325</v>
      </c>
      <c r="R1392" t="s">
        <v>8326</v>
      </c>
      <c r="S1392" s="12">
        <f t="shared" si="128"/>
        <v>42087.594976851848</v>
      </c>
      <c r="T1392" s="12">
        <f t="shared" si="129"/>
        <v>42121.508333333331</v>
      </c>
      <c r="U1392" t="str">
        <f t="shared" si="130"/>
        <v>Mar</v>
      </c>
      <c r="V1392" t="str">
        <f t="shared" si="131"/>
        <v>2015</v>
      </c>
    </row>
    <row r="1393" spans="1:22" ht="48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s="5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8">
        <f t="shared" si="126"/>
        <v>1.1020000000000001</v>
      </c>
      <c r="P1393">
        <f t="shared" si="127"/>
        <v>42.384615384615387</v>
      </c>
      <c r="Q1393" t="s">
        <v>8325</v>
      </c>
      <c r="R1393" t="s">
        <v>8326</v>
      </c>
      <c r="S1393" s="12">
        <f t="shared" si="128"/>
        <v>42193.442337962959</v>
      </c>
      <c r="T1393" s="12">
        <f t="shared" si="129"/>
        <v>42237.999305555553</v>
      </c>
      <c r="U1393" t="str">
        <f t="shared" si="130"/>
        <v>Jul</v>
      </c>
      <c r="V1393" t="str">
        <f t="shared" si="131"/>
        <v>2015</v>
      </c>
    </row>
    <row r="1394" spans="1:22" ht="48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s="5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8">
        <f t="shared" si="126"/>
        <v>1.1364000000000001</v>
      </c>
      <c r="P1394">
        <f t="shared" si="127"/>
        <v>27.317307692307693</v>
      </c>
      <c r="Q1394" t="s">
        <v>8325</v>
      </c>
      <c r="R1394" t="s">
        <v>8326</v>
      </c>
      <c r="S1394" s="12">
        <f t="shared" si="128"/>
        <v>42400.946597222217</v>
      </c>
      <c r="T1394" s="12">
        <f t="shared" si="129"/>
        <v>42431.946597222217</v>
      </c>
      <c r="U1394" t="str">
        <f t="shared" si="130"/>
        <v>Jan</v>
      </c>
      <c r="V1394" t="str">
        <f t="shared" si="131"/>
        <v>2016</v>
      </c>
    </row>
    <row r="1395" spans="1:22" ht="16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s="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8">
        <f t="shared" si="126"/>
        <v>1.0235000000000001</v>
      </c>
      <c r="P1395">
        <f t="shared" si="127"/>
        <v>196.82692307692307</v>
      </c>
      <c r="Q1395" t="s">
        <v>8325</v>
      </c>
      <c r="R1395" t="s">
        <v>8326</v>
      </c>
      <c r="S1395" s="12">
        <f t="shared" si="128"/>
        <v>42553.473645833328</v>
      </c>
      <c r="T1395" s="12">
        <f t="shared" si="129"/>
        <v>42583.473645833328</v>
      </c>
      <c r="U1395" t="str">
        <f t="shared" si="130"/>
        <v>Jul</v>
      </c>
      <c r="V1395" t="str">
        <f t="shared" si="131"/>
        <v>2016</v>
      </c>
    </row>
    <row r="1396" spans="1:22" ht="48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s="5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8">
        <f t="shared" si="126"/>
        <v>1.2213333333333334</v>
      </c>
      <c r="P1396">
        <f t="shared" si="127"/>
        <v>53.882352941176471</v>
      </c>
      <c r="Q1396" t="s">
        <v>8325</v>
      </c>
      <c r="R1396" t="s">
        <v>8326</v>
      </c>
      <c r="S1396" s="12">
        <f t="shared" si="128"/>
        <v>42751.936643518515</v>
      </c>
      <c r="T1396" s="12">
        <f t="shared" si="129"/>
        <v>42794.916666666664</v>
      </c>
      <c r="U1396" t="str">
        <f t="shared" si="130"/>
        <v>Jan</v>
      </c>
      <c r="V1396" t="str">
        <f t="shared" si="131"/>
        <v>2017</v>
      </c>
    </row>
    <row r="1397" spans="1:22" ht="16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s="5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8">
        <f t="shared" si="126"/>
        <v>1.1188571428571428</v>
      </c>
      <c r="P1397">
        <f t="shared" si="127"/>
        <v>47.756097560975611</v>
      </c>
      <c r="Q1397" t="s">
        <v>8325</v>
      </c>
      <c r="R1397" t="s">
        <v>8326</v>
      </c>
      <c r="S1397" s="12">
        <f t="shared" si="128"/>
        <v>42719.700011574074</v>
      </c>
      <c r="T1397" s="12">
        <f t="shared" si="129"/>
        <v>42749.700011574074</v>
      </c>
      <c r="U1397" t="str">
        <f t="shared" si="130"/>
        <v>Dec</v>
      </c>
      <c r="V1397" t="str">
        <f t="shared" si="131"/>
        <v>2016</v>
      </c>
    </row>
    <row r="1398" spans="1:22" ht="48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s="5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8">
        <f t="shared" si="126"/>
        <v>1.073</v>
      </c>
      <c r="P1398">
        <f t="shared" si="127"/>
        <v>88.191780821917803</v>
      </c>
      <c r="Q1398" t="s">
        <v>8325</v>
      </c>
      <c r="R1398" t="s">
        <v>8326</v>
      </c>
      <c r="S1398" s="12">
        <f t="shared" si="128"/>
        <v>42018.790300925924</v>
      </c>
      <c r="T1398" s="12">
        <f t="shared" si="129"/>
        <v>42048.790300925924</v>
      </c>
      <c r="U1398" t="str">
        <f t="shared" si="130"/>
        <v>Jan</v>
      </c>
      <c r="V1398" t="str">
        <f t="shared" si="131"/>
        <v>2015</v>
      </c>
    </row>
    <row r="1399" spans="1:22" ht="48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s="5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8">
        <f t="shared" si="126"/>
        <v>1.1385000000000001</v>
      </c>
      <c r="P1399">
        <f t="shared" si="127"/>
        <v>72.056962025316452</v>
      </c>
      <c r="Q1399" t="s">
        <v>8325</v>
      </c>
      <c r="R1399" t="s">
        <v>8326</v>
      </c>
      <c r="S1399" s="12">
        <f t="shared" si="128"/>
        <v>42640.709606481476</v>
      </c>
      <c r="T1399" s="12">
        <f t="shared" si="129"/>
        <v>42670.679861111108</v>
      </c>
      <c r="U1399" t="str">
        <f t="shared" si="130"/>
        <v>Sep</v>
      </c>
      <c r="V1399" t="str">
        <f t="shared" si="131"/>
        <v>2016</v>
      </c>
    </row>
    <row r="1400" spans="1:22" ht="48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s="5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8">
        <f t="shared" si="126"/>
        <v>1.0968181818181819</v>
      </c>
      <c r="P1400">
        <f t="shared" si="127"/>
        <v>74.246153846153845</v>
      </c>
      <c r="Q1400" t="s">
        <v>8325</v>
      </c>
      <c r="R1400" t="s">
        <v>8326</v>
      </c>
      <c r="S1400" s="12">
        <f t="shared" si="128"/>
        <v>42526.665902777771</v>
      </c>
      <c r="T1400" s="12">
        <f t="shared" si="129"/>
        <v>42556.665902777771</v>
      </c>
      <c r="U1400" t="str">
        <f t="shared" si="130"/>
        <v>Jun</v>
      </c>
      <c r="V1400" t="str">
        <f t="shared" si="131"/>
        <v>2016</v>
      </c>
    </row>
    <row r="1401" spans="1:22" ht="48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s="5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8">
        <f t="shared" si="126"/>
        <v>1.2614444444444444</v>
      </c>
      <c r="P1401">
        <f t="shared" si="127"/>
        <v>61.701086956521742</v>
      </c>
      <c r="Q1401" t="s">
        <v>8325</v>
      </c>
      <c r="R1401" t="s">
        <v>8326</v>
      </c>
      <c r="S1401" s="12">
        <f t="shared" si="128"/>
        <v>41888.795983796292</v>
      </c>
      <c r="T1401" s="12">
        <f t="shared" si="129"/>
        <v>41918.795983796292</v>
      </c>
      <c r="U1401" t="str">
        <f t="shared" si="130"/>
        <v>Sep</v>
      </c>
      <c r="V1401" t="str">
        <f t="shared" si="131"/>
        <v>2014</v>
      </c>
    </row>
    <row r="1402" spans="1:22" ht="48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s="5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8">
        <f t="shared" si="126"/>
        <v>1.6742857142857144</v>
      </c>
      <c r="P1402">
        <f t="shared" si="127"/>
        <v>17.235294117647058</v>
      </c>
      <c r="Q1402" t="s">
        <v>8325</v>
      </c>
      <c r="R1402" t="s">
        <v>8326</v>
      </c>
      <c r="S1402" s="12">
        <f t="shared" si="128"/>
        <v>42498.132789351854</v>
      </c>
      <c r="T1402" s="12">
        <f t="shared" si="129"/>
        <v>42533.020833333336</v>
      </c>
      <c r="U1402" t="str">
        <f t="shared" si="130"/>
        <v>May</v>
      </c>
      <c r="V1402" t="str">
        <f t="shared" si="131"/>
        <v>2016</v>
      </c>
    </row>
    <row r="1403" spans="1:22" ht="48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s="5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8">
        <f t="shared" si="126"/>
        <v>4.9652000000000003</v>
      </c>
      <c r="P1403">
        <f t="shared" si="127"/>
        <v>51.720833333333331</v>
      </c>
      <c r="Q1403" t="s">
        <v>8325</v>
      </c>
      <c r="R1403" t="s">
        <v>8326</v>
      </c>
      <c r="S1403" s="12">
        <f t="shared" si="128"/>
        <v>41399.787893518514</v>
      </c>
      <c r="T1403" s="12">
        <f t="shared" si="129"/>
        <v>41420.787893518514</v>
      </c>
      <c r="U1403" t="str">
        <f t="shared" si="130"/>
        <v>May</v>
      </c>
      <c r="V1403" t="str">
        <f t="shared" si="131"/>
        <v>2013</v>
      </c>
    </row>
    <row r="1404" spans="1:22" ht="48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s="5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8">
        <f t="shared" si="126"/>
        <v>1.0915999999999999</v>
      </c>
      <c r="P1404">
        <f t="shared" si="127"/>
        <v>24.150442477876105</v>
      </c>
      <c r="Q1404" t="s">
        <v>8325</v>
      </c>
      <c r="R1404" t="s">
        <v>8326</v>
      </c>
      <c r="S1404" s="12">
        <f t="shared" si="128"/>
        <v>42064.845034722217</v>
      </c>
      <c r="T1404" s="12">
        <f t="shared" si="129"/>
        <v>42124.80336805556</v>
      </c>
      <c r="U1404" t="str">
        <f t="shared" si="130"/>
        <v>Mar</v>
      </c>
      <c r="V1404" t="str">
        <f t="shared" si="131"/>
        <v>2015</v>
      </c>
    </row>
    <row r="1405" spans="1:22" ht="48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s="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8">
        <f t="shared" si="126"/>
        <v>1.0257499999999999</v>
      </c>
      <c r="P1405">
        <f t="shared" si="127"/>
        <v>62.166666666666664</v>
      </c>
      <c r="Q1405" t="s">
        <v>8325</v>
      </c>
      <c r="R1405" t="s">
        <v>8326</v>
      </c>
      <c r="S1405" s="12">
        <f t="shared" si="128"/>
        <v>41450.854571759257</v>
      </c>
      <c r="T1405" s="12">
        <f t="shared" si="129"/>
        <v>41480.854571759257</v>
      </c>
      <c r="U1405" t="str">
        <f t="shared" si="130"/>
        <v>Jun</v>
      </c>
      <c r="V1405" t="str">
        <f t="shared" si="131"/>
        <v>2013</v>
      </c>
    </row>
    <row r="1406" spans="1:22" ht="48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s="5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8">
        <f t="shared" si="126"/>
        <v>1.6620689655172414E-2</v>
      </c>
      <c r="P1406">
        <f t="shared" si="127"/>
        <v>48.2</v>
      </c>
      <c r="Q1406" t="s">
        <v>8322</v>
      </c>
      <c r="R1406" t="s">
        <v>8341</v>
      </c>
      <c r="S1406" s="12">
        <f t="shared" si="128"/>
        <v>42032.30190972222</v>
      </c>
      <c r="T1406" s="12">
        <f t="shared" si="129"/>
        <v>42057.30190972222</v>
      </c>
      <c r="U1406" t="str">
        <f t="shared" si="130"/>
        <v>Jan</v>
      </c>
      <c r="V1406" t="str">
        <f t="shared" si="131"/>
        <v>2015</v>
      </c>
    </row>
    <row r="1407" spans="1:22" ht="32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s="5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8">
        <f t="shared" si="126"/>
        <v>4.1999999999999997E-3</v>
      </c>
      <c r="P1407">
        <f t="shared" si="127"/>
        <v>6.1764705882352944</v>
      </c>
      <c r="Q1407" t="s">
        <v>8322</v>
      </c>
      <c r="R1407" t="s">
        <v>8341</v>
      </c>
      <c r="S1407" s="12">
        <f t="shared" si="128"/>
        <v>41941.472233796296</v>
      </c>
      <c r="T1407" s="12">
        <f t="shared" si="129"/>
        <v>41971.51390046296</v>
      </c>
      <c r="U1407" t="str">
        <f t="shared" si="130"/>
        <v>Oct</v>
      </c>
      <c r="V1407" t="str">
        <f t="shared" si="131"/>
        <v>2014</v>
      </c>
    </row>
    <row r="1408" spans="1:22" ht="16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s="5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8">
        <f t="shared" si="126"/>
        <v>1.25E-3</v>
      </c>
      <c r="P1408">
        <f t="shared" si="127"/>
        <v>5</v>
      </c>
      <c r="Q1408" t="s">
        <v>8322</v>
      </c>
      <c r="R1408" t="s">
        <v>8341</v>
      </c>
      <c r="S1408" s="12">
        <f t="shared" si="128"/>
        <v>42297.224618055552</v>
      </c>
      <c r="T1408" s="12">
        <f t="shared" si="129"/>
        <v>42350.208333333336</v>
      </c>
      <c r="U1408" t="str">
        <f t="shared" si="130"/>
        <v>Oct</v>
      </c>
      <c r="V1408" t="str">
        <f t="shared" si="131"/>
        <v>2015</v>
      </c>
    </row>
    <row r="1409" spans="1:22" ht="48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s="5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8">
        <f t="shared" si="126"/>
        <v>5.0000000000000001E-3</v>
      </c>
      <c r="P1409">
        <f t="shared" si="127"/>
        <v>7.5</v>
      </c>
      <c r="Q1409" t="s">
        <v>8322</v>
      </c>
      <c r="R1409" t="s">
        <v>8341</v>
      </c>
      <c r="S1409" s="12">
        <f t="shared" si="128"/>
        <v>41838.32844907407</v>
      </c>
      <c r="T1409" s="12">
        <f t="shared" si="129"/>
        <v>41863.32844907407</v>
      </c>
      <c r="U1409" t="str">
        <f t="shared" si="130"/>
        <v>Jul</v>
      </c>
      <c r="V1409" t="str">
        <f t="shared" si="131"/>
        <v>2014</v>
      </c>
    </row>
    <row r="1410" spans="1:22" ht="48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s="5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8">
        <f t="shared" si="126"/>
        <v>7.1999999999999995E-2</v>
      </c>
      <c r="P1410">
        <f t="shared" si="127"/>
        <v>12</v>
      </c>
      <c r="Q1410" t="s">
        <v>8322</v>
      </c>
      <c r="R1410" t="s">
        <v>8341</v>
      </c>
      <c r="S1410" s="12">
        <f t="shared" si="128"/>
        <v>42291.663842592585</v>
      </c>
      <c r="T1410" s="12">
        <f t="shared" si="129"/>
        <v>42321.705509259256</v>
      </c>
      <c r="U1410" t="str">
        <f t="shared" si="130"/>
        <v>Oct</v>
      </c>
      <c r="V1410" t="str">
        <f t="shared" si="131"/>
        <v>2015</v>
      </c>
    </row>
    <row r="1411" spans="1:22" ht="48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s="5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8">
        <f t="shared" ref="O1411:O1474" si="132">E1411/D1411</f>
        <v>0</v>
      </c>
      <c r="P1411" t="e">
        <f t="shared" ref="P1411:P1474" si="133">AVERAGE(E1411/L1411)</f>
        <v>#DIV/0!</v>
      </c>
      <c r="Q1411" t="s">
        <v>8322</v>
      </c>
      <c r="R1411" t="s">
        <v>8341</v>
      </c>
      <c r="S1411" s="12">
        <f t="shared" ref="S1411:S1474" si="134">(((J1411/60)/60)/24)+DATE(1970,1,1)+(-5/24)</f>
        <v>41944.925173611111</v>
      </c>
      <c r="T1411" s="12">
        <f t="shared" ref="T1411:T1474" si="135">(((I1411/60)/60)/24)+DATE(1970,1,1)+(-5/24)</f>
        <v>42004.966840277775</v>
      </c>
      <c r="U1411" t="str">
        <f t="shared" ref="U1411:U1474" si="136">TEXT(S1411, "mmm")</f>
        <v>Nov</v>
      </c>
      <c r="V1411" t="str">
        <f t="shared" ref="V1411:V1474" si="137">TEXT(S1411, "yyy")</f>
        <v>2014</v>
      </c>
    </row>
    <row r="1412" spans="1:22" ht="48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s="5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8">
        <f t="shared" si="132"/>
        <v>1.6666666666666666E-4</v>
      </c>
      <c r="P1412">
        <f t="shared" si="133"/>
        <v>1</v>
      </c>
      <c r="Q1412" t="s">
        <v>8322</v>
      </c>
      <c r="R1412" t="s">
        <v>8341</v>
      </c>
      <c r="S1412" s="12">
        <f t="shared" si="134"/>
        <v>42479.110185185178</v>
      </c>
      <c r="T1412" s="12">
        <f t="shared" si="135"/>
        <v>42524.110185185178</v>
      </c>
      <c r="U1412" t="str">
        <f t="shared" si="136"/>
        <v>Apr</v>
      </c>
      <c r="V1412" t="str">
        <f t="shared" si="137"/>
        <v>2016</v>
      </c>
    </row>
    <row r="1413" spans="1:22" ht="48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s="5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8">
        <f t="shared" si="132"/>
        <v>2.3333333333333335E-3</v>
      </c>
      <c r="P1413">
        <f t="shared" si="133"/>
        <v>2.3333333333333335</v>
      </c>
      <c r="Q1413" t="s">
        <v>8322</v>
      </c>
      <c r="R1413" t="s">
        <v>8341</v>
      </c>
      <c r="S1413" s="12">
        <f t="shared" si="134"/>
        <v>42012.850694444445</v>
      </c>
      <c r="T1413" s="12">
        <f t="shared" si="135"/>
        <v>42040.850694444445</v>
      </c>
      <c r="U1413" t="str">
        <f t="shared" si="136"/>
        <v>Jan</v>
      </c>
      <c r="V1413" t="str">
        <f t="shared" si="137"/>
        <v>2015</v>
      </c>
    </row>
    <row r="1414" spans="1:22" ht="32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s="5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8">
        <f t="shared" si="132"/>
        <v>4.5714285714285714E-2</v>
      </c>
      <c r="P1414">
        <f t="shared" si="133"/>
        <v>24.615384615384617</v>
      </c>
      <c r="Q1414" t="s">
        <v>8322</v>
      </c>
      <c r="R1414" t="s">
        <v>8341</v>
      </c>
      <c r="S1414" s="12">
        <f t="shared" si="134"/>
        <v>41946.855312499996</v>
      </c>
      <c r="T1414" s="12">
        <f t="shared" si="135"/>
        <v>41976.855312499996</v>
      </c>
      <c r="U1414" t="str">
        <f t="shared" si="136"/>
        <v>Nov</v>
      </c>
      <c r="V1414" t="str">
        <f t="shared" si="137"/>
        <v>2014</v>
      </c>
    </row>
    <row r="1415" spans="1:22" ht="48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s="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8">
        <f t="shared" si="132"/>
        <v>0.05</v>
      </c>
      <c r="P1415">
        <f t="shared" si="133"/>
        <v>100</v>
      </c>
      <c r="Q1415" t="s">
        <v>8322</v>
      </c>
      <c r="R1415" t="s">
        <v>8341</v>
      </c>
      <c r="S1415" s="12">
        <f t="shared" si="134"/>
        <v>42360.228819444441</v>
      </c>
      <c r="T1415" s="12">
        <f t="shared" si="135"/>
        <v>42420.228819444441</v>
      </c>
      <c r="U1415" t="str">
        <f t="shared" si="136"/>
        <v>Dec</v>
      </c>
      <c r="V1415" t="str">
        <f t="shared" si="137"/>
        <v>2015</v>
      </c>
    </row>
    <row r="1416" spans="1:22" ht="48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s="5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8">
        <f t="shared" si="132"/>
        <v>2E-3</v>
      </c>
      <c r="P1416">
        <f t="shared" si="133"/>
        <v>1</v>
      </c>
      <c r="Q1416" t="s">
        <v>8322</v>
      </c>
      <c r="R1416" t="s">
        <v>8341</v>
      </c>
      <c r="S1416" s="12">
        <f t="shared" si="134"/>
        <v>42708.044756944444</v>
      </c>
      <c r="T1416" s="12">
        <f t="shared" si="135"/>
        <v>42738.044756944444</v>
      </c>
      <c r="U1416" t="str">
        <f t="shared" si="136"/>
        <v>Dec</v>
      </c>
      <c r="V1416" t="str">
        <f t="shared" si="137"/>
        <v>2016</v>
      </c>
    </row>
    <row r="1417" spans="1:22" ht="48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s="5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8">
        <f t="shared" si="132"/>
        <v>0.18181818181818182</v>
      </c>
      <c r="P1417">
        <f t="shared" si="133"/>
        <v>88.888888888888886</v>
      </c>
      <c r="Q1417" t="s">
        <v>8322</v>
      </c>
      <c r="R1417" t="s">
        <v>8341</v>
      </c>
      <c r="S1417" s="12">
        <f t="shared" si="134"/>
        <v>42192.467488425922</v>
      </c>
      <c r="T1417" s="12">
        <f t="shared" si="135"/>
        <v>42232.467488425922</v>
      </c>
      <c r="U1417" t="str">
        <f t="shared" si="136"/>
        <v>Jul</v>
      </c>
      <c r="V1417" t="str">
        <f t="shared" si="137"/>
        <v>2015</v>
      </c>
    </row>
    <row r="1418" spans="1:22" ht="48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s="5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8">
        <f t="shared" si="132"/>
        <v>0</v>
      </c>
      <c r="P1418" t="e">
        <f t="shared" si="133"/>
        <v>#DIV/0!</v>
      </c>
      <c r="Q1418" t="s">
        <v>8322</v>
      </c>
      <c r="R1418" t="s">
        <v>8341</v>
      </c>
      <c r="S1418" s="12">
        <f t="shared" si="134"/>
        <v>42299.717812499999</v>
      </c>
      <c r="T1418" s="12">
        <f t="shared" si="135"/>
        <v>42329.759479166663</v>
      </c>
      <c r="U1418" t="str">
        <f t="shared" si="136"/>
        <v>Oct</v>
      </c>
      <c r="V1418" t="str">
        <f t="shared" si="137"/>
        <v>2015</v>
      </c>
    </row>
    <row r="1419" spans="1:22" ht="48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s="5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8">
        <f t="shared" si="132"/>
        <v>1.2222222222222223E-2</v>
      </c>
      <c r="P1419">
        <f t="shared" si="133"/>
        <v>27.5</v>
      </c>
      <c r="Q1419" t="s">
        <v>8322</v>
      </c>
      <c r="R1419" t="s">
        <v>8341</v>
      </c>
      <c r="S1419" s="12">
        <f t="shared" si="134"/>
        <v>42231.941828703704</v>
      </c>
      <c r="T1419" s="12">
        <f t="shared" si="135"/>
        <v>42262.257638888892</v>
      </c>
      <c r="U1419" t="str">
        <f t="shared" si="136"/>
        <v>Aug</v>
      </c>
      <c r="V1419" t="str">
        <f t="shared" si="137"/>
        <v>2015</v>
      </c>
    </row>
    <row r="1420" spans="1:22" ht="64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s="5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8">
        <f t="shared" si="132"/>
        <v>2E-3</v>
      </c>
      <c r="P1420">
        <f t="shared" si="133"/>
        <v>6</v>
      </c>
      <c r="Q1420" t="s">
        <v>8322</v>
      </c>
      <c r="R1420" t="s">
        <v>8341</v>
      </c>
      <c r="S1420" s="12">
        <f t="shared" si="134"/>
        <v>42395.248078703698</v>
      </c>
      <c r="T1420" s="12">
        <f t="shared" si="135"/>
        <v>42425.248078703698</v>
      </c>
      <c r="U1420" t="str">
        <f t="shared" si="136"/>
        <v>Jan</v>
      </c>
      <c r="V1420" t="str">
        <f t="shared" si="137"/>
        <v>2016</v>
      </c>
    </row>
    <row r="1421" spans="1:22" ht="48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s="5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8">
        <f t="shared" si="132"/>
        <v>7.0634920634920634E-2</v>
      </c>
      <c r="P1421">
        <f t="shared" si="133"/>
        <v>44.5</v>
      </c>
      <c r="Q1421" t="s">
        <v>8322</v>
      </c>
      <c r="R1421" t="s">
        <v>8341</v>
      </c>
      <c r="S1421" s="12">
        <f t="shared" si="134"/>
        <v>42622.24790509259</v>
      </c>
      <c r="T1421" s="12">
        <f t="shared" si="135"/>
        <v>42652.24790509259</v>
      </c>
      <c r="U1421" t="str">
        <f t="shared" si="136"/>
        <v>Sep</v>
      </c>
      <c r="V1421" t="str">
        <f t="shared" si="137"/>
        <v>2016</v>
      </c>
    </row>
    <row r="1422" spans="1:22" ht="16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s="5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8">
        <f t="shared" si="132"/>
        <v>2.7272727272727271E-2</v>
      </c>
      <c r="P1422">
        <f t="shared" si="133"/>
        <v>1</v>
      </c>
      <c r="Q1422" t="s">
        <v>8322</v>
      </c>
      <c r="R1422" t="s">
        <v>8341</v>
      </c>
      <c r="S1422" s="12">
        <f t="shared" si="134"/>
        <v>42524.459328703706</v>
      </c>
      <c r="T1422" s="12">
        <f t="shared" si="135"/>
        <v>42549.459328703706</v>
      </c>
      <c r="U1422" t="str">
        <f t="shared" si="136"/>
        <v>Jun</v>
      </c>
      <c r="V1422" t="str">
        <f t="shared" si="137"/>
        <v>2016</v>
      </c>
    </row>
    <row r="1423" spans="1:22" ht="48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s="5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8">
        <f t="shared" si="132"/>
        <v>1E-3</v>
      </c>
      <c r="P1423">
        <f t="shared" si="133"/>
        <v>100</v>
      </c>
      <c r="Q1423" t="s">
        <v>8322</v>
      </c>
      <c r="R1423" t="s">
        <v>8341</v>
      </c>
      <c r="S1423" s="12">
        <f t="shared" si="134"/>
        <v>42013.707280092589</v>
      </c>
      <c r="T1423" s="12">
        <f t="shared" si="135"/>
        <v>42043.707280092589</v>
      </c>
      <c r="U1423" t="str">
        <f t="shared" si="136"/>
        <v>Jan</v>
      </c>
      <c r="V1423" t="str">
        <f t="shared" si="137"/>
        <v>2015</v>
      </c>
    </row>
    <row r="1424" spans="1:22" ht="48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s="5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8">
        <f t="shared" si="132"/>
        <v>1.0399999999999999E-3</v>
      </c>
      <c r="P1424">
        <f t="shared" si="133"/>
        <v>13</v>
      </c>
      <c r="Q1424" t="s">
        <v>8322</v>
      </c>
      <c r="R1424" t="s">
        <v>8341</v>
      </c>
      <c r="S1424" s="12">
        <f t="shared" si="134"/>
        <v>42604.031296296293</v>
      </c>
      <c r="T1424" s="12">
        <f t="shared" si="135"/>
        <v>42634.031296296293</v>
      </c>
      <c r="U1424" t="str">
        <f t="shared" si="136"/>
        <v>Aug</v>
      </c>
      <c r="V1424" t="str">
        <f t="shared" si="137"/>
        <v>2016</v>
      </c>
    </row>
    <row r="1425" spans="1:22" ht="48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s="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8">
        <f t="shared" si="132"/>
        <v>3.3333333333333335E-3</v>
      </c>
      <c r="P1425">
        <f t="shared" si="133"/>
        <v>100</v>
      </c>
      <c r="Q1425" t="s">
        <v>8322</v>
      </c>
      <c r="R1425" t="s">
        <v>8341</v>
      </c>
      <c r="S1425" s="12">
        <f t="shared" si="134"/>
        <v>42340.151979166665</v>
      </c>
      <c r="T1425" s="12">
        <f t="shared" si="135"/>
        <v>42370.151979166665</v>
      </c>
      <c r="U1425" t="str">
        <f t="shared" si="136"/>
        <v>Dec</v>
      </c>
      <c r="V1425" t="str">
        <f t="shared" si="137"/>
        <v>2015</v>
      </c>
    </row>
    <row r="1426" spans="1:22" ht="48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s="5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8">
        <f t="shared" si="132"/>
        <v>0.2036</v>
      </c>
      <c r="P1426">
        <f t="shared" si="133"/>
        <v>109.07142857142857</v>
      </c>
      <c r="Q1426" t="s">
        <v>8322</v>
      </c>
      <c r="R1426" t="s">
        <v>8341</v>
      </c>
      <c r="S1426" s="12">
        <f t="shared" si="134"/>
        <v>42676.509282407402</v>
      </c>
      <c r="T1426" s="12">
        <f t="shared" si="135"/>
        <v>42689.550949074073</v>
      </c>
      <c r="U1426" t="str">
        <f t="shared" si="136"/>
        <v>Nov</v>
      </c>
      <c r="V1426" t="str">
        <f t="shared" si="137"/>
        <v>2016</v>
      </c>
    </row>
    <row r="1427" spans="1:22" ht="48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s="5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8">
        <f t="shared" si="132"/>
        <v>0</v>
      </c>
      <c r="P1427" t="e">
        <f t="shared" si="133"/>
        <v>#DIV/0!</v>
      </c>
      <c r="Q1427" t="s">
        <v>8322</v>
      </c>
      <c r="R1427" t="s">
        <v>8341</v>
      </c>
      <c r="S1427" s="12">
        <f t="shared" si="134"/>
        <v>42092.923136574071</v>
      </c>
      <c r="T1427" s="12">
        <f t="shared" si="135"/>
        <v>42122.923136574071</v>
      </c>
      <c r="U1427" t="str">
        <f t="shared" si="136"/>
        <v>Mar</v>
      </c>
      <c r="V1427" t="str">
        <f t="shared" si="137"/>
        <v>2015</v>
      </c>
    </row>
    <row r="1428" spans="1:22" ht="48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s="5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8">
        <f t="shared" si="132"/>
        <v>0</v>
      </c>
      <c r="P1428" t="e">
        <f t="shared" si="133"/>
        <v>#DIV/0!</v>
      </c>
      <c r="Q1428" t="s">
        <v>8322</v>
      </c>
      <c r="R1428" t="s">
        <v>8341</v>
      </c>
      <c r="S1428" s="12">
        <f t="shared" si="134"/>
        <v>42180.181944444441</v>
      </c>
      <c r="T1428" s="12">
        <f t="shared" si="135"/>
        <v>42240.181944444441</v>
      </c>
      <c r="U1428" t="str">
        <f t="shared" si="136"/>
        <v>Jun</v>
      </c>
      <c r="V1428" t="str">
        <f t="shared" si="137"/>
        <v>2015</v>
      </c>
    </row>
    <row r="1429" spans="1:22" ht="48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s="5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8">
        <f t="shared" si="132"/>
        <v>8.3799999999999999E-2</v>
      </c>
      <c r="P1429">
        <f t="shared" si="133"/>
        <v>104.75</v>
      </c>
      <c r="Q1429" t="s">
        <v>8322</v>
      </c>
      <c r="R1429" t="s">
        <v>8341</v>
      </c>
      <c r="S1429" s="12">
        <f t="shared" si="134"/>
        <v>42601.643344907403</v>
      </c>
      <c r="T1429" s="12">
        <f t="shared" si="135"/>
        <v>42631.643344907403</v>
      </c>
      <c r="U1429" t="str">
        <f t="shared" si="136"/>
        <v>Aug</v>
      </c>
      <c r="V1429" t="str">
        <f t="shared" si="137"/>
        <v>2016</v>
      </c>
    </row>
    <row r="1430" spans="1:22" ht="48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s="5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8">
        <f t="shared" si="132"/>
        <v>4.4999999999999998E-2</v>
      </c>
      <c r="P1430">
        <f t="shared" si="133"/>
        <v>15</v>
      </c>
      <c r="Q1430" t="s">
        <v>8322</v>
      </c>
      <c r="R1430" t="s">
        <v>8341</v>
      </c>
      <c r="S1430" s="12">
        <f t="shared" si="134"/>
        <v>42432.171493055554</v>
      </c>
      <c r="T1430" s="12">
        <f t="shared" si="135"/>
        <v>42462.129826388882</v>
      </c>
      <c r="U1430" t="str">
        <f t="shared" si="136"/>
        <v>Mar</v>
      </c>
      <c r="V1430" t="str">
        <f t="shared" si="137"/>
        <v>2016</v>
      </c>
    </row>
    <row r="1431" spans="1:22" ht="32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s="5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8">
        <f t="shared" si="132"/>
        <v>0</v>
      </c>
      <c r="P1431" t="e">
        <f t="shared" si="133"/>
        <v>#DIV/0!</v>
      </c>
      <c r="Q1431" t="s">
        <v>8322</v>
      </c>
      <c r="R1431" t="s">
        <v>8341</v>
      </c>
      <c r="S1431" s="12">
        <f t="shared" si="134"/>
        <v>42073.852337962955</v>
      </c>
      <c r="T1431" s="12">
        <f t="shared" si="135"/>
        <v>42103.852337962955</v>
      </c>
      <c r="U1431" t="str">
        <f t="shared" si="136"/>
        <v>Mar</v>
      </c>
      <c r="V1431" t="str">
        <f t="shared" si="137"/>
        <v>2015</v>
      </c>
    </row>
    <row r="1432" spans="1:22" ht="48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s="5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8">
        <f t="shared" si="132"/>
        <v>8.0600000000000005E-2</v>
      </c>
      <c r="P1432">
        <f t="shared" si="133"/>
        <v>80.599999999999994</v>
      </c>
      <c r="Q1432" t="s">
        <v>8322</v>
      </c>
      <c r="R1432" t="s">
        <v>8341</v>
      </c>
      <c r="S1432" s="12">
        <f t="shared" si="134"/>
        <v>41961.605185185181</v>
      </c>
      <c r="T1432" s="12">
        <f t="shared" si="135"/>
        <v>41992.605185185181</v>
      </c>
      <c r="U1432" t="str">
        <f t="shared" si="136"/>
        <v>Nov</v>
      </c>
      <c r="V1432" t="str">
        <f t="shared" si="137"/>
        <v>2014</v>
      </c>
    </row>
    <row r="1433" spans="1:22" ht="48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s="5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8">
        <f t="shared" si="132"/>
        <v>0.31947058823529412</v>
      </c>
      <c r="P1433">
        <f t="shared" si="133"/>
        <v>115.55319148936171</v>
      </c>
      <c r="Q1433" t="s">
        <v>8322</v>
      </c>
      <c r="R1433" t="s">
        <v>8341</v>
      </c>
      <c r="S1433" s="12">
        <f t="shared" si="134"/>
        <v>42304.002499999995</v>
      </c>
      <c r="T1433" s="12">
        <f t="shared" si="135"/>
        <v>42334.044166666667</v>
      </c>
      <c r="U1433" t="str">
        <f t="shared" si="136"/>
        <v>Oct</v>
      </c>
      <c r="V1433" t="str">
        <f t="shared" si="137"/>
        <v>2015</v>
      </c>
    </row>
    <row r="1434" spans="1:22" ht="48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s="5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8">
        <f t="shared" si="132"/>
        <v>0</v>
      </c>
      <c r="P1434" t="e">
        <f t="shared" si="133"/>
        <v>#DIV/0!</v>
      </c>
      <c r="Q1434" t="s">
        <v>8322</v>
      </c>
      <c r="R1434" t="s">
        <v>8341</v>
      </c>
      <c r="S1434" s="12">
        <f t="shared" si="134"/>
        <v>42175.572083333333</v>
      </c>
      <c r="T1434" s="12">
        <f t="shared" si="135"/>
        <v>42205.572083333333</v>
      </c>
      <c r="U1434" t="str">
        <f t="shared" si="136"/>
        <v>Jun</v>
      </c>
      <c r="V1434" t="str">
        <f t="shared" si="137"/>
        <v>2015</v>
      </c>
    </row>
    <row r="1435" spans="1:22" ht="48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s="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8">
        <f t="shared" si="132"/>
        <v>6.7083333333333328E-2</v>
      </c>
      <c r="P1435">
        <f t="shared" si="133"/>
        <v>80.5</v>
      </c>
      <c r="Q1435" t="s">
        <v>8322</v>
      </c>
      <c r="R1435" t="s">
        <v>8341</v>
      </c>
      <c r="S1435" s="12">
        <f t="shared" si="134"/>
        <v>42673.417534722219</v>
      </c>
      <c r="T1435" s="12">
        <f t="shared" si="135"/>
        <v>42714.249999999993</v>
      </c>
      <c r="U1435" t="str">
        <f t="shared" si="136"/>
        <v>Oct</v>
      </c>
      <c r="V1435" t="str">
        <f t="shared" si="137"/>
        <v>2016</v>
      </c>
    </row>
    <row r="1436" spans="1:22" ht="48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s="5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8">
        <f t="shared" si="132"/>
        <v>9.987804878048781E-2</v>
      </c>
      <c r="P1436">
        <f t="shared" si="133"/>
        <v>744.5454545454545</v>
      </c>
      <c r="Q1436" t="s">
        <v>8322</v>
      </c>
      <c r="R1436" t="s">
        <v>8341</v>
      </c>
      <c r="S1436" s="12">
        <f t="shared" si="134"/>
        <v>42142.558773148143</v>
      </c>
      <c r="T1436" s="12">
        <f t="shared" si="135"/>
        <v>42163.416666666664</v>
      </c>
      <c r="U1436" t="str">
        <f t="shared" si="136"/>
        <v>May</v>
      </c>
      <c r="V1436" t="str">
        <f t="shared" si="137"/>
        <v>2015</v>
      </c>
    </row>
    <row r="1437" spans="1:22" ht="32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s="5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8">
        <f t="shared" si="132"/>
        <v>1E-3</v>
      </c>
      <c r="P1437">
        <f t="shared" si="133"/>
        <v>7.5</v>
      </c>
      <c r="Q1437" t="s">
        <v>8322</v>
      </c>
      <c r="R1437" t="s">
        <v>8341</v>
      </c>
      <c r="S1437" s="12">
        <f t="shared" si="134"/>
        <v>42258.57199074074</v>
      </c>
      <c r="T1437" s="12">
        <f t="shared" si="135"/>
        <v>42288.57199074074</v>
      </c>
      <c r="U1437" t="str">
        <f t="shared" si="136"/>
        <v>Sep</v>
      </c>
      <c r="V1437" t="str">
        <f t="shared" si="137"/>
        <v>2015</v>
      </c>
    </row>
    <row r="1438" spans="1:22" ht="48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s="5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8">
        <f t="shared" si="132"/>
        <v>7.7000000000000002E-3</v>
      </c>
      <c r="P1438">
        <f t="shared" si="133"/>
        <v>38.5</v>
      </c>
      <c r="Q1438" t="s">
        <v>8322</v>
      </c>
      <c r="R1438" t="s">
        <v>8341</v>
      </c>
      <c r="S1438" s="12">
        <f t="shared" si="134"/>
        <v>42391.141863425924</v>
      </c>
      <c r="T1438" s="12">
        <f t="shared" si="135"/>
        <v>42421.141863425924</v>
      </c>
      <c r="U1438" t="str">
        <f t="shared" si="136"/>
        <v>Jan</v>
      </c>
      <c r="V1438" t="str">
        <f t="shared" si="137"/>
        <v>2016</v>
      </c>
    </row>
    <row r="1439" spans="1:22" ht="48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s="5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8">
        <f t="shared" si="132"/>
        <v>0.26900000000000002</v>
      </c>
      <c r="P1439">
        <f t="shared" si="133"/>
        <v>36.68181818181818</v>
      </c>
      <c r="Q1439" t="s">
        <v>8322</v>
      </c>
      <c r="R1439" t="s">
        <v>8341</v>
      </c>
      <c r="S1439" s="12">
        <f t="shared" si="134"/>
        <v>41796.32336805555</v>
      </c>
      <c r="T1439" s="12">
        <f t="shared" si="135"/>
        <v>41832.999305555553</v>
      </c>
      <c r="U1439" t="str">
        <f t="shared" si="136"/>
        <v>Jun</v>
      </c>
      <c r="V1439" t="str">
        <f t="shared" si="137"/>
        <v>2014</v>
      </c>
    </row>
    <row r="1440" spans="1:22" ht="48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s="5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8">
        <f t="shared" si="132"/>
        <v>0.03</v>
      </c>
      <c r="P1440">
        <f t="shared" si="133"/>
        <v>75</v>
      </c>
      <c r="Q1440" t="s">
        <v>8322</v>
      </c>
      <c r="R1440" t="s">
        <v>8341</v>
      </c>
      <c r="S1440" s="12">
        <f t="shared" si="134"/>
        <v>42457.663182870368</v>
      </c>
      <c r="T1440" s="12">
        <f t="shared" si="135"/>
        <v>42487.371527777774</v>
      </c>
      <c r="U1440" t="str">
        <f t="shared" si="136"/>
        <v>Mar</v>
      </c>
      <c r="V1440" t="str">
        <f t="shared" si="137"/>
        <v>2016</v>
      </c>
    </row>
    <row r="1441" spans="1:22" ht="48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s="5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8">
        <f t="shared" si="132"/>
        <v>6.6055045871559637E-2</v>
      </c>
      <c r="P1441">
        <f t="shared" si="133"/>
        <v>30</v>
      </c>
      <c r="Q1441" t="s">
        <v>8322</v>
      </c>
      <c r="R1441" t="s">
        <v>8341</v>
      </c>
      <c r="S1441" s="12">
        <f t="shared" si="134"/>
        <v>42040.621539351843</v>
      </c>
      <c r="T1441" s="12">
        <f t="shared" si="135"/>
        <v>42070.621539351843</v>
      </c>
      <c r="U1441" t="str">
        <f t="shared" si="136"/>
        <v>Feb</v>
      </c>
      <c r="V1441" t="str">
        <f t="shared" si="137"/>
        <v>2015</v>
      </c>
    </row>
    <row r="1442" spans="1:22" ht="48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s="5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8">
        <f t="shared" si="132"/>
        <v>7.6923076923076926E-5</v>
      </c>
      <c r="P1442">
        <f t="shared" si="133"/>
        <v>1</v>
      </c>
      <c r="Q1442" t="s">
        <v>8322</v>
      </c>
      <c r="R1442" t="s">
        <v>8341</v>
      </c>
      <c r="S1442" s="12">
        <f t="shared" si="134"/>
        <v>42486.540081018517</v>
      </c>
      <c r="T1442" s="12">
        <f t="shared" si="135"/>
        <v>42516.540081018517</v>
      </c>
      <c r="U1442" t="str">
        <f t="shared" si="136"/>
        <v>Apr</v>
      </c>
      <c r="V1442" t="str">
        <f t="shared" si="137"/>
        <v>2016</v>
      </c>
    </row>
    <row r="1443" spans="1:22" ht="48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s="5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8">
        <f t="shared" si="132"/>
        <v>1.1222222222222222E-2</v>
      </c>
      <c r="P1443">
        <f t="shared" si="133"/>
        <v>673.33333333333337</v>
      </c>
      <c r="Q1443" t="s">
        <v>8322</v>
      </c>
      <c r="R1443" t="s">
        <v>8341</v>
      </c>
      <c r="S1443" s="12">
        <f t="shared" si="134"/>
        <v>42198.557511574072</v>
      </c>
      <c r="T1443" s="12">
        <f t="shared" si="135"/>
        <v>42258.557511574072</v>
      </c>
      <c r="U1443" t="str">
        <f t="shared" si="136"/>
        <v>Jul</v>
      </c>
      <c r="V1443" t="str">
        <f t="shared" si="137"/>
        <v>2015</v>
      </c>
    </row>
    <row r="1444" spans="1:22" ht="48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s="5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8">
        <f t="shared" si="132"/>
        <v>0</v>
      </c>
      <c r="P1444" t="e">
        <f t="shared" si="133"/>
        <v>#DIV/0!</v>
      </c>
      <c r="Q1444" t="s">
        <v>8322</v>
      </c>
      <c r="R1444" t="s">
        <v>8341</v>
      </c>
      <c r="S1444" s="12">
        <f t="shared" si="134"/>
        <v>42485.437013888884</v>
      </c>
      <c r="T1444" s="12">
        <f t="shared" si="135"/>
        <v>42515.437013888884</v>
      </c>
      <c r="U1444" t="str">
        <f t="shared" si="136"/>
        <v>Apr</v>
      </c>
      <c r="V1444" t="str">
        <f t="shared" si="137"/>
        <v>2016</v>
      </c>
    </row>
    <row r="1445" spans="1:22" ht="48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s="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8">
        <f t="shared" si="132"/>
        <v>0</v>
      </c>
      <c r="P1445" t="e">
        <f t="shared" si="133"/>
        <v>#DIV/0!</v>
      </c>
      <c r="Q1445" t="s">
        <v>8322</v>
      </c>
      <c r="R1445" t="s">
        <v>8341</v>
      </c>
      <c r="S1445" s="12">
        <f t="shared" si="134"/>
        <v>42707.71769675926</v>
      </c>
      <c r="T1445" s="12">
        <f t="shared" si="135"/>
        <v>42737.71769675926</v>
      </c>
      <c r="U1445" t="str">
        <f t="shared" si="136"/>
        <v>Dec</v>
      </c>
      <c r="V1445" t="str">
        <f t="shared" si="137"/>
        <v>2016</v>
      </c>
    </row>
    <row r="1446" spans="1:22" ht="32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s="5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8">
        <f t="shared" si="132"/>
        <v>0</v>
      </c>
      <c r="P1446" t="e">
        <f t="shared" si="133"/>
        <v>#DIV/0!</v>
      </c>
      <c r="Q1446" t="s">
        <v>8322</v>
      </c>
      <c r="R1446" t="s">
        <v>8341</v>
      </c>
      <c r="S1446" s="12">
        <f t="shared" si="134"/>
        <v>42199.665069444447</v>
      </c>
      <c r="T1446" s="12">
        <f t="shared" si="135"/>
        <v>42259.665069444447</v>
      </c>
      <c r="U1446" t="str">
        <f t="shared" si="136"/>
        <v>Jul</v>
      </c>
      <c r="V1446" t="str">
        <f t="shared" si="137"/>
        <v>2015</v>
      </c>
    </row>
    <row r="1447" spans="1:22" ht="48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s="5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8">
        <f t="shared" si="132"/>
        <v>0</v>
      </c>
      <c r="P1447" t="e">
        <f t="shared" si="133"/>
        <v>#DIV/0!</v>
      </c>
      <c r="Q1447" t="s">
        <v>8322</v>
      </c>
      <c r="R1447" t="s">
        <v>8341</v>
      </c>
      <c r="S1447" s="12">
        <f t="shared" si="134"/>
        <v>42139.333969907406</v>
      </c>
      <c r="T1447" s="12">
        <f t="shared" si="135"/>
        <v>42169.333969907406</v>
      </c>
      <c r="U1447" t="str">
        <f t="shared" si="136"/>
        <v>May</v>
      </c>
      <c r="V1447" t="str">
        <f t="shared" si="137"/>
        <v>2015</v>
      </c>
    </row>
    <row r="1448" spans="1:22" ht="48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s="5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8">
        <f t="shared" si="132"/>
        <v>0</v>
      </c>
      <c r="P1448" t="e">
        <f t="shared" si="133"/>
        <v>#DIV/0!</v>
      </c>
      <c r="Q1448" t="s">
        <v>8322</v>
      </c>
      <c r="R1448" t="s">
        <v>8341</v>
      </c>
      <c r="S1448" s="12">
        <f t="shared" si="134"/>
        <v>42461.239328703705</v>
      </c>
      <c r="T1448" s="12">
        <f t="shared" si="135"/>
        <v>42481.239328703705</v>
      </c>
      <c r="U1448" t="str">
        <f t="shared" si="136"/>
        <v>Apr</v>
      </c>
      <c r="V1448" t="str">
        <f t="shared" si="137"/>
        <v>2016</v>
      </c>
    </row>
    <row r="1449" spans="1:22" ht="32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s="5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8">
        <f t="shared" si="132"/>
        <v>1.4999999999999999E-4</v>
      </c>
      <c r="P1449">
        <f t="shared" si="133"/>
        <v>25</v>
      </c>
      <c r="Q1449" t="s">
        <v>8322</v>
      </c>
      <c r="R1449" t="s">
        <v>8341</v>
      </c>
      <c r="S1449" s="12">
        <f t="shared" si="134"/>
        <v>42529.52238425926</v>
      </c>
      <c r="T1449" s="12">
        <f t="shared" si="135"/>
        <v>42559.52238425926</v>
      </c>
      <c r="U1449" t="str">
        <f t="shared" si="136"/>
        <v>Jun</v>
      </c>
      <c r="V1449" t="str">
        <f t="shared" si="137"/>
        <v>2016</v>
      </c>
    </row>
    <row r="1450" spans="1:22" ht="48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s="5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8">
        <f t="shared" si="132"/>
        <v>0</v>
      </c>
      <c r="P1450" t="e">
        <f t="shared" si="133"/>
        <v>#DIV/0!</v>
      </c>
      <c r="Q1450" t="s">
        <v>8322</v>
      </c>
      <c r="R1450" t="s">
        <v>8341</v>
      </c>
      <c r="S1450" s="12">
        <f t="shared" si="134"/>
        <v>42115.728217592587</v>
      </c>
      <c r="T1450" s="12">
        <f t="shared" si="135"/>
        <v>42146.017361111109</v>
      </c>
      <c r="U1450" t="str">
        <f t="shared" si="136"/>
        <v>Apr</v>
      </c>
      <c r="V1450" t="str">
        <f t="shared" si="137"/>
        <v>2015</v>
      </c>
    </row>
    <row r="1451" spans="1:22" ht="48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s="5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8">
        <f t="shared" si="132"/>
        <v>0</v>
      </c>
      <c r="P1451" t="e">
        <f t="shared" si="133"/>
        <v>#DIV/0!</v>
      </c>
      <c r="Q1451" t="s">
        <v>8322</v>
      </c>
      <c r="R1451" t="s">
        <v>8341</v>
      </c>
      <c r="S1451" s="12">
        <f t="shared" si="134"/>
        <v>42086.603067129625</v>
      </c>
      <c r="T1451" s="12">
        <f t="shared" si="135"/>
        <v>42134.603067129625</v>
      </c>
      <c r="U1451" t="str">
        <f t="shared" si="136"/>
        <v>Mar</v>
      </c>
      <c r="V1451" t="str">
        <f t="shared" si="137"/>
        <v>2015</v>
      </c>
    </row>
    <row r="1452" spans="1:22" ht="48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s="5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8">
        <f t="shared" si="132"/>
        <v>1.0000000000000001E-5</v>
      </c>
      <c r="P1452">
        <f t="shared" si="133"/>
        <v>1</v>
      </c>
      <c r="Q1452" t="s">
        <v>8322</v>
      </c>
      <c r="R1452" t="s">
        <v>8341</v>
      </c>
      <c r="S1452" s="12">
        <f t="shared" si="134"/>
        <v>42389.962928240733</v>
      </c>
      <c r="T1452" s="12">
        <f t="shared" si="135"/>
        <v>42419.962928240733</v>
      </c>
      <c r="U1452" t="str">
        <f t="shared" si="136"/>
        <v>Jan</v>
      </c>
      <c r="V1452" t="str">
        <f t="shared" si="137"/>
        <v>2016</v>
      </c>
    </row>
    <row r="1453" spans="1:22" ht="32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s="5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8">
        <f t="shared" si="132"/>
        <v>1.0554089709762533E-4</v>
      </c>
      <c r="P1453">
        <f t="shared" si="133"/>
        <v>1</v>
      </c>
      <c r="Q1453" t="s">
        <v>8322</v>
      </c>
      <c r="R1453" t="s">
        <v>8341</v>
      </c>
      <c r="S1453" s="12">
        <f t="shared" si="134"/>
        <v>41931.75068287037</v>
      </c>
      <c r="T1453" s="12">
        <f t="shared" si="135"/>
        <v>41961.792349537034</v>
      </c>
      <c r="U1453" t="str">
        <f t="shared" si="136"/>
        <v>Oct</v>
      </c>
      <c r="V1453" t="str">
        <f t="shared" si="137"/>
        <v>2014</v>
      </c>
    </row>
    <row r="1454" spans="1:22" ht="32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s="5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8">
        <f t="shared" si="132"/>
        <v>0</v>
      </c>
      <c r="P1454" t="e">
        <f t="shared" si="133"/>
        <v>#DIV/0!</v>
      </c>
      <c r="Q1454" t="s">
        <v>8322</v>
      </c>
      <c r="R1454" t="s">
        <v>8341</v>
      </c>
      <c r="S1454" s="12">
        <f t="shared" si="134"/>
        <v>41818.494942129626</v>
      </c>
      <c r="T1454" s="12">
        <f t="shared" si="135"/>
        <v>41848.494942129626</v>
      </c>
      <c r="U1454" t="str">
        <f t="shared" si="136"/>
        <v>Jun</v>
      </c>
      <c r="V1454" t="str">
        <f t="shared" si="137"/>
        <v>2014</v>
      </c>
    </row>
    <row r="1455" spans="1:22" ht="48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s="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8">
        <f t="shared" si="132"/>
        <v>0</v>
      </c>
      <c r="P1455" t="e">
        <f t="shared" si="133"/>
        <v>#DIV/0!</v>
      </c>
      <c r="Q1455" t="s">
        <v>8322</v>
      </c>
      <c r="R1455" t="s">
        <v>8341</v>
      </c>
      <c r="S1455" s="12">
        <f t="shared" si="134"/>
        <v>42795.487812499996</v>
      </c>
      <c r="T1455" s="12">
        <f t="shared" si="135"/>
        <v>42840.446145833332</v>
      </c>
      <c r="U1455" t="str">
        <f t="shared" si="136"/>
        <v>Mar</v>
      </c>
      <c r="V1455" t="str">
        <f t="shared" si="137"/>
        <v>2017</v>
      </c>
    </row>
    <row r="1456" spans="1:22" ht="48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s="5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8">
        <f t="shared" si="132"/>
        <v>8.5714285714285719E-3</v>
      </c>
      <c r="P1456">
        <f t="shared" si="133"/>
        <v>15</v>
      </c>
      <c r="Q1456" t="s">
        <v>8322</v>
      </c>
      <c r="R1456" t="s">
        <v>8341</v>
      </c>
      <c r="S1456" s="12">
        <f t="shared" si="134"/>
        <v>42463.658333333333</v>
      </c>
      <c r="T1456" s="12">
        <f t="shared" si="135"/>
        <v>42484.707638888889</v>
      </c>
      <c r="U1456" t="str">
        <f t="shared" si="136"/>
        <v>Apr</v>
      </c>
      <c r="V1456" t="str">
        <f t="shared" si="137"/>
        <v>2016</v>
      </c>
    </row>
    <row r="1457" spans="1:22" ht="48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s="5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8">
        <f t="shared" si="132"/>
        <v>0.105</v>
      </c>
      <c r="P1457">
        <f t="shared" si="133"/>
        <v>225</v>
      </c>
      <c r="Q1457" t="s">
        <v>8322</v>
      </c>
      <c r="R1457" t="s">
        <v>8341</v>
      </c>
      <c r="S1457" s="12">
        <f t="shared" si="134"/>
        <v>41832.46435185185</v>
      </c>
      <c r="T1457" s="12">
        <f t="shared" si="135"/>
        <v>41887.360416666663</v>
      </c>
      <c r="U1457" t="str">
        <f t="shared" si="136"/>
        <v>Jul</v>
      </c>
      <c r="V1457" t="str">
        <f t="shared" si="137"/>
        <v>2014</v>
      </c>
    </row>
    <row r="1458" spans="1:22" ht="16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s="5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8">
        <f t="shared" si="132"/>
        <v>2.9000000000000001E-2</v>
      </c>
      <c r="P1458">
        <f t="shared" si="133"/>
        <v>48.333333333333336</v>
      </c>
      <c r="Q1458" t="s">
        <v>8322</v>
      </c>
      <c r="R1458" t="s">
        <v>8341</v>
      </c>
      <c r="S1458" s="12">
        <f t="shared" si="134"/>
        <v>42708.460243055553</v>
      </c>
      <c r="T1458" s="12">
        <f t="shared" si="135"/>
        <v>42738.460243055553</v>
      </c>
      <c r="U1458" t="str">
        <f t="shared" si="136"/>
        <v>Dec</v>
      </c>
      <c r="V1458" t="str">
        <f t="shared" si="137"/>
        <v>2016</v>
      </c>
    </row>
    <row r="1459" spans="1:22" ht="32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s="5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8">
        <f t="shared" si="132"/>
        <v>0</v>
      </c>
      <c r="P1459" t="e">
        <f t="shared" si="133"/>
        <v>#DIV/0!</v>
      </c>
      <c r="Q1459" t="s">
        <v>8322</v>
      </c>
      <c r="R1459" t="s">
        <v>8341</v>
      </c>
      <c r="S1459" s="12">
        <f t="shared" si="134"/>
        <v>42289.688009259255</v>
      </c>
      <c r="T1459" s="12">
        <f t="shared" si="135"/>
        <v>42319.729675925926</v>
      </c>
      <c r="U1459" t="str">
        <f t="shared" si="136"/>
        <v>Oct</v>
      </c>
      <c r="V1459" t="str">
        <f t="shared" si="137"/>
        <v>2015</v>
      </c>
    </row>
    <row r="1460" spans="1:22" ht="48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s="5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8">
        <f t="shared" si="132"/>
        <v>0</v>
      </c>
      <c r="P1460" t="e">
        <f t="shared" si="133"/>
        <v>#DIV/0!</v>
      </c>
      <c r="Q1460" t="s">
        <v>8322</v>
      </c>
      <c r="R1460" t="s">
        <v>8341</v>
      </c>
      <c r="S1460" s="12">
        <f t="shared" si="134"/>
        <v>41831.49722222222</v>
      </c>
      <c r="T1460" s="12">
        <f t="shared" si="135"/>
        <v>41861.958333333328</v>
      </c>
      <c r="U1460" t="str">
        <f t="shared" si="136"/>
        <v>Jul</v>
      </c>
      <c r="V1460" t="str">
        <f t="shared" si="137"/>
        <v>2014</v>
      </c>
    </row>
    <row r="1461" spans="1:22" ht="48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s="5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8">
        <f t="shared" si="132"/>
        <v>0</v>
      </c>
      <c r="P1461" t="e">
        <f t="shared" si="133"/>
        <v>#DIV/0!</v>
      </c>
      <c r="Q1461" t="s">
        <v>8322</v>
      </c>
      <c r="R1461" t="s">
        <v>8341</v>
      </c>
      <c r="S1461" s="12">
        <f t="shared" si="134"/>
        <v>42311.996481481481</v>
      </c>
      <c r="T1461" s="12">
        <f t="shared" si="135"/>
        <v>42340.517361111109</v>
      </c>
      <c r="U1461" t="str">
        <f t="shared" si="136"/>
        <v>Nov</v>
      </c>
      <c r="V1461" t="str">
        <f t="shared" si="137"/>
        <v>2015</v>
      </c>
    </row>
    <row r="1462" spans="1:22" ht="48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s="5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8">
        <f t="shared" si="132"/>
        <v>0</v>
      </c>
      <c r="P1462" t="e">
        <f t="shared" si="133"/>
        <v>#DIV/0!</v>
      </c>
      <c r="Q1462" t="s">
        <v>8322</v>
      </c>
      <c r="R1462" t="s">
        <v>8341</v>
      </c>
      <c r="S1462" s="12">
        <f t="shared" si="134"/>
        <v>41915.688634259255</v>
      </c>
      <c r="T1462" s="12">
        <f t="shared" si="135"/>
        <v>41973.781249999993</v>
      </c>
      <c r="U1462" t="str">
        <f t="shared" si="136"/>
        <v>Oct</v>
      </c>
      <c r="V1462" t="str">
        <f t="shared" si="137"/>
        <v>2014</v>
      </c>
    </row>
    <row r="1463" spans="1:22" ht="32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s="5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8">
        <f t="shared" si="132"/>
        <v>1.012446</v>
      </c>
      <c r="P1463">
        <f t="shared" si="133"/>
        <v>44.66673529411765</v>
      </c>
      <c r="Q1463" t="s">
        <v>8322</v>
      </c>
      <c r="R1463" t="s">
        <v>8342</v>
      </c>
      <c r="S1463" s="12">
        <f t="shared" si="134"/>
        <v>41899.436967592592</v>
      </c>
      <c r="T1463" s="12">
        <f t="shared" si="135"/>
        <v>41932.791666666664</v>
      </c>
      <c r="U1463" t="str">
        <f t="shared" si="136"/>
        <v>Sep</v>
      </c>
      <c r="V1463" t="str">
        <f t="shared" si="137"/>
        <v>2014</v>
      </c>
    </row>
    <row r="1464" spans="1:22" ht="32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s="5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8">
        <f t="shared" si="132"/>
        <v>1.085175</v>
      </c>
      <c r="P1464">
        <f t="shared" si="133"/>
        <v>28.937999999999999</v>
      </c>
      <c r="Q1464" t="s">
        <v>8322</v>
      </c>
      <c r="R1464" t="s">
        <v>8342</v>
      </c>
      <c r="S1464" s="12">
        <f t="shared" si="134"/>
        <v>41344.454525462963</v>
      </c>
      <c r="T1464" s="12">
        <f t="shared" si="135"/>
        <v>41374.454525462963</v>
      </c>
      <c r="U1464" t="str">
        <f t="shared" si="136"/>
        <v>Mar</v>
      </c>
      <c r="V1464" t="str">
        <f t="shared" si="137"/>
        <v>2013</v>
      </c>
    </row>
    <row r="1465" spans="1:22" ht="48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s="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8">
        <f t="shared" si="132"/>
        <v>1.4766666666666666</v>
      </c>
      <c r="P1465">
        <f t="shared" si="133"/>
        <v>35.44</v>
      </c>
      <c r="Q1465" t="s">
        <v>8322</v>
      </c>
      <c r="R1465" t="s">
        <v>8342</v>
      </c>
      <c r="S1465" s="12">
        <f t="shared" si="134"/>
        <v>41326.702986111108</v>
      </c>
      <c r="T1465" s="12">
        <f t="shared" si="135"/>
        <v>41371.661319444444</v>
      </c>
      <c r="U1465" t="str">
        <f t="shared" si="136"/>
        <v>Feb</v>
      </c>
      <c r="V1465" t="str">
        <f t="shared" si="137"/>
        <v>2013</v>
      </c>
    </row>
    <row r="1466" spans="1:22" ht="16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s="5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8">
        <f t="shared" si="132"/>
        <v>1.6319999999999999</v>
      </c>
      <c r="P1466">
        <f t="shared" si="133"/>
        <v>34.871794871794869</v>
      </c>
      <c r="Q1466" t="s">
        <v>8322</v>
      </c>
      <c r="R1466" t="s">
        <v>8342</v>
      </c>
      <c r="S1466" s="12">
        <f t="shared" si="134"/>
        <v>41291.453217592592</v>
      </c>
      <c r="T1466" s="12">
        <f t="shared" si="135"/>
        <v>41321.453217592592</v>
      </c>
      <c r="U1466" t="str">
        <f t="shared" si="136"/>
        <v>Jan</v>
      </c>
      <c r="V1466" t="str">
        <f t="shared" si="137"/>
        <v>2013</v>
      </c>
    </row>
    <row r="1467" spans="1:22" ht="48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s="5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8">
        <f t="shared" si="132"/>
        <v>4.5641449999999999</v>
      </c>
      <c r="P1467">
        <f t="shared" si="133"/>
        <v>52.622732513451197</v>
      </c>
      <c r="Q1467" t="s">
        <v>8322</v>
      </c>
      <c r="R1467" t="s">
        <v>8342</v>
      </c>
      <c r="S1467" s="12">
        <f t="shared" si="134"/>
        <v>40959.526064814811</v>
      </c>
      <c r="T1467" s="12">
        <f t="shared" si="135"/>
        <v>40989.916666666664</v>
      </c>
      <c r="U1467" t="str">
        <f t="shared" si="136"/>
        <v>Feb</v>
      </c>
      <c r="V1467" t="str">
        <f t="shared" si="137"/>
        <v>2012</v>
      </c>
    </row>
    <row r="1468" spans="1:22" ht="48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s="5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8">
        <f t="shared" si="132"/>
        <v>1.0787731249999999</v>
      </c>
      <c r="P1468">
        <f t="shared" si="133"/>
        <v>69.598266129032254</v>
      </c>
      <c r="Q1468" t="s">
        <v>8322</v>
      </c>
      <c r="R1468" t="s">
        <v>8342</v>
      </c>
      <c r="S1468" s="12">
        <f t="shared" si="134"/>
        <v>42339.963726851849</v>
      </c>
      <c r="T1468" s="12">
        <f t="shared" si="135"/>
        <v>42380.999999999993</v>
      </c>
      <c r="U1468" t="str">
        <f t="shared" si="136"/>
        <v>Dec</v>
      </c>
      <c r="V1468" t="str">
        <f t="shared" si="137"/>
        <v>2015</v>
      </c>
    </row>
    <row r="1469" spans="1:22" ht="32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s="5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8">
        <f t="shared" si="132"/>
        <v>1.1508</v>
      </c>
      <c r="P1469">
        <f t="shared" si="133"/>
        <v>76.72</v>
      </c>
      <c r="Q1469" t="s">
        <v>8322</v>
      </c>
      <c r="R1469" t="s">
        <v>8342</v>
      </c>
      <c r="S1469" s="12">
        <f t="shared" si="134"/>
        <v>40933.593576388885</v>
      </c>
      <c r="T1469" s="12">
        <f t="shared" si="135"/>
        <v>40993.55190972222</v>
      </c>
      <c r="U1469" t="str">
        <f t="shared" si="136"/>
        <v>Jan</v>
      </c>
      <c r="V1469" t="str">
        <f t="shared" si="137"/>
        <v>2012</v>
      </c>
    </row>
    <row r="1470" spans="1:22" ht="48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s="5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8">
        <f t="shared" si="132"/>
        <v>1.0236842105263158</v>
      </c>
      <c r="P1470">
        <f t="shared" si="133"/>
        <v>33.191126279863482</v>
      </c>
      <c r="Q1470" t="s">
        <v>8322</v>
      </c>
      <c r="R1470" t="s">
        <v>8342</v>
      </c>
      <c r="S1470" s="12">
        <f t="shared" si="134"/>
        <v>40645.806122685186</v>
      </c>
      <c r="T1470" s="12">
        <f t="shared" si="135"/>
        <v>40705.806122685186</v>
      </c>
      <c r="U1470" t="str">
        <f t="shared" si="136"/>
        <v>Apr</v>
      </c>
      <c r="V1470" t="str">
        <f t="shared" si="137"/>
        <v>2011</v>
      </c>
    </row>
    <row r="1471" spans="1:22" ht="32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s="5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8">
        <f t="shared" si="132"/>
        <v>1.0842485875706214</v>
      </c>
      <c r="P1471">
        <f t="shared" si="133"/>
        <v>149.46417445482865</v>
      </c>
      <c r="Q1471" t="s">
        <v>8322</v>
      </c>
      <c r="R1471" t="s">
        <v>8342</v>
      </c>
      <c r="S1471" s="12">
        <f t="shared" si="134"/>
        <v>41290.390150462961</v>
      </c>
      <c r="T1471" s="12">
        <f t="shared" si="135"/>
        <v>41320.390150462961</v>
      </c>
      <c r="U1471" t="str">
        <f t="shared" si="136"/>
        <v>Jan</v>
      </c>
      <c r="V1471" t="str">
        <f t="shared" si="137"/>
        <v>2013</v>
      </c>
    </row>
    <row r="1472" spans="1:22" ht="48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s="5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8">
        <f t="shared" si="132"/>
        <v>1.2513333333333334</v>
      </c>
      <c r="P1472">
        <f t="shared" si="133"/>
        <v>23.172839506172838</v>
      </c>
      <c r="Q1472" t="s">
        <v>8322</v>
      </c>
      <c r="R1472" t="s">
        <v>8342</v>
      </c>
      <c r="S1472" s="12">
        <f t="shared" si="134"/>
        <v>41250.618784722217</v>
      </c>
      <c r="T1472" s="12">
        <f t="shared" si="135"/>
        <v>41271.618784722217</v>
      </c>
      <c r="U1472" t="str">
        <f t="shared" si="136"/>
        <v>Dec</v>
      </c>
      <c r="V1472" t="str">
        <f t="shared" si="137"/>
        <v>2012</v>
      </c>
    </row>
    <row r="1473" spans="1:22" ht="48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s="5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8">
        <f t="shared" si="132"/>
        <v>1.03840625</v>
      </c>
      <c r="P1473">
        <f t="shared" si="133"/>
        <v>96.877551020408163</v>
      </c>
      <c r="Q1473" t="s">
        <v>8322</v>
      </c>
      <c r="R1473" t="s">
        <v>8342</v>
      </c>
      <c r="S1473" s="12">
        <f t="shared" si="134"/>
        <v>42073.749236111107</v>
      </c>
      <c r="T1473" s="12">
        <f t="shared" si="135"/>
        <v>42103.749236111107</v>
      </c>
      <c r="U1473" t="str">
        <f t="shared" si="136"/>
        <v>Mar</v>
      </c>
      <c r="V1473" t="str">
        <f t="shared" si="137"/>
        <v>2015</v>
      </c>
    </row>
    <row r="1474" spans="1:22" ht="48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s="5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8">
        <f t="shared" si="132"/>
        <v>1.3870400000000001</v>
      </c>
      <c r="P1474">
        <f t="shared" si="133"/>
        <v>103.20238095238095</v>
      </c>
      <c r="Q1474" t="s">
        <v>8322</v>
      </c>
      <c r="R1474" t="s">
        <v>8342</v>
      </c>
      <c r="S1474" s="12">
        <f t="shared" si="134"/>
        <v>41533.33452546296</v>
      </c>
      <c r="T1474" s="12">
        <f t="shared" si="135"/>
        <v>41563.33452546296</v>
      </c>
      <c r="U1474" t="str">
        <f t="shared" si="136"/>
        <v>Sep</v>
      </c>
      <c r="V1474" t="str">
        <f t="shared" si="137"/>
        <v>2013</v>
      </c>
    </row>
    <row r="1475" spans="1:22" ht="16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s="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8">
        <f t="shared" ref="O1475:O1538" si="138">E1475/D1475</f>
        <v>1.20516</v>
      </c>
      <c r="P1475">
        <f t="shared" ref="P1475:P1538" si="139">AVERAGE(E1475/L1475)</f>
        <v>38.462553191489363</v>
      </c>
      <c r="Q1475" t="s">
        <v>8322</v>
      </c>
      <c r="R1475" t="s">
        <v>8342</v>
      </c>
      <c r="S1475" s="12">
        <f t="shared" ref="S1475:S1538" si="140">(((J1475/60)/60)/24)+DATE(1970,1,1)+(-5/24)</f>
        <v>40939.771284722221</v>
      </c>
      <c r="T1475" s="12">
        <f t="shared" ref="T1475:T1538" si="141">(((I1475/60)/60)/24)+DATE(1970,1,1)+(-5/24)</f>
        <v>40969.771284722221</v>
      </c>
      <c r="U1475" t="str">
        <f t="shared" ref="U1475:U1538" si="142">TEXT(S1475, "mmm")</f>
        <v>Jan</v>
      </c>
      <c r="V1475" t="str">
        <f t="shared" ref="V1475:V1538" si="143">TEXT(S1475, "yyy")</f>
        <v>2012</v>
      </c>
    </row>
    <row r="1476" spans="1:22" ht="48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s="5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8">
        <f t="shared" si="138"/>
        <v>1.1226666666666667</v>
      </c>
      <c r="P1476">
        <f t="shared" si="139"/>
        <v>44.315789473684212</v>
      </c>
      <c r="Q1476" t="s">
        <v>8322</v>
      </c>
      <c r="R1476" t="s">
        <v>8342</v>
      </c>
      <c r="S1476" s="12">
        <f t="shared" si="140"/>
        <v>41500.519583333327</v>
      </c>
      <c r="T1476" s="12">
        <f t="shared" si="141"/>
        <v>41530.519583333327</v>
      </c>
      <c r="U1476" t="str">
        <f t="shared" si="142"/>
        <v>Aug</v>
      </c>
      <c r="V1476" t="str">
        <f t="shared" si="143"/>
        <v>2013</v>
      </c>
    </row>
    <row r="1477" spans="1:22" ht="48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s="5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8">
        <f t="shared" si="138"/>
        <v>1.8866966666666667</v>
      </c>
      <c r="P1477">
        <f t="shared" si="139"/>
        <v>64.173356009070289</v>
      </c>
      <c r="Q1477" t="s">
        <v>8322</v>
      </c>
      <c r="R1477" t="s">
        <v>8342</v>
      </c>
      <c r="S1477" s="12">
        <f t="shared" si="140"/>
        <v>41960.514618055553</v>
      </c>
      <c r="T1477" s="12">
        <f t="shared" si="141"/>
        <v>41992.999305555553</v>
      </c>
      <c r="U1477" t="str">
        <f t="shared" si="142"/>
        <v>Nov</v>
      </c>
      <c r="V1477" t="str">
        <f t="shared" si="143"/>
        <v>2014</v>
      </c>
    </row>
    <row r="1478" spans="1:22" ht="32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s="5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8">
        <f t="shared" si="138"/>
        <v>6.6155466666666669</v>
      </c>
      <c r="P1478">
        <f t="shared" si="139"/>
        <v>43.333275109170302</v>
      </c>
      <c r="Q1478" t="s">
        <v>8322</v>
      </c>
      <c r="R1478" t="s">
        <v>8342</v>
      </c>
      <c r="S1478" s="12">
        <f t="shared" si="140"/>
        <v>40765.833587962959</v>
      </c>
      <c r="T1478" s="12">
        <f t="shared" si="141"/>
        <v>40795.833587962959</v>
      </c>
      <c r="U1478" t="str">
        <f t="shared" si="142"/>
        <v>Aug</v>
      </c>
      <c r="V1478" t="str">
        <f t="shared" si="143"/>
        <v>2011</v>
      </c>
    </row>
    <row r="1479" spans="1:22" ht="48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s="5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8">
        <f t="shared" si="138"/>
        <v>1.1131</v>
      </c>
      <c r="P1479">
        <f t="shared" si="139"/>
        <v>90.495934959349597</v>
      </c>
      <c r="Q1479" t="s">
        <v>8322</v>
      </c>
      <c r="R1479" t="s">
        <v>8342</v>
      </c>
      <c r="S1479" s="12">
        <f t="shared" si="140"/>
        <v>40840.407453703701</v>
      </c>
      <c r="T1479" s="12">
        <f t="shared" si="141"/>
        <v>40899.916666666664</v>
      </c>
      <c r="U1479" t="str">
        <f t="shared" si="142"/>
        <v>Oct</v>
      </c>
      <c r="V1479" t="str">
        <f t="shared" si="143"/>
        <v>2011</v>
      </c>
    </row>
    <row r="1480" spans="1:22" ht="48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s="5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8">
        <f t="shared" si="138"/>
        <v>11.8161422</v>
      </c>
      <c r="P1480">
        <f t="shared" si="139"/>
        <v>29.187190495010373</v>
      </c>
      <c r="Q1480" t="s">
        <v>8322</v>
      </c>
      <c r="R1480" t="s">
        <v>8342</v>
      </c>
      <c r="S1480" s="12">
        <f t="shared" si="140"/>
        <v>41394.663344907407</v>
      </c>
      <c r="T1480" s="12">
        <f t="shared" si="141"/>
        <v>41408.663344907407</v>
      </c>
      <c r="U1480" t="str">
        <f t="shared" si="142"/>
        <v>Apr</v>
      </c>
      <c r="V1480" t="str">
        <f t="shared" si="143"/>
        <v>2013</v>
      </c>
    </row>
    <row r="1481" spans="1:22" ht="48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s="5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8">
        <f t="shared" si="138"/>
        <v>1.37375</v>
      </c>
      <c r="P1481">
        <f t="shared" si="139"/>
        <v>30.95774647887324</v>
      </c>
      <c r="Q1481" t="s">
        <v>8322</v>
      </c>
      <c r="R1481" t="s">
        <v>8342</v>
      </c>
      <c r="S1481" s="12">
        <f t="shared" si="140"/>
        <v>41754.536909722221</v>
      </c>
      <c r="T1481" s="12">
        <f t="shared" si="141"/>
        <v>41768.957638888889</v>
      </c>
      <c r="U1481" t="str">
        <f t="shared" si="142"/>
        <v>Apr</v>
      </c>
      <c r="V1481" t="str">
        <f t="shared" si="143"/>
        <v>2014</v>
      </c>
    </row>
    <row r="1482" spans="1:22" ht="48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s="5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8">
        <f t="shared" si="138"/>
        <v>1.170404</v>
      </c>
      <c r="P1482">
        <f t="shared" si="139"/>
        <v>92.157795275590544</v>
      </c>
      <c r="Q1482" t="s">
        <v>8322</v>
      </c>
      <c r="R1482" t="s">
        <v>8342</v>
      </c>
      <c r="S1482" s="12">
        <f t="shared" si="140"/>
        <v>41464.725682870368</v>
      </c>
      <c r="T1482" s="12">
        <f t="shared" si="141"/>
        <v>41481.5</v>
      </c>
      <c r="U1482" t="str">
        <f t="shared" si="142"/>
        <v>Jul</v>
      </c>
      <c r="V1482" t="str">
        <f t="shared" si="143"/>
        <v>2013</v>
      </c>
    </row>
    <row r="1483" spans="1:22" ht="48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s="5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8">
        <f t="shared" si="138"/>
        <v>2.1000000000000001E-2</v>
      </c>
      <c r="P1483">
        <f t="shared" si="139"/>
        <v>17.5</v>
      </c>
      <c r="Q1483" t="s">
        <v>8322</v>
      </c>
      <c r="R1483" t="s">
        <v>8324</v>
      </c>
      <c r="S1483" s="12">
        <f t="shared" si="140"/>
        <v>41550.714641203704</v>
      </c>
      <c r="T1483" s="12">
        <f t="shared" si="141"/>
        <v>41580.714641203704</v>
      </c>
      <c r="U1483" t="str">
        <f t="shared" si="142"/>
        <v>Oct</v>
      </c>
      <c r="V1483" t="str">
        <f t="shared" si="143"/>
        <v>2013</v>
      </c>
    </row>
    <row r="1484" spans="1:22" ht="48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s="5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8">
        <f t="shared" si="138"/>
        <v>1E-3</v>
      </c>
      <c r="P1484">
        <f t="shared" si="139"/>
        <v>5</v>
      </c>
      <c r="Q1484" t="s">
        <v>8322</v>
      </c>
      <c r="R1484" t="s">
        <v>8324</v>
      </c>
      <c r="S1484" s="12">
        <f t="shared" si="140"/>
        <v>41136.649722222224</v>
      </c>
      <c r="T1484" s="12">
        <f t="shared" si="141"/>
        <v>41159.118749999994</v>
      </c>
      <c r="U1484" t="str">
        <f t="shared" si="142"/>
        <v>Aug</v>
      </c>
      <c r="V1484" t="str">
        <f t="shared" si="143"/>
        <v>2012</v>
      </c>
    </row>
    <row r="1485" spans="1:22" ht="48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s="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8">
        <f t="shared" si="138"/>
        <v>7.1428571428571426E-3</v>
      </c>
      <c r="P1485">
        <f t="shared" si="139"/>
        <v>25</v>
      </c>
      <c r="Q1485" t="s">
        <v>8322</v>
      </c>
      <c r="R1485" t="s">
        <v>8324</v>
      </c>
      <c r="S1485" s="12">
        <f t="shared" si="140"/>
        <v>42547.984664351847</v>
      </c>
      <c r="T1485" s="12">
        <f t="shared" si="141"/>
        <v>42572.984664351847</v>
      </c>
      <c r="U1485" t="str">
        <f t="shared" si="142"/>
        <v>Jun</v>
      </c>
      <c r="V1485" t="str">
        <f t="shared" si="143"/>
        <v>2016</v>
      </c>
    </row>
    <row r="1486" spans="1:22" ht="16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s="5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8">
        <f t="shared" si="138"/>
        <v>0</v>
      </c>
      <c r="P1486" t="e">
        <f t="shared" si="139"/>
        <v>#DIV/0!</v>
      </c>
      <c r="Q1486" t="s">
        <v>8322</v>
      </c>
      <c r="R1486" t="s">
        <v>8324</v>
      </c>
      <c r="S1486" s="12">
        <f t="shared" si="140"/>
        <v>41052.992627314808</v>
      </c>
      <c r="T1486" s="12">
        <f t="shared" si="141"/>
        <v>41111.410416666666</v>
      </c>
      <c r="U1486" t="str">
        <f t="shared" si="142"/>
        <v>May</v>
      </c>
      <c r="V1486" t="str">
        <f t="shared" si="143"/>
        <v>2012</v>
      </c>
    </row>
    <row r="1487" spans="1:22" ht="48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s="5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8">
        <f t="shared" si="138"/>
        <v>2.2388059701492536E-2</v>
      </c>
      <c r="P1487">
        <f t="shared" si="139"/>
        <v>50</v>
      </c>
      <c r="Q1487" t="s">
        <v>8322</v>
      </c>
      <c r="R1487" t="s">
        <v>8324</v>
      </c>
      <c r="S1487" s="12">
        <f t="shared" si="140"/>
        <v>42130.587650462963</v>
      </c>
      <c r="T1487" s="12">
        <f t="shared" si="141"/>
        <v>42175.587650462963</v>
      </c>
      <c r="U1487" t="str">
        <f t="shared" si="142"/>
        <v>May</v>
      </c>
      <c r="V1487" t="str">
        <f t="shared" si="143"/>
        <v>2015</v>
      </c>
    </row>
    <row r="1488" spans="1:22" ht="48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s="5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8">
        <f t="shared" si="138"/>
        <v>2.3999999999999998E-3</v>
      </c>
      <c r="P1488">
        <f t="shared" si="139"/>
        <v>16</v>
      </c>
      <c r="Q1488" t="s">
        <v>8322</v>
      </c>
      <c r="R1488" t="s">
        <v>8324</v>
      </c>
      <c r="S1488" s="12">
        <f t="shared" si="140"/>
        <v>42031.960196759253</v>
      </c>
      <c r="T1488" s="12">
        <f t="shared" si="141"/>
        <v>42061.960196759253</v>
      </c>
      <c r="U1488" t="str">
        <f t="shared" si="142"/>
        <v>Jan</v>
      </c>
      <c r="V1488" t="str">
        <f t="shared" si="143"/>
        <v>2015</v>
      </c>
    </row>
    <row r="1489" spans="1:22" ht="48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s="5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8">
        <f t="shared" si="138"/>
        <v>0</v>
      </c>
      <c r="P1489" t="e">
        <f t="shared" si="139"/>
        <v>#DIV/0!</v>
      </c>
      <c r="Q1489" t="s">
        <v>8322</v>
      </c>
      <c r="R1489" t="s">
        <v>8324</v>
      </c>
      <c r="S1489" s="12">
        <f t="shared" si="140"/>
        <v>42554.709155092591</v>
      </c>
      <c r="T1489" s="12">
        <f t="shared" si="141"/>
        <v>42584.709155092591</v>
      </c>
      <c r="U1489" t="str">
        <f t="shared" si="142"/>
        <v>Jul</v>
      </c>
      <c r="V1489" t="str">
        <f t="shared" si="143"/>
        <v>2016</v>
      </c>
    </row>
    <row r="1490" spans="1:22" ht="48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s="5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8">
        <f t="shared" si="138"/>
        <v>2.4E-2</v>
      </c>
      <c r="P1490">
        <f t="shared" si="139"/>
        <v>60</v>
      </c>
      <c r="Q1490" t="s">
        <v>8322</v>
      </c>
      <c r="R1490" t="s">
        <v>8324</v>
      </c>
      <c r="S1490" s="12">
        <f t="shared" si="140"/>
        <v>41614.354861111111</v>
      </c>
      <c r="T1490" s="12">
        <f t="shared" si="141"/>
        <v>41644.354861111111</v>
      </c>
      <c r="U1490" t="str">
        <f t="shared" si="142"/>
        <v>Dec</v>
      </c>
      <c r="V1490" t="str">
        <f t="shared" si="143"/>
        <v>2013</v>
      </c>
    </row>
    <row r="1491" spans="1:22" ht="48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s="5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8">
        <f t="shared" si="138"/>
        <v>0</v>
      </c>
      <c r="P1491" t="e">
        <f t="shared" si="139"/>
        <v>#DIV/0!</v>
      </c>
      <c r="Q1491" t="s">
        <v>8322</v>
      </c>
      <c r="R1491" t="s">
        <v>8324</v>
      </c>
      <c r="S1491" s="12">
        <f t="shared" si="140"/>
        <v>41198.403379629628</v>
      </c>
      <c r="T1491" s="12">
        <f t="shared" si="141"/>
        <v>41228.445046296292</v>
      </c>
      <c r="U1491" t="str">
        <f t="shared" si="142"/>
        <v>Oct</v>
      </c>
      <c r="V1491" t="str">
        <f t="shared" si="143"/>
        <v>2012</v>
      </c>
    </row>
    <row r="1492" spans="1:22" ht="48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s="5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8">
        <f t="shared" si="138"/>
        <v>0.30862068965517242</v>
      </c>
      <c r="P1492">
        <f t="shared" si="139"/>
        <v>47.10526315789474</v>
      </c>
      <c r="Q1492" t="s">
        <v>8322</v>
      </c>
      <c r="R1492" t="s">
        <v>8324</v>
      </c>
      <c r="S1492" s="12">
        <f t="shared" si="140"/>
        <v>41520.352708333332</v>
      </c>
      <c r="T1492" s="12">
        <f t="shared" si="141"/>
        <v>41549.352708333332</v>
      </c>
      <c r="U1492" t="str">
        <f t="shared" si="142"/>
        <v>Sep</v>
      </c>
      <c r="V1492" t="str">
        <f t="shared" si="143"/>
        <v>2013</v>
      </c>
    </row>
    <row r="1493" spans="1:22" ht="32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s="5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8">
        <f t="shared" si="138"/>
        <v>8.3333333333333329E-2</v>
      </c>
      <c r="P1493">
        <f t="shared" si="139"/>
        <v>100</v>
      </c>
      <c r="Q1493" t="s">
        <v>8322</v>
      </c>
      <c r="R1493" t="s">
        <v>8324</v>
      </c>
      <c r="S1493" s="12">
        <f t="shared" si="140"/>
        <v>41991.505127314813</v>
      </c>
      <c r="T1493" s="12">
        <f t="shared" si="141"/>
        <v>42050.443055555552</v>
      </c>
      <c r="U1493" t="str">
        <f t="shared" si="142"/>
        <v>Dec</v>
      </c>
      <c r="V1493" t="str">
        <f t="shared" si="143"/>
        <v>2014</v>
      </c>
    </row>
    <row r="1494" spans="1:22" ht="48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s="5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8">
        <f t="shared" si="138"/>
        <v>7.4999999999999997E-3</v>
      </c>
      <c r="P1494">
        <f t="shared" si="139"/>
        <v>15</v>
      </c>
      <c r="Q1494" t="s">
        <v>8322</v>
      </c>
      <c r="R1494" t="s">
        <v>8324</v>
      </c>
      <c r="S1494" s="12">
        <f t="shared" si="140"/>
        <v>40682.676458333335</v>
      </c>
      <c r="T1494" s="12">
        <f t="shared" si="141"/>
        <v>40712.676458333335</v>
      </c>
      <c r="U1494" t="str">
        <f t="shared" si="142"/>
        <v>May</v>
      </c>
      <c r="V1494" t="str">
        <f t="shared" si="143"/>
        <v>2011</v>
      </c>
    </row>
    <row r="1495" spans="1:22" ht="32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s="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8">
        <f t="shared" si="138"/>
        <v>0</v>
      </c>
      <c r="P1495" t="e">
        <f t="shared" si="139"/>
        <v>#DIV/0!</v>
      </c>
      <c r="Q1495" t="s">
        <v>8322</v>
      </c>
      <c r="R1495" t="s">
        <v>8324</v>
      </c>
      <c r="S1495" s="12">
        <f t="shared" si="140"/>
        <v>41411.658275462964</v>
      </c>
      <c r="T1495" s="12">
        <f t="shared" si="141"/>
        <v>41441.658275462964</v>
      </c>
      <c r="U1495" t="str">
        <f t="shared" si="142"/>
        <v>May</v>
      </c>
      <c r="V1495" t="str">
        <f t="shared" si="143"/>
        <v>2013</v>
      </c>
    </row>
    <row r="1496" spans="1:22" ht="48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s="5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8">
        <f t="shared" si="138"/>
        <v>8.8999999999999996E-2</v>
      </c>
      <c r="P1496">
        <f t="shared" si="139"/>
        <v>40.454545454545453</v>
      </c>
      <c r="Q1496" t="s">
        <v>8322</v>
      </c>
      <c r="R1496" t="s">
        <v>8324</v>
      </c>
      <c r="S1496" s="12">
        <f t="shared" si="140"/>
        <v>42067.514039351845</v>
      </c>
      <c r="T1496" s="12">
        <f t="shared" si="141"/>
        <v>42097.443055555552</v>
      </c>
      <c r="U1496" t="str">
        <f t="shared" si="142"/>
        <v>Mar</v>
      </c>
      <c r="V1496" t="str">
        <f t="shared" si="143"/>
        <v>2015</v>
      </c>
    </row>
    <row r="1497" spans="1:22" ht="32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s="5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8">
        <f t="shared" si="138"/>
        <v>0</v>
      </c>
      <c r="P1497" t="e">
        <f t="shared" si="139"/>
        <v>#DIV/0!</v>
      </c>
      <c r="Q1497" t="s">
        <v>8322</v>
      </c>
      <c r="R1497" t="s">
        <v>8324</v>
      </c>
      <c r="S1497" s="12">
        <f t="shared" si="140"/>
        <v>40752.581377314811</v>
      </c>
      <c r="T1497" s="12">
        <f t="shared" si="141"/>
        <v>40782.581377314811</v>
      </c>
      <c r="U1497" t="str">
        <f t="shared" si="142"/>
        <v>Jul</v>
      </c>
      <c r="V1497" t="str">
        <f t="shared" si="143"/>
        <v>2011</v>
      </c>
    </row>
    <row r="1498" spans="1:22" ht="48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s="5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8">
        <f t="shared" si="138"/>
        <v>0</v>
      </c>
      <c r="P1498" t="e">
        <f t="shared" si="139"/>
        <v>#DIV/0!</v>
      </c>
      <c r="Q1498" t="s">
        <v>8322</v>
      </c>
      <c r="R1498" t="s">
        <v>8324</v>
      </c>
      <c r="S1498" s="12">
        <f t="shared" si="140"/>
        <v>41838.266886574071</v>
      </c>
      <c r="T1498" s="12">
        <f t="shared" si="141"/>
        <v>41898.266886574071</v>
      </c>
      <c r="U1498" t="str">
        <f t="shared" si="142"/>
        <v>Jul</v>
      </c>
      <c r="V1498" t="str">
        <f t="shared" si="143"/>
        <v>2014</v>
      </c>
    </row>
    <row r="1499" spans="1:22" ht="48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s="5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8">
        <f t="shared" si="138"/>
        <v>6.666666666666667E-5</v>
      </c>
      <c r="P1499">
        <f t="shared" si="139"/>
        <v>1</v>
      </c>
      <c r="Q1499" t="s">
        <v>8322</v>
      </c>
      <c r="R1499" t="s">
        <v>8324</v>
      </c>
      <c r="S1499" s="12">
        <f t="shared" si="140"/>
        <v>41444.434282407405</v>
      </c>
      <c r="T1499" s="12">
        <f t="shared" si="141"/>
        <v>41486.613194444442</v>
      </c>
      <c r="U1499" t="str">
        <f t="shared" si="142"/>
        <v>Jun</v>
      </c>
      <c r="V1499" t="str">
        <f t="shared" si="143"/>
        <v>2013</v>
      </c>
    </row>
    <row r="1500" spans="1:22" ht="48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s="5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8">
        <f t="shared" si="138"/>
        <v>1.9E-2</v>
      </c>
      <c r="P1500">
        <f t="shared" si="139"/>
        <v>19</v>
      </c>
      <c r="Q1500" t="s">
        <v>8322</v>
      </c>
      <c r="R1500" t="s">
        <v>8324</v>
      </c>
      <c r="S1500" s="12">
        <f t="shared" si="140"/>
        <v>41840.775208333333</v>
      </c>
      <c r="T1500" s="12">
        <f t="shared" si="141"/>
        <v>41885.775208333333</v>
      </c>
      <c r="U1500" t="str">
        <f t="shared" si="142"/>
        <v>Jul</v>
      </c>
      <c r="V1500" t="str">
        <f t="shared" si="143"/>
        <v>2014</v>
      </c>
    </row>
    <row r="1501" spans="1:22" ht="48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s="5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8">
        <f t="shared" si="138"/>
        <v>2.5000000000000001E-3</v>
      </c>
      <c r="P1501">
        <f t="shared" si="139"/>
        <v>5</v>
      </c>
      <c r="Q1501" t="s">
        <v>8322</v>
      </c>
      <c r="R1501" t="s">
        <v>8324</v>
      </c>
      <c r="S1501" s="12">
        <f t="shared" si="140"/>
        <v>42526.798993055556</v>
      </c>
      <c r="T1501" s="12">
        <f t="shared" si="141"/>
        <v>42586.798993055556</v>
      </c>
      <c r="U1501" t="str">
        <f t="shared" si="142"/>
        <v>Jun</v>
      </c>
      <c r="V1501" t="str">
        <f t="shared" si="143"/>
        <v>2016</v>
      </c>
    </row>
    <row r="1502" spans="1:22" ht="48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s="5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8">
        <f t="shared" si="138"/>
        <v>0.25035714285714283</v>
      </c>
      <c r="P1502">
        <f t="shared" si="139"/>
        <v>46.733333333333334</v>
      </c>
      <c r="Q1502" t="s">
        <v>8322</v>
      </c>
      <c r="R1502" t="s">
        <v>8324</v>
      </c>
      <c r="S1502" s="12">
        <f t="shared" si="140"/>
        <v>41365.69626157407</v>
      </c>
      <c r="T1502" s="12">
        <f t="shared" si="141"/>
        <v>41395.69626157407</v>
      </c>
      <c r="U1502" t="str">
        <f t="shared" si="142"/>
        <v>Apr</v>
      </c>
      <c r="V1502" t="str">
        <f t="shared" si="143"/>
        <v>2013</v>
      </c>
    </row>
    <row r="1503" spans="1:22" ht="32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s="5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8">
        <f t="shared" si="138"/>
        <v>1.6633076923076924</v>
      </c>
      <c r="P1503">
        <f t="shared" si="139"/>
        <v>97.731073446327684</v>
      </c>
      <c r="Q1503" t="s">
        <v>8338</v>
      </c>
      <c r="R1503" t="s">
        <v>8339</v>
      </c>
      <c r="S1503" s="12">
        <f t="shared" si="140"/>
        <v>42163.3752662037</v>
      </c>
      <c r="T1503" s="12">
        <f t="shared" si="141"/>
        <v>42193.3752662037</v>
      </c>
      <c r="U1503" t="str">
        <f t="shared" si="142"/>
        <v>Jun</v>
      </c>
      <c r="V1503" t="str">
        <f t="shared" si="143"/>
        <v>2015</v>
      </c>
    </row>
    <row r="1504" spans="1:22" ht="48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s="5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8">
        <f t="shared" si="138"/>
        <v>1.0144545454545455</v>
      </c>
      <c r="P1504">
        <f t="shared" si="139"/>
        <v>67.835866261398181</v>
      </c>
      <c r="Q1504" t="s">
        <v>8338</v>
      </c>
      <c r="R1504" t="s">
        <v>8339</v>
      </c>
      <c r="S1504" s="12">
        <f t="shared" si="140"/>
        <v>42426.33425925926</v>
      </c>
      <c r="T1504" s="12">
        <f t="shared" si="141"/>
        <v>42454.708333333336</v>
      </c>
      <c r="U1504" t="str">
        <f t="shared" si="142"/>
        <v>Feb</v>
      </c>
      <c r="V1504" t="str">
        <f t="shared" si="143"/>
        <v>2016</v>
      </c>
    </row>
    <row r="1505" spans="1:22" ht="48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s="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8">
        <f t="shared" si="138"/>
        <v>1.0789146666666667</v>
      </c>
      <c r="P1505">
        <f t="shared" si="139"/>
        <v>56.98492957746479</v>
      </c>
      <c r="Q1505" t="s">
        <v>8338</v>
      </c>
      <c r="R1505" t="s">
        <v>8339</v>
      </c>
      <c r="S1505" s="12">
        <f t="shared" si="140"/>
        <v>42606.13890046296</v>
      </c>
      <c r="T1505" s="12">
        <f t="shared" si="141"/>
        <v>42666.13890046296</v>
      </c>
      <c r="U1505" t="str">
        <f t="shared" si="142"/>
        <v>Aug</v>
      </c>
      <c r="V1505" t="str">
        <f t="shared" si="143"/>
        <v>2016</v>
      </c>
    </row>
    <row r="1506" spans="1:22" ht="32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s="5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8">
        <f t="shared" si="138"/>
        <v>2.7793846153846156</v>
      </c>
      <c r="P1506">
        <f t="shared" si="139"/>
        <v>67.159851301115239</v>
      </c>
      <c r="Q1506" t="s">
        <v>8338</v>
      </c>
      <c r="R1506" t="s">
        <v>8339</v>
      </c>
      <c r="S1506" s="12">
        <f t="shared" si="140"/>
        <v>41772.44935185185</v>
      </c>
      <c r="T1506" s="12">
        <f t="shared" si="141"/>
        <v>41800.147916666661</v>
      </c>
      <c r="U1506" t="str">
        <f t="shared" si="142"/>
        <v>May</v>
      </c>
      <c r="V1506" t="str">
        <f t="shared" si="143"/>
        <v>2014</v>
      </c>
    </row>
    <row r="1507" spans="1:22" ht="48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s="5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8">
        <f t="shared" si="138"/>
        <v>1.0358125</v>
      </c>
      <c r="P1507">
        <f t="shared" si="139"/>
        <v>48.037681159420288</v>
      </c>
      <c r="Q1507" t="s">
        <v>8338</v>
      </c>
      <c r="R1507" t="s">
        <v>8339</v>
      </c>
      <c r="S1507" s="12">
        <f t="shared" si="140"/>
        <v>42414.234988425924</v>
      </c>
      <c r="T1507" s="12">
        <f t="shared" si="141"/>
        <v>42451.625694444439</v>
      </c>
      <c r="U1507" t="str">
        <f t="shared" si="142"/>
        <v>Feb</v>
      </c>
      <c r="V1507" t="str">
        <f t="shared" si="143"/>
        <v>2016</v>
      </c>
    </row>
    <row r="1508" spans="1:22" ht="48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s="5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8">
        <f t="shared" si="138"/>
        <v>1.1140000000000001</v>
      </c>
      <c r="P1508">
        <f t="shared" si="139"/>
        <v>38.860465116279073</v>
      </c>
      <c r="Q1508" t="s">
        <v>8338</v>
      </c>
      <c r="R1508" t="s">
        <v>8339</v>
      </c>
      <c r="S1508" s="12">
        <f t="shared" si="140"/>
        <v>41814.577592592592</v>
      </c>
      <c r="T1508" s="12">
        <f t="shared" si="141"/>
        <v>41844.577592592592</v>
      </c>
      <c r="U1508" t="str">
        <f t="shared" si="142"/>
        <v>Jun</v>
      </c>
      <c r="V1508" t="str">
        <f t="shared" si="143"/>
        <v>2014</v>
      </c>
    </row>
    <row r="1509" spans="1:22" ht="48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s="5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8">
        <f t="shared" si="138"/>
        <v>2.15</v>
      </c>
      <c r="P1509">
        <f t="shared" si="139"/>
        <v>78.181818181818187</v>
      </c>
      <c r="Q1509" t="s">
        <v>8338</v>
      </c>
      <c r="R1509" t="s">
        <v>8339</v>
      </c>
      <c r="S1509" s="12">
        <f t="shared" si="140"/>
        <v>40254.242002314815</v>
      </c>
      <c r="T1509" s="12">
        <f t="shared" si="141"/>
        <v>40313.131944444445</v>
      </c>
      <c r="U1509" t="str">
        <f t="shared" si="142"/>
        <v>Mar</v>
      </c>
      <c r="V1509" t="str">
        <f t="shared" si="143"/>
        <v>2010</v>
      </c>
    </row>
    <row r="1510" spans="1:22" ht="48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s="5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8">
        <f t="shared" si="138"/>
        <v>1.1076216216216217</v>
      </c>
      <c r="P1510">
        <f t="shared" si="139"/>
        <v>97.113744075829388</v>
      </c>
      <c r="Q1510" t="s">
        <v>8338</v>
      </c>
      <c r="R1510" t="s">
        <v>8339</v>
      </c>
      <c r="S1510" s="12">
        <f t="shared" si="140"/>
        <v>41786.406030092592</v>
      </c>
      <c r="T1510" s="12">
        <f t="shared" si="141"/>
        <v>41817.406030092592</v>
      </c>
      <c r="U1510" t="str">
        <f t="shared" si="142"/>
        <v>May</v>
      </c>
      <c r="V1510" t="str">
        <f t="shared" si="143"/>
        <v>2014</v>
      </c>
    </row>
    <row r="1511" spans="1:22" ht="48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s="5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8">
        <f t="shared" si="138"/>
        <v>1.2364125714285714</v>
      </c>
      <c r="P1511">
        <f t="shared" si="139"/>
        <v>110.39397959183674</v>
      </c>
      <c r="Q1511" t="s">
        <v>8338</v>
      </c>
      <c r="R1511" t="s">
        <v>8339</v>
      </c>
      <c r="S1511" s="12">
        <f t="shared" si="140"/>
        <v>42751.325057870366</v>
      </c>
      <c r="T1511" s="12">
        <f t="shared" si="141"/>
        <v>42780.749305555553</v>
      </c>
      <c r="U1511" t="str">
        <f t="shared" si="142"/>
        <v>Jan</v>
      </c>
      <c r="V1511" t="str">
        <f t="shared" si="143"/>
        <v>2017</v>
      </c>
    </row>
    <row r="1512" spans="1:22" ht="48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s="5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8">
        <f t="shared" si="138"/>
        <v>1.0103500000000001</v>
      </c>
      <c r="P1512">
        <f t="shared" si="139"/>
        <v>39.91506172839506</v>
      </c>
      <c r="Q1512" t="s">
        <v>8338</v>
      </c>
      <c r="R1512" t="s">
        <v>8339</v>
      </c>
      <c r="S1512" s="12">
        <f t="shared" si="140"/>
        <v>41809.176828703698</v>
      </c>
      <c r="T1512" s="12">
        <f t="shared" si="141"/>
        <v>41839.176828703698</v>
      </c>
      <c r="U1512" t="str">
        <f t="shared" si="142"/>
        <v>Jun</v>
      </c>
      <c r="V1512" t="str">
        <f t="shared" si="143"/>
        <v>2014</v>
      </c>
    </row>
    <row r="1513" spans="1:22" ht="48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s="5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8">
        <f t="shared" si="138"/>
        <v>1.1179285714285714</v>
      </c>
      <c r="P1513">
        <f t="shared" si="139"/>
        <v>75.975728155339809</v>
      </c>
      <c r="Q1513" t="s">
        <v>8338</v>
      </c>
      <c r="R1513" t="s">
        <v>8339</v>
      </c>
      <c r="S1513" s="12">
        <f t="shared" si="140"/>
        <v>42296.375046296293</v>
      </c>
      <c r="T1513" s="12">
        <f t="shared" si="141"/>
        <v>42326.416712962957</v>
      </c>
      <c r="U1513" t="str">
        <f t="shared" si="142"/>
        <v>Oct</v>
      </c>
      <c r="V1513" t="str">
        <f t="shared" si="143"/>
        <v>2015</v>
      </c>
    </row>
    <row r="1514" spans="1:22" ht="48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s="5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8">
        <f t="shared" si="138"/>
        <v>5.5877142857142861</v>
      </c>
      <c r="P1514">
        <f t="shared" si="139"/>
        <v>58.379104477611939</v>
      </c>
      <c r="Q1514" t="s">
        <v>8338</v>
      </c>
      <c r="R1514" t="s">
        <v>8339</v>
      </c>
      <c r="S1514" s="12">
        <f t="shared" si="140"/>
        <v>42741.476145833331</v>
      </c>
      <c r="T1514" s="12">
        <f t="shared" si="141"/>
        <v>42771.476145833331</v>
      </c>
      <c r="U1514" t="str">
        <f t="shared" si="142"/>
        <v>Jan</v>
      </c>
      <c r="V1514" t="str">
        <f t="shared" si="143"/>
        <v>2017</v>
      </c>
    </row>
    <row r="1515" spans="1:22" ht="48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s="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8">
        <f t="shared" si="138"/>
        <v>1.5001875</v>
      </c>
      <c r="P1515">
        <f t="shared" si="139"/>
        <v>55.82093023255814</v>
      </c>
      <c r="Q1515" t="s">
        <v>8338</v>
      </c>
      <c r="R1515" t="s">
        <v>8339</v>
      </c>
      <c r="S1515" s="12">
        <f t="shared" si="140"/>
        <v>41806.42900462963</v>
      </c>
      <c r="T1515" s="12">
        <f t="shared" si="141"/>
        <v>41836.42900462963</v>
      </c>
      <c r="U1515" t="str">
        <f t="shared" si="142"/>
        <v>Jun</v>
      </c>
      <c r="V1515" t="str">
        <f t="shared" si="143"/>
        <v>2014</v>
      </c>
    </row>
    <row r="1516" spans="1:22" ht="48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s="5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8">
        <f t="shared" si="138"/>
        <v>1.0647599999999999</v>
      </c>
      <c r="P1516">
        <f t="shared" si="139"/>
        <v>151.24431818181819</v>
      </c>
      <c r="Q1516" t="s">
        <v>8338</v>
      </c>
      <c r="R1516" t="s">
        <v>8339</v>
      </c>
      <c r="S1516" s="12">
        <f t="shared" si="140"/>
        <v>42234.389351851853</v>
      </c>
      <c r="T1516" s="12">
        <f t="shared" si="141"/>
        <v>42274.389351851853</v>
      </c>
      <c r="U1516" t="str">
        <f t="shared" si="142"/>
        <v>Aug</v>
      </c>
      <c r="V1516" t="str">
        <f t="shared" si="143"/>
        <v>2015</v>
      </c>
    </row>
    <row r="1517" spans="1:22" ht="48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s="5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8">
        <f t="shared" si="138"/>
        <v>1.57189</v>
      </c>
      <c r="P1517">
        <f t="shared" si="139"/>
        <v>849.67027027027029</v>
      </c>
      <c r="Q1517" t="s">
        <v>8338</v>
      </c>
      <c r="R1517" t="s">
        <v>8339</v>
      </c>
      <c r="S1517" s="12">
        <f t="shared" si="140"/>
        <v>42415.04510416666</v>
      </c>
      <c r="T1517" s="12">
        <f t="shared" si="141"/>
        <v>42445.003437499996</v>
      </c>
      <c r="U1517" t="str">
        <f t="shared" si="142"/>
        <v>Feb</v>
      </c>
      <c r="V1517" t="str">
        <f t="shared" si="143"/>
        <v>2016</v>
      </c>
    </row>
    <row r="1518" spans="1:22" ht="48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s="5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8">
        <f t="shared" si="138"/>
        <v>1.0865882352941176</v>
      </c>
      <c r="P1518">
        <f t="shared" si="139"/>
        <v>159.24137931034483</v>
      </c>
      <c r="Q1518" t="s">
        <v>8338</v>
      </c>
      <c r="R1518" t="s">
        <v>8339</v>
      </c>
      <c r="S1518" s="12">
        <f t="shared" si="140"/>
        <v>42619.258009259262</v>
      </c>
      <c r="T1518" s="12">
        <f t="shared" si="141"/>
        <v>42649.374999999993</v>
      </c>
      <c r="U1518" t="str">
        <f t="shared" si="142"/>
        <v>Sep</v>
      </c>
      <c r="V1518" t="str">
        <f t="shared" si="143"/>
        <v>2016</v>
      </c>
    </row>
    <row r="1519" spans="1:22" ht="48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s="5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8">
        <f t="shared" si="138"/>
        <v>1.6197999999999999</v>
      </c>
      <c r="P1519">
        <f t="shared" si="139"/>
        <v>39.507317073170732</v>
      </c>
      <c r="Q1519" t="s">
        <v>8338</v>
      </c>
      <c r="R1519" t="s">
        <v>8339</v>
      </c>
      <c r="S1519" s="12">
        <f t="shared" si="140"/>
        <v>41948.358252314814</v>
      </c>
      <c r="T1519" s="12">
        <f t="shared" si="141"/>
        <v>41979.041666666664</v>
      </c>
      <c r="U1519" t="str">
        <f t="shared" si="142"/>
        <v>Nov</v>
      </c>
      <c r="V1519" t="str">
        <f t="shared" si="143"/>
        <v>2014</v>
      </c>
    </row>
    <row r="1520" spans="1:22" ht="32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s="5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8">
        <f t="shared" si="138"/>
        <v>2.0536666666666665</v>
      </c>
      <c r="P1520">
        <f t="shared" si="139"/>
        <v>130.52966101694915</v>
      </c>
      <c r="Q1520" t="s">
        <v>8338</v>
      </c>
      <c r="R1520" t="s">
        <v>8339</v>
      </c>
      <c r="S1520" s="12">
        <f t="shared" si="140"/>
        <v>41760.611712962964</v>
      </c>
      <c r="T1520" s="12">
        <f t="shared" si="141"/>
        <v>41790.611712962964</v>
      </c>
      <c r="U1520" t="str">
        <f t="shared" si="142"/>
        <v>May</v>
      </c>
      <c r="V1520" t="str">
        <f t="shared" si="143"/>
        <v>2014</v>
      </c>
    </row>
    <row r="1521" spans="1:22" ht="48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s="5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8">
        <f t="shared" si="138"/>
        <v>1.033638888888889</v>
      </c>
      <c r="P1521">
        <f t="shared" si="139"/>
        <v>64.156896551724131</v>
      </c>
      <c r="Q1521" t="s">
        <v>8338</v>
      </c>
      <c r="R1521" t="s">
        <v>8339</v>
      </c>
      <c r="S1521" s="12">
        <f t="shared" si="140"/>
        <v>41782.533368055556</v>
      </c>
      <c r="T1521" s="12">
        <f t="shared" si="141"/>
        <v>41810.707638888889</v>
      </c>
      <c r="U1521" t="str">
        <f t="shared" si="142"/>
        <v>May</v>
      </c>
      <c r="V1521" t="str">
        <f t="shared" si="143"/>
        <v>2014</v>
      </c>
    </row>
    <row r="1522" spans="1:22" ht="32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s="5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8">
        <f t="shared" si="138"/>
        <v>1.0347222222222223</v>
      </c>
      <c r="P1522">
        <f t="shared" si="139"/>
        <v>111.52694610778443</v>
      </c>
      <c r="Q1522" t="s">
        <v>8338</v>
      </c>
      <c r="R1522" t="s">
        <v>8339</v>
      </c>
      <c r="S1522" s="12">
        <f t="shared" si="140"/>
        <v>41955.649456018517</v>
      </c>
      <c r="T1522" s="12">
        <f t="shared" si="141"/>
        <v>41991.958333333336</v>
      </c>
      <c r="U1522" t="str">
        <f t="shared" si="142"/>
        <v>Nov</v>
      </c>
      <c r="V1522" t="str">
        <f t="shared" si="143"/>
        <v>2014</v>
      </c>
    </row>
    <row r="1523" spans="1:22" ht="48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s="5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8">
        <f t="shared" si="138"/>
        <v>1.0681333333333334</v>
      </c>
      <c r="P1523">
        <f t="shared" si="139"/>
        <v>170.44680851063831</v>
      </c>
      <c r="Q1523" t="s">
        <v>8338</v>
      </c>
      <c r="R1523" t="s">
        <v>8339</v>
      </c>
      <c r="S1523" s="12">
        <f t="shared" si="140"/>
        <v>42492.959386574068</v>
      </c>
      <c r="T1523" s="12">
        <f t="shared" si="141"/>
        <v>42527.959386574068</v>
      </c>
      <c r="U1523" t="str">
        <f t="shared" si="142"/>
        <v>May</v>
      </c>
      <c r="V1523" t="str">
        <f t="shared" si="143"/>
        <v>2016</v>
      </c>
    </row>
    <row r="1524" spans="1:22" ht="48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s="5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8">
        <f t="shared" si="138"/>
        <v>1.3896574712643677</v>
      </c>
      <c r="P1524">
        <f t="shared" si="139"/>
        <v>133.7391592920354</v>
      </c>
      <c r="Q1524" t="s">
        <v>8338</v>
      </c>
      <c r="R1524" t="s">
        <v>8339</v>
      </c>
      <c r="S1524" s="12">
        <f t="shared" si="140"/>
        <v>41899.621979166666</v>
      </c>
      <c r="T1524" s="12">
        <f t="shared" si="141"/>
        <v>41929.621979166666</v>
      </c>
      <c r="U1524" t="str">
        <f t="shared" si="142"/>
        <v>Sep</v>
      </c>
      <c r="V1524" t="str">
        <f t="shared" si="143"/>
        <v>2014</v>
      </c>
    </row>
    <row r="1525" spans="1:22" ht="48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s="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8">
        <f t="shared" si="138"/>
        <v>1.2484324324324325</v>
      </c>
      <c r="P1525">
        <f t="shared" si="139"/>
        <v>95.834024896265561</v>
      </c>
      <c r="Q1525" t="s">
        <v>8338</v>
      </c>
      <c r="R1525" t="s">
        <v>8339</v>
      </c>
      <c r="S1525" s="12">
        <f t="shared" si="140"/>
        <v>41964.543009259258</v>
      </c>
      <c r="T1525" s="12">
        <f t="shared" si="141"/>
        <v>41995.791666666664</v>
      </c>
      <c r="U1525" t="str">
        <f t="shared" si="142"/>
        <v>Nov</v>
      </c>
      <c r="V1525" t="str">
        <f t="shared" si="143"/>
        <v>2014</v>
      </c>
    </row>
    <row r="1526" spans="1:22" ht="48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s="5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8">
        <f t="shared" si="138"/>
        <v>2.0699999999999998</v>
      </c>
      <c r="P1526">
        <f t="shared" si="139"/>
        <v>221.78571428571428</v>
      </c>
      <c r="Q1526" t="s">
        <v>8338</v>
      </c>
      <c r="R1526" t="s">
        <v>8339</v>
      </c>
      <c r="S1526" s="12">
        <f t="shared" si="140"/>
        <v>42756.292708333327</v>
      </c>
      <c r="T1526" s="12">
        <f t="shared" si="141"/>
        <v>42786.292708333327</v>
      </c>
      <c r="U1526" t="str">
        <f t="shared" si="142"/>
        <v>Jan</v>
      </c>
      <c r="V1526" t="str">
        <f t="shared" si="143"/>
        <v>2017</v>
      </c>
    </row>
    <row r="1527" spans="1:22" ht="48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s="5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8">
        <f t="shared" si="138"/>
        <v>1.7400576923076922</v>
      </c>
      <c r="P1527">
        <f t="shared" si="139"/>
        <v>32.315357142857138</v>
      </c>
      <c r="Q1527" t="s">
        <v>8338</v>
      </c>
      <c r="R1527" t="s">
        <v>8339</v>
      </c>
      <c r="S1527" s="12">
        <f t="shared" si="140"/>
        <v>42570.494652777772</v>
      </c>
      <c r="T1527" s="12">
        <f t="shared" si="141"/>
        <v>42600.494652777772</v>
      </c>
      <c r="U1527" t="str">
        <f t="shared" si="142"/>
        <v>Jul</v>
      </c>
      <c r="V1527" t="str">
        <f t="shared" si="143"/>
        <v>2016</v>
      </c>
    </row>
    <row r="1528" spans="1:22" ht="48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s="5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8">
        <f t="shared" si="138"/>
        <v>1.2032608695652174</v>
      </c>
      <c r="P1528">
        <f t="shared" si="139"/>
        <v>98.839285714285708</v>
      </c>
      <c r="Q1528" t="s">
        <v>8338</v>
      </c>
      <c r="R1528" t="s">
        <v>8339</v>
      </c>
      <c r="S1528" s="12">
        <f t="shared" si="140"/>
        <v>42339.067673611113</v>
      </c>
      <c r="T1528" s="12">
        <f t="shared" si="141"/>
        <v>42388.067673611113</v>
      </c>
      <c r="U1528" t="str">
        <f t="shared" si="142"/>
        <v>Dec</v>
      </c>
      <c r="V1528" t="str">
        <f t="shared" si="143"/>
        <v>2015</v>
      </c>
    </row>
    <row r="1529" spans="1:22" ht="32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s="5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8">
        <f t="shared" si="138"/>
        <v>1.1044428571428573</v>
      </c>
      <c r="P1529">
        <f t="shared" si="139"/>
        <v>55.222142857142863</v>
      </c>
      <c r="Q1529" t="s">
        <v>8338</v>
      </c>
      <c r="R1529" t="s">
        <v>8339</v>
      </c>
      <c r="S1529" s="12">
        <f t="shared" si="140"/>
        <v>42780.392199074071</v>
      </c>
      <c r="T1529" s="12">
        <f t="shared" si="141"/>
        <v>42808.350532407399</v>
      </c>
      <c r="U1529" t="str">
        <f t="shared" si="142"/>
        <v>Feb</v>
      </c>
      <c r="V1529" t="str">
        <f t="shared" si="143"/>
        <v>2017</v>
      </c>
    </row>
    <row r="1530" spans="1:22" ht="32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s="5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8">
        <f t="shared" si="138"/>
        <v>2.8156666666666665</v>
      </c>
      <c r="P1530">
        <f t="shared" si="139"/>
        <v>52.793750000000003</v>
      </c>
      <c r="Q1530" t="s">
        <v>8338</v>
      </c>
      <c r="R1530" t="s">
        <v>8339</v>
      </c>
      <c r="S1530" s="12">
        <f t="shared" si="140"/>
        <v>42736.524560185186</v>
      </c>
      <c r="T1530" s="12">
        <f t="shared" si="141"/>
        <v>42766.791666666664</v>
      </c>
      <c r="U1530" t="str">
        <f t="shared" si="142"/>
        <v>Jan</v>
      </c>
      <c r="V1530" t="str">
        <f t="shared" si="143"/>
        <v>2017</v>
      </c>
    </row>
    <row r="1531" spans="1:22" ht="32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s="5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8">
        <f t="shared" si="138"/>
        <v>1.0067894736842105</v>
      </c>
      <c r="P1531">
        <f t="shared" si="139"/>
        <v>135.66666666666666</v>
      </c>
      <c r="Q1531" t="s">
        <v>8338</v>
      </c>
      <c r="R1531" t="s">
        <v>8339</v>
      </c>
      <c r="S1531" s="12">
        <f t="shared" si="140"/>
        <v>42052.420370370368</v>
      </c>
      <c r="T1531" s="12">
        <f t="shared" si="141"/>
        <v>42082.378703703704</v>
      </c>
      <c r="U1531" t="str">
        <f t="shared" si="142"/>
        <v>Feb</v>
      </c>
      <c r="V1531" t="str">
        <f t="shared" si="143"/>
        <v>2015</v>
      </c>
    </row>
    <row r="1532" spans="1:22" ht="48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s="5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8">
        <f t="shared" si="138"/>
        <v>1.3482571428571428</v>
      </c>
      <c r="P1532">
        <f t="shared" si="139"/>
        <v>53.991990846681922</v>
      </c>
      <c r="Q1532" t="s">
        <v>8338</v>
      </c>
      <c r="R1532" t="s">
        <v>8339</v>
      </c>
      <c r="S1532" s="12">
        <f t="shared" si="140"/>
        <v>42275.558969907412</v>
      </c>
      <c r="T1532" s="12">
        <f t="shared" si="141"/>
        <v>42300.558969907412</v>
      </c>
      <c r="U1532" t="str">
        <f t="shared" si="142"/>
        <v>Sep</v>
      </c>
      <c r="V1532" t="str">
        <f t="shared" si="143"/>
        <v>2015</v>
      </c>
    </row>
    <row r="1533" spans="1:22" ht="48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s="5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8">
        <f t="shared" si="138"/>
        <v>1.7595744680851064</v>
      </c>
      <c r="P1533">
        <f t="shared" si="139"/>
        <v>56.643835616438359</v>
      </c>
      <c r="Q1533" t="s">
        <v>8338</v>
      </c>
      <c r="R1533" t="s">
        <v>8339</v>
      </c>
      <c r="S1533" s="12">
        <f t="shared" si="140"/>
        <v>41941.594050925924</v>
      </c>
      <c r="T1533" s="12">
        <f t="shared" si="141"/>
        <v>41973.916666666664</v>
      </c>
      <c r="U1533" t="str">
        <f t="shared" si="142"/>
        <v>Oct</v>
      </c>
      <c r="V1533" t="str">
        <f t="shared" si="143"/>
        <v>2014</v>
      </c>
    </row>
    <row r="1534" spans="1:22" ht="48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s="5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8">
        <f t="shared" si="138"/>
        <v>4.8402000000000003</v>
      </c>
      <c r="P1534">
        <f t="shared" si="139"/>
        <v>82.316326530612244</v>
      </c>
      <c r="Q1534" t="s">
        <v>8338</v>
      </c>
      <c r="R1534" t="s">
        <v>8339</v>
      </c>
      <c r="S1534" s="12">
        <f t="shared" si="140"/>
        <v>42391.266956018517</v>
      </c>
      <c r="T1534" s="12">
        <f t="shared" si="141"/>
        <v>42415.416666666664</v>
      </c>
      <c r="U1534" t="str">
        <f t="shared" si="142"/>
        <v>Jan</v>
      </c>
      <c r="V1534" t="str">
        <f t="shared" si="143"/>
        <v>2016</v>
      </c>
    </row>
    <row r="1535" spans="1:22" ht="32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s="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8">
        <f t="shared" si="138"/>
        <v>1.4514</v>
      </c>
      <c r="P1535">
        <f t="shared" si="139"/>
        <v>88.26081081081081</v>
      </c>
      <c r="Q1535" t="s">
        <v>8338</v>
      </c>
      <c r="R1535" t="s">
        <v>8339</v>
      </c>
      <c r="S1535" s="12">
        <f t="shared" si="140"/>
        <v>42442.793715277774</v>
      </c>
      <c r="T1535" s="12">
        <f t="shared" si="141"/>
        <v>42491.957638888889</v>
      </c>
      <c r="U1535" t="str">
        <f t="shared" si="142"/>
        <v>Mar</v>
      </c>
      <c r="V1535" t="str">
        <f t="shared" si="143"/>
        <v>2016</v>
      </c>
    </row>
    <row r="1536" spans="1:22" ht="48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s="5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8">
        <f t="shared" si="138"/>
        <v>4.1773333333333333</v>
      </c>
      <c r="P1536">
        <f t="shared" si="139"/>
        <v>84.905149051490511</v>
      </c>
      <c r="Q1536" t="s">
        <v>8338</v>
      </c>
      <c r="R1536" t="s">
        <v>8339</v>
      </c>
      <c r="S1536" s="12">
        <f t="shared" si="140"/>
        <v>42221.465995370374</v>
      </c>
      <c r="T1536" s="12">
        <f t="shared" si="141"/>
        <v>42251.465995370374</v>
      </c>
      <c r="U1536" t="str">
        <f t="shared" si="142"/>
        <v>Aug</v>
      </c>
      <c r="V1536" t="str">
        <f t="shared" si="143"/>
        <v>2015</v>
      </c>
    </row>
    <row r="1537" spans="1:22" ht="48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s="5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8">
        <f t="shared" si="138"/>
        <v>1.3242499999999999</v>
      </c>
      <c r="P1537">
        <f t="shared" si="139"/>
        <v>48.154545454545456</v>
      </c>
      <c r="Q1537" t="s">
        <v>8338</v>
      </c>
      <c r="R1537" t="s">
        <v>8339</v>
      </c>
      <c r="S1537" s="12">
        <f t="shared" si="140"/>
        <v>42484.620729166665</v>
      </c>
      <c r="T1537" s="12">
        <f t="shared" si="141"/>
        <v>42513.708333333336</v>
      </c>
      <c r="U1537" t="str">
        <f t="shared" si="142"/>
        <v>Apr</v>
      </c>
      <c r="V1537" t="str">
        <f t="shared" si="143"/>
        <v>2016</v>
      </c>
    </row>
    <row r="1538" spans="1:22" ht="48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s="5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8">
        <f t="shared" si="138"/>
        <v>2.5030841666666666</v>
      </c>
      <c r="P1538">
        <f t="shared" si="139"/>
        <v>66.015406593406595</v>
      </c>
      <c r="Q1538" t="s">
        <v>8338</v>
      </c>
      <c r="R1538" t="s">
        <v>8339</v>
      </c>
      <c r="S1538" s="12">
        <f t="shared" si="140"/>
        <v>42213.593865740739</v>
      </c>
      <c r="T1538" s="12">
        <f t="shared" si="141"/>
        <v>42243.593865740739</v>
      </c>
      <c r="U1538" t="str">
        <f t="shared" si="142"/>
        <v>Jul</v>
      </c>
      <c r="V1538" t="str">
        <f t="shared" si="143"/>
        <v>2015</v>
      </c>
    </row>
    <row r="1539" spans="1:22" ht="48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s="5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8">
        <f t="shared" ref="O1539:O1602" si="144">E1539/D1539</f>
        <v>1.7989999999999999</v>
      </c>
      <c r="P1539">
        <f t="shared" ref="P1539:P1602" si="145">AVERAGE(E1539/L1539)</f>
        <v>96.375</v>
      </c>
      <c r="Q1539" t="s">
        <v>8338</v>
      </c>
      <c r="R1539" t="s">
        <v>8339</v>
      </c>
      <c r="S1539" s="12">
        <f t="shared" ref="S1539:S1602" si="146">(((J1539/60)/60)/24)+DATE(1970,1,1)+(-5/24)</f>
        <v>42552.106793981475</v>
      </c>
      <c r="T1539" s="12">
        <f t="shared" ref="T1539:T1602" si="147">(((I1539/60)/60)/24)+DATE(1970,1,1)+(-5/24)</f>
        <v>42588.541666666664</v>
      </c>
      <c r="U1539" t="str">
        <f t="shared" ref="U1539:U1602" si="148">TEXT(S1539, "mmm")</f>
        <v>Jul</v>
      </c>
      <c r="V1539" t="str">
        <f t="shared" ref="V1539:V1602" si="149">TEXT(S1539, "yyy")</f>
        <v>2016</v>
      </c>
    </row>
    <row r="1540" spans="1:22" ht="48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s="5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8">
        <f t="shared" si="144"/>
        <v>1.0262857142857142</v>
      </c>
      <c r="P1540">
        <f t="shared" si="145"/>
        <v>156.17391304347825</v>
      </c>
      <c r="Q1540" t="s">
        <v>8338</v>
      </c>
      <c r="R1540" t="s">
        <v>8339</v>
      </c>
      <c r="S1540" s="12">
        <f t="shared" si="146"/>
        <v>41981.57372685185</v>
      </c>
      <c r="T1540" s="12">
        <f t="shared" si="147"/>
        <v>42026.57372685185</v>
      </c>
      <c r="U1540" t="str">
        <f t="shared" si="148"/>
        <v>Dec</v>
      </c>
      <c r="V1540" t="str">
        <f t="shared" si="149"/>
        <v>2014</v>
      </c>
    </row>
    <row r="1541" spans="1:22" ht="48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s="5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8">
        <f t="shared" si="144"/>
        <v>1.359861</v>
      </c>
      <c r="P1541">
        <f t="shared" si="145"/>
        <v>95.764859154929582</v>
      </c>
      <c r="Q1541" t="s">
        <v>8338</v>
      </c>
      <c r="R1541" t="s">
        <v>8339</v>
      </c>
      <c r="S1541" s="12">
        <f t="shared" si="146"/>
        <v>42705.710868055547</v>
      </c>
      <c r="T1541" s="12">
        <f t="shared" si="147"/>
        <v>42738.710868055547</v>
      </c>
      <c r="U1541" t="str">
        <f t="shared" si="148"/>
        <v>Dec</v>
      </c>
      <c r="V1541" t="str">
        <f t="shared" si="149"/>
        <v>2016</v>
      </c>
    </row>
    <row r="1542" spans="1:22" ht="48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s="5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8">
        <f t="shared" si="144"/>
        <v>1.1786666666666668</v>
      </c>
      <c r="P1542">
        <f t="shared" si="145"/>
        <v>180.40816326530611</v>
      </c>
      <c r="Q1542" t="s">
        <v>8338</v>
      </c>
      <c r="R1542" t="s">
        <v>8339</v>
      </c>
      <c r="S1542" s="12">
        <f t="shared" si="146"/>
        <v>41938.798796296294</v>
      </c>
      <c r="T1542" s="12">
        <f t="shared" si="147"/>
        <v>41968.843749999993</v>
      </c>
      <c r="U1542" t="str">
        <f t="shared" si="148"/>
        <v>Oct</v>
      </c>
      <c r="V1542" t="str">
        <f t="shared" si="149"/>
        <v>2014</v>
      </c>
    </row>
    <row r="1543" spans="1:22" ht="48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s="5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8">
        <f t="shared" si="144"/>
        <v>3.3333333333333332E-4</v>
      </c>
      <c r="P1543">
        <f t="shared" si="145"/>
        <v>3</v>
      </c>
      <c r="Q1543" t="s">
        <v>8338</v>
      </c>
      <c r="R1543" t="s">
        <v>8343</v>
      </c>
      <c r="S1543" s="12">
        <f t="shared" si="146"/>
        <v>41974.503912037035</v>
      </c>
      <c r="T1543" s="12">
        <f t="shared" si="147"/>
        <v>42004.503912037035</v>
      </c>
      <c r="U1543" t="str">
        <f t="shared" si="148"/>
        <v>Dec</v>
      </c>
      <c r="V1543" t="str">
        <f t="shared" si="149"/>
        <v>2014</v>
      </c>
    </row>
    <row r="1544" spans="1:22" ht="48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s="5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8">
        <f t="shared" si="144"/>
        <v>0.04</v>
      </c>
      <c r="P1544">
        <f t="shared" si="145"/>
        <v>20</v>
      </c>
      <c r="Q1544" t="s">
        <v>8338</v>
      </c>
      <c r="R1544" t="s">
        <v>8343</v>
      </c>
      <c r="S1544" s="12">
        <f t="shared" si="146"/>
        <v>42170.788194444445</v>
      </c>
      <c r="T1544" s="12">
        <f t="shared" si="147"/>
        <v>42185.788194444445</v>
      </c>
      <c r="U1544" t="str">
        <f t="shared" si="148"/>
        <v>Jun</v>
      </c>
      <c r="V1544" t="str">
        <f t="shared" si="149"/>
        <v>2015</v>
      </c>
    </row>
    <row r="1545" spans="1:22" ht="48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s="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8">
        <f t="shared" si="144"/>
        <v>4.4444444444444444E-3</v>
      </c>
      <c r="P1545">
        <f t="shared" si="145"/>
        <v>10</v>
      </c>
      <c r="Q1545" t="s">
        <v>8338</v>
      </c>
      <c r="R1545" t="s">
        <v>8343</v>
      </c>
      <c r="S1545" s="12">
        <f t="shared" si="146"/>
        <v>41935.301319444443</v>
      </c>
      <c r="T1545" s="12">
        <f t="shared" si="147"/>
        <v>41965.342986111107</v>
      </c>
      <c r="U1545" t="str">
        <f t="shared" si="148"/>
        <v>Oct</v>
      </c>
      <c r="V1545" t="str">
        <f t="shared" si="149"/>
        <v>2014</v>
      </c>
    </row>
    <row r="1546" spans="1:22" ht="48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s="5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8">
        <f t="shared" si="144"/>
        <v>0</v>
      </c>
      <c r="P1546" t="e">
        <f t="shared" si="145"/>
        <v>#DIV/0!</v>
      </c>
      <c r="Q1546" t="s">
        <v>8338</v>
      </c>
      <c r="R1546" t="s">
        <v>8343</v>
      </c>
      <c r="S1546" s="12">
        <f t="shared" si="146"/>
        <v>42052.842870370368</v>
      </c>
      <c r="T1546" s="12">
        <f t="shared" si="147"/>
        <v>42094.804166666661</v>
      </c>
      <c r="U1546" t="str">
        <f t="shared" si="148"/>
        <v>Feb</v>
      </c>
      <c r="V1546" t="str">
        <f t="shared" si="149"/>
        <v>2015</v>
      </c>
    </row>
    <row r="1547" spans="1:22" ht="48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s="5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8">
        <f t="shared" si="144"/>
        <v>3.3333333333333332E-4</v>
      </c>
      <c r="P1547">
        <f t="shared" si="145"/>
        <v>1</v>
      </c>
      <c r="Q1547" t="s">
        <v>8338</v>
      </c>
      <c r="R1547" t="s">
        <v>8343</v>
      </c>
      <c r="S1547" s="12">
        <f t="shared" si="146"/>
        <v>42031.676319444443</v>
      </c>
      <c r="T1547" s="12">
        <f t="shared" si="147"/>
        <v>42065.677777777775</v>
      </c>
      <c r="U1547" t="str">
        <f t="shared" si="148"/>
        <v>Jan</v>
      </c>
      <c r="V1547" t="str">
        <f t="shared" si="149"/>
        <v>2015</v>
      </c>
    </row>
    <row r="1548" spans="1:22" ht="48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s="5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8">
        <f t="shared" si="144"/>
        <v>0.28899999999999998</v>
      </c>
      <c r="P1548">
        <f t="shared" si="145"/>
        <v>26.272727272727273</v>
      </c>
      <c r="Q1548" t="s">
        <v>8338</v>
      </c>
      <c r="R1548" t="s">
        <v>8343</v>
      </c>
      <c r="S1548" s="12">
        <f t="shared" si="146"/>
        <v>41839.004618055551</v>
      </c>
      <c r="T1548" s="12">
        <f t="shared" si="147"/>
        <v>41899.004618055551</v>
      </c>
      <c r="U1548" t="str">
        <f t="shared" si="148"/>
        <v>Jul</v>
      </c>
      <c r="V1548" t="str">
        <f t="shared" si="149"/>
        <v>2014</v>
      </c>
    </row>
    <row r="1549" spans="1:22" ht="48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s="5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8">
        <f t="shared" si="144"/>
        <v>0</v>
      </c>
      <c r="P1549" t="e">
        <f t="shared" si="145"/>
        <v>#DIV/0!</v>
      </c>
      <c r="Q1549" t="s">
        <v>8338</v>
      </c>
      <c r="R1549" t="s">
        <v>8343</v>
      </c>
      <c r="S1549" s="12">
        <f t="shared" si="146"/>
        <v>42782.218541666669</v>
      </c>
      <c r="T1549" s="12">
        <f t="shared" si="147"/>
        <v>42789.218541666669</v>
      </c>
      <c r="U1549" t="str">
        <f t="shared" si="148"/>
        <v>Feb</v>
      </c>
      <c r="V1549" t="str">
        <f t="shared" si="149"/>
        <v>2017</v>
      </c>
    </row>
    <row r="1550" spans="1:22" ht="32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s="5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8">
        <f t="shared" si="144"/>
        <v>8.5714285714285715E-2</v>
      </c>
      <c r="P1550">
        <f t="shared" si="145"/>
        <v>60</v>
      </c>
      <c r="Q1550" t="s">
        <v>8338</v>
      </c>
      <c r="R1550" t="s">
        <v>8343</v>
      </c>
      <c r="S1550" s="12">
        <f t="shared" si="146"/>
        <v>42286.673842592594</v>
      </c>
      <c r="T1550" s="12">
        <f t="shared" si="147"/>
        <v>42316.715509259251</v>
      </c>
      <c r="U1550" t="str">
        <f t="shared" si="148"/>
        <v>Oct</v>
      </c>
      <c r="V1550" t="str">
        <f t="shared" si="149"/>
        <v>2015</v>
      </c>
    </row>
    <row r="1551" spans="1:22" ht="48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s="5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8">
        <f t="shared" si="144"/>
        <v>0.34</v>
      </c>
      <c r="P1551">
        <f t="shared" si="145"/>
        <v>28.333333333333332</v>
      </c>
      <c r="Q1551" t="s">
        <v>8338</v>
      </c>
      <c r="R1551" t="s">
        <v>8343</v>
      </c>
      <c r="S1551" s="12">
        <f t="shared" si="146"/>
        <v>42280.927766203698</v>
      </c>
      <c r="T1551" s="12">
        <f t="shared" si="147"/>
        <v>42310.96943287037</v>
      </c>
      <c r="U1551" t="str">
        <f t="shared" si="148"/>
        <v>Oct</v>
      </c>
      <c r="V1551" t="str">
        <f t="shared" si="149"/>
        <v>2015</v>
      </c>
    </row>
    <row r="1552" spans="1:22" ht="48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s="5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8">
        <f t="shared" si="144"/>
        <v>0.13466666666666666</v>
      </c>
      <c r="P1552">
        <f t="shared" si="145"/>
        <v>14.428571428571429</v>
      </c>
      <c r="Q1552" t="s">
        <v>8338</v>
      </c>
      <c r="R1552" t="s">
        <v>8343</v>
      </c>
      <c r="S1552" s="12">
        <f t="shared" si="146"/>
        <v>42472.24113425926</v>
      </c>
      <c r="T1552" s="12">
        <f t="shared" si="147"/>
        <v>42502.24113425926</v>
      </c>
      <c r="U1552" t="str">
        <f t="shared" si="148"/>
        <v>Apr</v>
      </c>
      <c r="V1552" t="str">
        <f t="shared" si="149"/>
        <v>2016</v>
      </c>
    </row>
    <row r="1553" spans="1:22" ht="48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s="5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8">
        <f t="shared" si="144"/>
        <v>0</v>
      </c>
      <c r="P1553" t="e">
        <f t="shared" si="145"/>
        <v>#DIV/0!</v>
      </c>
      <c r="Q1553" t="s">
        <v>8338</v>
      </c>
      <c r="R1553" t="s">
        <v>8343</v>
      </c>
      <c r="S1553" s="12">
        <f t="shared" si="146"/>
        <v>42121.616192129623</v>
      </c>
      <c r="T1553" s="12">
        <f t="shared" si="147"/>
        <v>42151.616192129623</v>
      </c>
      <c r="U1553" t="str">
        <f t="shared" si="148"/>
        <v>Apr</v>
      </c>
      <c r="V1553" t="str">
        <f t="shared" si="149"/>
        <v>2015</v>
      </c>
    </row>
    <row r="1554" spans="1:22" ht="48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s="5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8">
        <f t="shared" si="144"/>
        <v>0.49186046511627907</v>
      </c>
      <c r="P1554">
        <f t="shared" si="145"/>
        <v>132.1875</v>
      </c>
      <c r="Q1554" t="s">
        <v>8338</v>
      </c>
      <c r="R1554" t="s">
        <v>8343</v>
      </c>
      <c r="S1554" s="12">
        <f t="shared" si="146"/>
        <v>41892.480416666665</v>
      </c>
      <c r="T1554" s="12">
        <f t="shared" si="147"/>
        <v>41912.957638888889</v>
      </c>
      <c r="U1554" t="str">
        <f t="shared" si="148"/>
        <v>Sep</v>
      </c>
      <c r="V1554" t="str">
        <f t="shared" si="149"/>
        <v>2014</v>
      </c>
    </row>
    <row r="1555" spans="1:22" ht="48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s="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8">
        <f t="shared" si="144"/>
        <v>0</v>
      </c>
      <c r="P1555" t="e">
        <f t="shared" si="145"/>
        <v>#DIV/0!</v>
      </c>
      <c r="Q1555" t="s">
        <v>8338</v>
      </c>
      <c r="R1555" t="s">
        <v>8343</v>
      </c>
      <c r="S1555" s="12">
        <f t="shared" si="146"/>
        <v>42219.074618055551</v>
      </c>
      <c r="T1555" s="12">
        <f t="shared" si="147"/>
        <v>42249.074618055551</v>
      </c>
      <c r="U1555" t="str">
        <f t="shared" si="148"/>
        <v>Aug</v>
      </c>
      <c r="V1555" t="str">
        <f t="shared" si="149"/>
        <v>2015</v>
      </c>
    </row>
    <row r="1556" spans="1:22" ht="48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s="5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8">
        <f t="shared" si="144"/>
        <v>0</v>
      </c>
      <c r="P1556" t="e">
        <f t="shared" si="145"/>
        <v>#DIV/0!</v>
      </c>
      <c r="Q1556" t="s">
        <v>8338</v>
      </c>
      <c r="R1556" t="s">
        <v>8343</v>
      </c>
      <c r="S1556" s="12">
        <f t="shared" si="146"/>
        <v>42188.043865740743</v>
      </c>
      <c r="T1556" s="12">
        <f t="shared" si="147"/>
        <v>42218.043865740743</v>
      </c>
      <c r="U1556" t="str">
        <f t="shared" si="148"/>
        <v>Jul</v>
      </c>
      <c r="V1556" t="str">
        <f t="shared" si="149"/>
        <v>2015</v>
      </c>
    </row>
    <row r="1557" spans="1:22" ht="48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s="5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8">
        <f t="shared" si="144"/>
        <v>0</v>
      </c>
      <c r="P1557" t="e">
        <f t="shared" si="145"/>
        <v>#DIV/0!</v>
      </c>
      <c r="Q1557" t="s">
        <v>8338</v>
      </c>
      <c r="R1557" t="s">
        <v>8343</v>
      </c>
      <c r="S1557" s="12">
        <f t="shared" si="146"/>
        <v>42241.405462962961</v>
      </c>
      <c r="T1557" s="12">
        <f t="shared" si="147"/>
        <v>42264.499999999993</v>
      </c>
      <c r="U1557" t="str">
        <f t="shared" si="148"/>
        <v>Aug</v>
      </c>
      <c r="V1557" t="str">
        <f t="shared" si="149"/>
        <v>2015</v>
      </c>
    </row>
    <row r="1558" spans="1:22" ht="48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s="5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8">
        <f t="shared" si="144"/>
        <v>0.45133333333333331</v>
      </c>
      <c r="P1558">
        <f t="shared" si="145"/>
        <v>56.416666666666664</v>
      </c>
      <c r="Q1558" t="s">
        <v>8338</v>
      </c>
      <c r="R1558" t="s">
        <v>8343</v>
      </c>
      <c r="S1558" s="12">
        <f t="shared" si="146"/>
        <v>42524.944722222215</v>
      </c>
      <c r="T1558" s="12">
        <f t="shared" si="147"/>
        <v>42554.944722222215</v>
      </c>
      <c r="U1558" t="str">
        <f t="shared" si="148"/>
        <v>Jun</v>
      </c>
      <c r="V1558" t="str">
        <f t="shared" si="149"/>
        <v>2016</v>
      </c>
    </row>
    <row r="1559" spans="1:22" ht="48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s="5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8">
        <f t="shared" si="144"/>
        <v>0.04</v>
      </c>
      <c r="P1559">
        <f t="shared" si="145"/>
        <v>100</v>
      </c>
      <c r="Q1559" t="s">
        <v>8338</v>
      </c>
      <c r="R1559" t="s">
        <v>8343</v>
      </c>
      <c r="S1559" s="12">
        <f t="shared" si="146"/>
        <v>41871.444826388884</v>
      </c>
      <c r="T1559" s="12">
        <f t="shared" si="147"/>
        <v>41902.444826388884</v>
      </c>
      <c r="U1559" t="str">
        <f t="shared" si="148"/>
        <v>Aug</v>
      </c>
      <c r="V1559" t="str">
        <f t="shared" si="149"/>
        <v>2014</v>
      </c>
    </row>
    <row r="1560" spans="1:22" ht="32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s="5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8">
        <f t="shared" si="144"/>
        <v>4.6666666666666669E-2</v>
      </c>
      <c r="P1560">
        <f t="shared" si="145"/>
        <v>11.666666666666666</v>
      </c>
      <c r="Q1560" t="s">
        <v>8338</v>
      </c>
      <c r="R1560" t="s">
        <v>8343</v>
      </c>
      <c r="S1560" s="12">
        <f t="shared" si="146"/>
        <v>42185.189340277771</v>
      </c>
      <c r="T1560" s="12">
        <f t="shared" si="147"/>
        <v>42244.299999999996</v>
      </c>
      <c r="U1560" t="str">
        <f t="shared" si="148"/>
        <v>Jun</v>
      </c>
      <c r="V1560" t="str">
        <f t="shared" si="149"/>
        <v>2015</v>
      </c>
    </row>
    <row r="1561" spans="1:22" ht="32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s="5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8">
        <f t="shared" si="144"/>
        <v>3.3333333333333335E-3</v>
      </c>
      <c r="P1561">
        <f t="shared" si="145"/>
        <v>50</v>
      </c>
      <c r="Q1561" t="s">
        <v>8338</v>
      </c>
      <c r="R1561" t="s">
        <v>8343</v>
      </c>
      <c r="S1561" s="12">
        <f t="shared" si="146"/>
        <v>42107.844895833325</v>
      </c>
      <c r="T1561" s="12">
        <f t="shared" si="147"/>
        <v>42122.844895833325</v>
      </c>
      <c r="U1561" t="str">
        <f t="shared" si="148"/>
        <v>Apr</v>
      </c>
      <c r="V1561" t="str">
        <f t="shared" si="149"/>
        <v>2015</v>
      </c>
    </row>
    <row r="1562" spans="1:22" ht="48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s="5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8">
        <f t="shared" si="144"/>
        <v>3.7600000000000001E-2</v>
      </c>
      <c r="P1562">
        <f t="shared" si="145"/>
        <v>23.5</v>
      </c>
      <c r="Q1562" t="s">
        <v>8338</v>
      </c>
      <c r="R1562" t="s">
        <v>8343</v>
      </c>
      <c r="S1562" s="12">
        <f t="shared" si="146"/>
        <v>41935.812418981477</v>
      </c>
      <c r="T1562" s="12">
        <f t="shared" si="147"/>
        <v>41955.854085648149</v>
      </c>
      <c r="U1562" t="str">
        <f t="shared" si="148"/>
        <v>Oct</v>
      </c>
      <c r="V1562" t="str">
        <f t="shared" si="149"/>
        <v>2014</v>
      </c>
    </row>
    <row r="1563" spans="1:22" ht="48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s="5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8">
        <f t="shared" si="144"/>
        <v>6.7000000000000002E-3</v>
      </c>
      <c r="P1563">
        <f t="shared" si="145"/>
        <v>67</v>
      </c>
      <c r="Q1563" t="s">
        <v>8322</v>
      </c>
      <c r="R1563" t="s">
        <v>8344</v>
      </c>
      <c r="S1563" s="12">
        <f t="shared" si="146"/>
        <v>41554.833368055552</v>
      </c>
      <c r="T1563" s="12">
        <f t="shared" si="147"/>
        <v>41584.875034722223</v>
      </c>
      <c r="U1563" t="str">
        <f t="shared" si="148"/>
        <v>Oct</v>
      </c>
      <c r="V1563" t="str">
        <f t="shared" si="149"/>
        <v>2013</v>
      </c>
    </row>
    <row r="1564" spans="1:22" ht="48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s="5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8">
        <f t="shared" si="144"/>
        <v>0</v>
      </c>
      <c r="P1564" t="e">
        <f t="shared" si="145"/>
        <v>#DIV/0!</v>
      </c>
      <c r="Q1564" t="s">
        <v>8322</v>
      </c>
      <c r="R1564" t="s">
        <v>8344</v>
      </c>
      <c r="S1564" s="12">
        <f t="shared" si="146"/>
        <v>40079.357824074068</v>
      </c>
      <c r="T1564" s="12">
        <f t="shared" si="147"/>
        <v>40148.826388888883</v>
      </c>
      <c r="U1564" t="str">
        <f t="shared" si="148"/>
        <v>Sep</v>
      </c>
      <c r="V1564" t="str">
        <f t="shared" si="149"/>
        <v>2009</v>
      </c>
    </row>
    <row r="1565" spans="1:22" ht="48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s="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8">
        <f t="shared" si="144"/>
        <v>1.4166666666666666E-2</v>
      </c>
      <c r="P1565">
        <f t="shared" si="145"/>
        <v>42.5</v>
      </c>
      <c r="Q1565" t="s">
        <v>8322</v>
      </c>
      <c r="R1565" t="s">
        <v>8344</v>
      </c>
      <c r="S1565" s="12">
        <f t="shared" si="146"/>
        <v>41652.534155092588</v>
      </c>
      <c r="T1565" s="12">
        <f t="shared" si="147"/>
        <v>41712.492488425924</v>
      </c>
      <c r="U1565" t="str">
        <f t="shared" si="148"/>
        <v>Jan</v>
      </c>
      <c r="V1565" t="str">
        <f t="shared" si="149"/>
        <v>2014</v>
      </c>
    </row>
    <row r="1566" spans="1:22" ht="48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s="5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8">
        <f t="shared" si="144"/>
        <v>1E-3</v>
      </c>
      <c r="P1566">
        <f t="shared" si="145"/>
        <v>10</v>
      </c>
      <c r="Q1566" t="s">
        <v>8322</v>
      </c>
      <c r="R1566" t="s">
        <v>8344</v>
      </c>
      <c r="S1566" s="12">
        <f t="shared" si="146"/>
        <v>42121.158668981479</v>
      </c>
      <c r="T1566" s="12">
        <f t="shared" si="147"/>
        <v>42152.628472222219</v>
      </c>
      <c r="U1566" t="str">
        <f t="shared" si="148"/>
        <v>Apr</v>
      </c>
      <c r="V1566" t="str">
        <f t="shared" si="149"/>
        <v>2015</v>
      </c>
    </row>
    <row r="1567" spans="1:22" ht="48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s="5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8">
        <f t="shared" si="144"/>
        <v>2.5000000000000001E-2</v>
      </c>
      <c r="P1567">
        <f t="shared" si="145"/>
        <v>100</v>
      </c>
      <c r="Q1567" t="s">
        <v>8322</v>
      </c>
      <c r="R1567" t="s">
        <v>8344</v>
      </c>
      <c r="S1567" s="12">
        <f t="shared" si="146"/>
        <v>40672.521539351852</v>
      </c>
      <c r="T1567" s="12">
        <f t="shared" si="147"/>
        <v>40702.521539351852</v>
      </c>
      <c r="U1567" t="str">
        <f t="shared" si="148"/>
        <v>May</v>
      </c>
      <c r="V1567" t="str">
        <f t="shared" si="149"/>
        <v>2011</v>
      </c>
    </row>
    <row r="1568" spans="1:22" ht="48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s="5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8">
        <f t="shared" si="144"/>
        <v>0.21249999999999999</v>
      </c>
      <c r="P1568">
        <f t="shared" si="145"/>
        <v>108.05084745762711</v>
      </c>
      <c r="Q1568" t="s">
        <v>8322</v>
      </c>
      <c r="R1568" t="s">
        <v>8344</v>
      </c>
      <c r="S1568" s="12">
        <f t="shared" si="146"/>
        <v>42549.708379629628</v>
      </c>
      <c r="T1568" s="12">
        <f t="shared" si="147"/>
        <v>42578.708333333336</v>
      </c>
      <c r="U1568" t="str">
        <f t="shared" si="148"/>
        <v>Jun</v>
      </c>
      <c r="V1568" t="str">
        <f t="shared" si="149"/>
        <v>2016</v>
      </c>
    </row>
    <row r="1569" spans="1:22" ht="48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s="5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8">
        <f t="shared" si="144"/>
        <v>4.1176470588235294E-2</v>
      </c>
      <c r="P1569">
        <f t="shared" si="145"/>
        <v>26.923076923076923</v>
      </c>
      <c r="Q1569" t="s">
        <v>8322</v>
      </c>
      <c r="R1569" t="s">
        <v>8344</v>
      </c>
      <c r="S1569" s="12">
        <f t="shared" si="146"/>
        <v>41671.728530092587</v>
      </c>
      <c r="T1569" s="12">
        <f t="shared" si="147"/>
        <v>41686.791666666664</v>
      </c>
      <c r="U1569" t="str">
        <f t="shared" si="148"/>
        <v>Feb</v>
      </c>
      <c r="V1569" t="str">
        <f t="shared" si="149"/>
        <v>2014</v>
      </c>
    </row>
    <row r="1570" spans="1:22" ht="48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s="5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8">
        <f t="shared" si="144"/>
        <v>0.13639999999999999</v>
      </c>
      <c r="P1570">
        <f t="shared" si="145"/>
        <v>155</v>
      </c>
      <c r="Q1570" t="s">
        <v>8322</v>
      </c>
      <c r="R1570" t="s">
        <v>8344</v>
      </c>
      <c r="S1570" s="12">
        <f t="shared" si="146"/>
        <v>41961.853993055549</v>
      </c>
      <c r="T1570" s="12">
        <f t="shared" si="147"/>
        <v>41996.853993055549</v>
      </c>
      <c r="U1570" t="str">
        <f t="shared" si="148"/>
        <v>Nov</v>
      </c>
      <c r="V1570" t="str">
        <f t="shared" si="149"/>
        <v>2014</v>
      </c>
    </row>
    <row r="1571" spans="1:22" ht="16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s="5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8">
        <f t="shared" si="144"/>
        <v>0</v>
      </c>
      <c r="P1571" t="e">
        <f t="shared" si="145"/>
        <v>#DIV/0!</v>
      </c>
      <c r="Q1571" t="s">
        <v>8322</v>
      </c>
      <c r="R1571" t="s">
        <v>8344</v>
      </c>
      <c r="S1571" s="12">
        <f t="shared" si="146"/>
        <v>41389.471226851849</v>
      </c>
      <c r="T1571" s="12">
        <f t="shared" si="147"/>
        <v>41419.471226851849</v>
      </c>
      <c r="U1571" t="str">
        <f t="shared" si="148"/>
        <v>Apr</v>
      </c>
      <c r="V1571" t="str">
        <f t="shared" si="149"/>
        <v>2013</v>
      </c>
    </row>
    <row r="1572" spans="1:22" ht="32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s="5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8">
        <f t="shared" si="144"/>
        <v>0.41399999999999998</v>
      </c>
      <c r="P1572">
        <f t="shared" si="145"/>
        <v>47.769230769230766</v>
      </c>
      <c r="Q1572" t="s">
        <v>8322</v>
      </c>
      <c r="R1572" t="s">
        <v>8344</v>
      </c>
      <c r="S1572" s="12">
        <f t="shared" si="146"/>
        <v>42438.605115740742</v>
      </c>
      <c r="T1572" s="12">
        <f t="shared" si="147"/>
        <v>42468.56344907407</v>
      </c>
      <c r="U1572" t="str">
        <f t="shared" si="148"/>
        <v>Mar</v>
      </c>
      <c r="V1572" t="str">
        <f t="shared" si="149"/>
        <v>2016</v>
      </c>
    </row>
    <row r="1573" spans="1:22" ht="48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s="5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8">
        <f t="shared" si="144"/>
        <v>6.6115702479338841E-3</v>
      </c>
      <c r="P1573">
        <f t="shared" si="145"/>
        <v>20</v>
      </c>
      <c r="Q1573" t="s">
        <v>8322</v>
      </c>
      <c r="R1573" t="s">
        <v>8344</v>
      </c>
      <c r="S1573" s="12">
        <f t="shared" si="146"/>
        <v>42144.561145833337</v>
      </c>
      <c r="T1573" s="12">
        <f t="shared" si="147"/>
        <v>42174.561145833337</v>
      </c>
      <c r="U1573" t="str">
        <f t="shared" si="148"/>
        <v>May</v>
      </c>
      <c r="V1573" t="str">
        <f t="shared" si="149"/>
        <v>2015</v>
      </c>
    </row>
    <row r="1574" spans="1:22" ht="48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s="5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8">
        <f t="shared" si="144"/>
        <v>0.05</v>
      </c>
      <c r="P1574">
        <f t="shared" si="145"/>
        <v>41.666666666666664</v>
      </c>
      <c r="Q1574" t="s">
        <v>8322</v>
      </c>
      <c r="R1574" t="s">
        <v>8344</v>
      </c>
      <c r="S1574" s="12">
        <f t="shared" si="146"/>
        <v>42403.824756944443</v>
      </c>
      <c r="T1574" s="12">
        <f t="shared" si="147"/>
        <v>42428.790972222218</v>
      </c>
      <c r="U1574" t="str">
        <f t="shared" si="148"/>
        <v>Feb</v>
      </c>
      <c r="V1574" t="str">
        <f t="shared" si="149"/>
        <v>2016</v>
      </c>
    </row>
    <row r="1575" spans="1:22" ht="48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s="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8">
        <f t="shared" si="144"/>
        <v>2.4777777777777777E-2</v>
      </c>
      <c r="P1575">
        <f t="shared" si="145"/>
        <v>74.333333333333329</v>
      </c>
      <c r="Q1575" t="s">
        <v>8322</v>
      </c>
      <c r="R1575" t="s">
        <v>8344</v>
      </c>
      <c r="S1575" s="12">
        <f t="shared" si="146"/>
        <v>42785.791689814818</v>
      </c>
      <c r="T1575" s="12">
        <f t="shared" si="147"/>
        <v>42825.957638888889</v>
      </c>
      <c r="U1575" t="str">
        <f t="shared" si="148"/>
        <v>Feb</v>
      </c>
      <c r="V1575" t="str">
        <f t="shared" si="149"/>
        <v>2017</v>
      </c>
    </row>
    <row r="1576" spans="1:22" ht="48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s="5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8">
        <f t="shared" si="144"/>
        <v>5.0599999999999999E-2</v>
      </c>
      <c r="P1576">
        <f t="shared" si="145"/>
        <v>84.333333333333329</v>
      </c>
      <c r="Q1576" t="s">
        <v>8322</v>
      </c>
      <c r="R1576" t="s">
        <v>8344</v>
      </c>
      <c r="S1576" s="12">
        <f t="shared" si="146"/>
        <v>42017.719085648147</v>
      </c>
      <c r="T1576" s="12">
        <f t="shared" si="147"/>
        <v>42052.719085648147</v>
      </c>
      <c r="U1576" t="str">
        <f t="shared" si="148"/>
        <v>Jan</v>
      </c>
      <c r="V1576" t="str">
        <f t="shared" si="149"/>
        <v>2015</v>
      </c>
    </row>
    <row r="1577" spans="1:22" ht="48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s="5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8">
        <f t="shared" si="144"/>
        <v>0.2291</v>
      </c>
      <c r="P1577">
        <f t="shared" si="145"/>
        <v>65.457142857142856</v>
      </c>
      <c r="Q1577" t="s">
        <v>8322</v>
      </c>
      <c r="R1577" t="s">
        <v>8344</v>
      </c>
      <c r="S1577" s="12">
        <f t="shared" si="146"/>
        <v>41799.315925925926</v>
      </c>
      <c r="T1577" s="12">
        <f t="shared" si="147"/>
        <v>41829.315925925926</v>
      </c>
      <c r="U1577" t="str">
        <f t="shared" si="148"/>
        <v>Jun</v>
      </c>
      <c r="V1577" t="str">
        <f t="shared" si="149"/>
        <v>2014</v>
      </c>
    </row>
    <row r="1578" spans="1:22" ht="32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s="5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8">
        <f t="shared" si="144"/>
        <v>0.13</v>
      </c>
      <c r="P1578">
        <f t="shared" si="145"/>
        <v>65</v>
      </c>
      <c r="Q1578" t="s">
        <v>8322</v>
      </c>
      <c r="R1578" t="s">
        <v>8344</v>
      </c>
      <c r="S1578" s="12">
        <f t="shared" si="146"/>
        <v>42140.670925925922</v>
      </c>
      <c r="T1578" s="12">
        <f t="shared" si="147"/>
        <v>42185.670925925922</v>
      </c>
      <c r="U1578" t="str">
        <f t="shared" si="148"/>
        <v>May</v>
      </c>
      <c r="V1578" t="str">
        <f t="shared" si="149"/>
        <v>2015</v>
      </c>
    </row>
    <row r="1579" spans="1:22" ht="48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s="5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8">
        <f t="shared" si="144"/>
        <v>5.4999999999999997E-3</v>
      </c>
      <c r="P1579">
        <f t="shared" si="145"/>
        <v>27.5</v>
      </c>
      <c r="Q1579" t="s">
        <v>8322</v>
      </c>
      <c r="R1579" t="s">
        <v>8344</v>
      </c>
      <c r="S1579" s="12">
        <f t="shared" si="146"/>
        <v>41054.639444444445</v>
      </c>
      <c r="T1579" s="12">
        <f t="shared" si="147"/>
        <v>41114.639444444445</v>
      </c>
      <c r="U1579" t="str">
        <f t="shared" si="148"/>
        <v>May</v>
      </c>
      <c r="V1579" t="str">
        <f t="shared" si="149"/>
        <v>2012</v>
      </c>
    </row>
    <row r="1580" spans="1:22" ht="64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s="5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8">
        <f t="shared" si="144"/>
        <v>0.10806536636794939</v>
      </c>
      <c r="P1580">
        <f t="shared" si="145"/>
        <v>51.25</v>
      </c>
      <c r="Q1580" t="s">
        <v>8322</v>
      </c>
      <c r="R1580" t="s">
        <v>8344</v>
      </c>
      <c r="S1580" s="12">
        <f t="shared" si="146"/>
        <v>40398.857534722221</v>
      </c>
      <c r="T1580" s="12">
        <f t="shared" si="147"/>
        <v>40422.875</v>
      </c>
      <c r="U1580" t="str">
        <f t="shared" si="148"/>
        <v>Aug</v>
      </c>
      <c r="V1580" t="str">
        <f t="shared" si="149"/>
        <v>2010</v>
      </c>
    </row>
    <row r="1581" spans="1:22" ht="32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s="5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8">
        <f t="shared" si="144"/>
        <v>8.4008400840084006E-3</v>
      </c>
      <c r="P1581">
        <f t="shared" si="145"/>
        <v>14</v>
      </c>
      <c r="Q1581" t="s">
        <v>8322</v>
      </c>
      <c r="R1581" t="s">
        <v>8344</v>
      </c>
      <c r="S1581" s="12">
        <f t="shared" si="146"/>
        <v>41481.788090277776</v>
      </c>
      <c r="T1581" s="12">
        <f t="shared" si="147"/>
        <v>41514.788090277776</v>
      </c>
      <c r="U1581" t="str">
        <f t="shared" si="148"/>
        <v>Jul</v>
      </c>
      <c r="V1581" t="str">
        <f t="shared" si="149"/>
        <v>2013</v>
      </c>
    </row>
    <row r="1582" spans="1:22" ht="48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s="5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8">
        <f t="shared" si="144"/>
        <v>0</v>
      </c>
      <c r="P1582" t="e">
        <f t="shared" si="145"/>
        <v>#DIV/0!</v>
      </c>
      <c r="Q1582" t="s">
        <v>8322</v>
      </c>
      <c r="R1582" t="s">
        <v>8344</v>
      </c>
      <c r="S1582" s="12">
        <f t="shared" si="146"/>
        <v>40989.841736111113</v>
      </c>
      <c r="T1582" s="12">
        <f t="shared" si="147"/>
        <v>41049.841736111113</v>
      </c>
      <c r="U1582" t="str">
        <f t="shared" si="148"/>
        <v>Mar</v>
      </c>
      <c r="V1582" t="str">
        <f t="shared" si="149"/>
        <v>2012</v>
      </c>
    </row>
    <row r="1583" spans="1:22" ht="48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s="5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8">
        <f t="shared" si="144"/>
        <v>5.0000000000000001E-3</v>
      </c>
      <c r="P1583">
        <f t="shared" si="145"/>
        <v>5</v>
      </c>
      <c r="Q1583" t="s">
        <v>8338</v>
      </c>
      <c r="R1583" t="s">
        <v>8345</v>
      </c>
      <c r="S1583" s="12">
        <f t="shared" si="146"/>
        <v>42325.240624999999</v>
      </c>
      <c r="T1583" s="12">
        <f t="shared" si="147"/>
        <v>42357.240624999999</v>
      </c>
      <c r="U1583" t="str">
        <f t="shared" si="148"/>
        <v>Nov</v>
      </c>
      <c r="V1583" t="str">
        <f t="shared" si="149"/>
        <v>2015</v>
      </c>
    </row>
    <row r="1584" spans="1:22" ht="32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s="5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8">
        <f t="shared" si="144"/>
        <v>9.2999999999999999E-2</v>
      </c>
      <c r="P1584">
        <f t="shared" si="145"/>
        <v>31</v>
      </c>
      <c r="Q1584" t="s">
        <v>8338</v>
      </c>
      <c r="R1584" t="s">
        <v>8345</v>
      </c>
      <c r="S1584" s="12">
        <f t="shared" si="146"/>
        <v>42246.581631944442</v>
      </c>
      <c r="T1584" s="12">
        <f t="shared" si="147"/>
        <v>42303.680555555555</v>
      </c>
      <c r="U1584" t="str">
        <f t="shared" si="148"/>
        <v>Aug</v>
      </c>
      <c r="V1584" t="str">
        <f t="shared" si="149"/>
        <v>2015</v>
      </c>
    </row>
    <row r="1585" spans="1:22" ht="48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s="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8">
        <f t="shared" si="144"/>
        <v>7.5000000000000002E-4</v>
      </c>
      <c r="P1585">
        <f t="shared" si="145"/>
        <v>15</v>
      </c>
      <c r="Q1585" t="s">
        <v>8338</v>
      </c>
      <c r="R1585" t="s">
        <v>8345</v>
      </c>
      <c r="S1585" s="12">
        <f t="shared" si="146"/>
        <v>41877.696655092594</v>
      </c>
      <c r="T1585" s="12">
        <f t="shared" si="147"/>
        <v>41907.696655092594</v>
      </c>
      <c r="U1585" t="str">
        <f t="shared" si="148"/>
        <v>Aug</v>
      </c>
      <c r="V1585" t="str">
        <f t="shared" si="149"/>
        <v>2014</v>
      </c>
    </row>
    <row r="1586" spans="1:22" ht="48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s="5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8">
        <f t="shared" si="144"/>
        <v>0</v>
      </c>
      <c r="P1586" t="e">
        <f t="shared" si="145"/>
        <v>#DIV/0!</v>
      </c>
      <c r="Q1586" t="s">
        <v>8338</v>
      </c>
      <c r="R1586" t="s">
        <v>8345</v>
      </c>
      <c r="S1586" s="12">
        <f t="shared" si="146"/>
        <v>41779.440983796296</v>
      </c>
      <c r="T1586" s="12">
        <f t="shared" si="147"/>
        <v>41789.440983796296</v>
      </c>
      <c r="U1586" t="str">
        <f t="shared" si="148"/>
        <v>May</v>
      </c>
      <c r="V1586" t="str">
        <f t="shared" si="149"/>
        <v>2014</v>
      </c>
    </row>
    <row r="1587" spans="1:22" ht="48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s="5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8">
        <f t="shared" si="144"/>
        <v>0.79</v>
      </c>
      <c r="P1587">
        <f t="shared" si="145"/>
        <v>131.66666666666666</v>
      </c>
      <c r="Q1587" t="s">
        <v>8338</v>
      </c>
      <c r="R1587" t="s">
        <v>8345</v>
      </c>
      <c r="S1587" s="12">
        <f t="shared" si="146"/>
        <v>42707.687129629623</v>
      </c>
      <c r="T1587" s="12">
        <f t="shared" si="147"/>
        <v>42729.249999999993</v>
      </c>
      <c r="U1587" t="str">
        <f t="shared" si="148"/>
        <v>Dec</v>
      </c>
      <c r="V1587" t="str">
        <f t="shared" si="149"/>
        <v>2016</v>
      </c>
    </row>
    <row r="1588" spans="1:22" ht="32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s="5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8">
        <f t="shared" si="144"/>
        <v>0</v>
      </c>
      <c r="P1588" t="e">
        <f t="shared" si="145"/>
        <v>#DIV/0!</v>
      </c>
      <c r="Q1588" t="s">
        <v>8338</v>
      </c>
      <c r="R1588" t="s">
        <v>8345</v>
      </c>
      <c r="S1588" s="12">
        <f t="shared" si="146"/>
        <v>42068.896087962967</v>
      </c>
      <c r="T1588" s="12">
        <f t="shared" si="147"/>
        <v>42098.854421296295</v>
      </c>
      <c r="U1588" t="str">
        <f t="shared" si="148"/>
        <v>Mar</v>
      </c>
      <c r="V1588" t="str">
        <f t="shared" si="149"/>
        <v>2015</v>
      </c>
    </row>
    <row r="1589" spans="1:22" ht="48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s="5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8">
        <f t="shared" si="144"/>
        <v>1.3333333333333334E-4</v>
      </c>
      <c r="P1589">
        <f t="shared" si="145"/>
        <v>1</v>
      </c>
      <c r="Q1589" t="s">
        <v>8338</v>
      </c>
      <c r="R1589" t="s">
        <v>8345</v>
      </c>
      <c r="S1589" s="12">
        <f t="shared" si="146"/>
        <v>41956.742650462962</v>
      </c>
      <c r="T1589" s="12">
        <f t="shared" si="147"/>
        <v>41986.742650462962</v>
      </c>
      <c r="U1589" t="str">
        <f t="shared" si="148"/>
        <v>Nov</v>
      </c>
      <c r="V1589" t="str">
        <f t="shared" si="149"/>
        <v>2014</v>
      </c>
    </row>
    <row r="1590" spans="1:22" ht="32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s="5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8">
        <f t="shared" si="144"/>
        <v>0</v>
      </c>
      <c r="P1590" t="e">
        <f t="shared" si="145"/>
        <v>#DIV/0!</v>
      </c>
      <c r="Q1590" t="s">
        <v>8338</v>
      </c>
      <c r="R1590" t="s">
        <v>8345</v>
      </c>
      <c r="S1590" s="12">
        <f t="shared" si="146"/>
        <v>42005.041655092595</v>
      </c>
      <c r="T1590" s="12">
        <f t="shared" si="147"/>
        <v>42035.633333333331</v>
      </c>
      <c r="U1590" t="str">
        <f t="shared" si="148"/>
        <v>Jan</v>
      </c>
      <c r="V1590" t="str">
        <f t="shared" si="149"/>
        <v>2015</v>
      </c>
    </row>
    <row r="1591" spans="1:22" ht="48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s="5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8">
        <f t="shared" si="144"/>
        <v>0</v>
      </c>
      <c r="P1591" t="e">
        <f t="shared" si="145"/>
        <v>#DIV/0!</v>
      </c>
      <c r="Q1591" t="s">
        <v>8338</v>
      </c>
      <c r="R1591" t="s">
        <v>8345</v>
      </c>
      <c r="S1591" s="12">
        <f t="shared" si="146"/>
        <v>42256.776458333326</v>
      </c>
      <c r="T1591" s="12">
        <f t="shared" si="147"/>
        <v>42286.776458333326</v>
      </c>
      <c r="U1591" t="str">
        <f t="shared" si="148"/>
        <v>Sep</v>
      </c>
      <c r="V1591" t="str">
        <f t="shared" si="149"/>
        <v>2015</v>
      </c>
    </row>
    <row r="1592" spans="1:22" ht="16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s="5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8">
        <f t="shared" si="144"/>
        <v>1.7000000000000001E-2</v>
      </c>
      <c r="P1592">
        <f t="shared" si="145"/>
        <v>510</v>
      </c>
      <c r="Q1592" t="s">
        <v>8338</v>
      </c>
      <c r="R1592" t="s">
        <v>8345</v>
      </c>
      <c r="S1592" s="12">
        <f t="shared" si="146"/>
        <v>42240.648888888885</v>
      </c>
      <c r="T1592" s="12">
        <f t="shared" si="147"/>
        <v>42270.648888888885</v>
      </c>
      <c r="U1592" t="str">
        <f t="shared" si="148"/>
        <v>Aug</v>
      </c>
      <c r="V1592" t="str">
        <f t="shared" si="149"/>
        <v>2015</v>
      </c>
    </row>
    <row r="1593" spans="1:22" ht="48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s="5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8">
        <f t="shared" si="144"/>
        <v>0.29228571428571426</v>
      </c>
      <c r="P1593">
        <f t="shared" si="145"/>
        <v>44.478260869565219</v>
      </c>
      <c r="Q1593" t="s">
        <v>8338</v>
      </c>
      <c r="R1593" t="s">
        <v>8345</v>
      </c>
      <c r="S1593" s="12">
        <f t="shared" si="146"/>
        <v>42433.517835648141</v>
      </c>
      <c r="T1593" s="12">
        <f t="shared" si="147"/>
        <v>42463.476168981484</v>
      </c>
      <c r="U1593" t="str">
        <f t="shared" si="148"/>
        <v>Mar</v>
      </c>
      <c r="V1593" t="str">
        <f t="shared" si="149"/>
        <v>2016</v>
      </c>
    </row>
    <row r="1594" spans="1:22" ht="32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s="5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8">
        <f t="shared" si="144"/>
        <v>0</v>
      </c>
      <c r="P1594" t="e">
        <f t="shared" si="145"/>
        <v>#DIV/0!</v>
      </c>
      <c r="Q1594" t="s">
        <v>8338</v>
      </c>
      <c r="R1594" t="s">
        <v>8345</v>
      </c>
      <c r="S1594" s="12">
        <f t="shared" si="146"/>
        <v>42045.86440972222</v>
      </c>
      <c r="T1594" s="12">
        <f t="shared" si="147"/>
        <v>42090.822743055549</v>
      </c>
      <c r="U1594" t="str">
        <f t="shared" si="148"/>
        <v>Feb</v>
      </c>
      <c r="V1594" t="str">
        <f t="shared" si="149"/>
        <v>2015</v>
      </c>
    </row>
    <row r="1595" spans="1:22" ht="32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s="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8">
        <f t="shared" si="144"/>
        <v>1.3636363636363637E-4</v>
      </c>
      <c r="P1595">
        <f t="shared" si="145"/>
        <v>1</v>
      </c>
      <c r="Q1595" t="s">
        <v>8338</v>
      </c>
      <c r="R1595" t="s">
        <v>8345</v>
      </c>
      <c r="S1595" s="12">
        <f t="shared" si="146"/>
        <v>42033.63721064815</v>
      </c>
      <c r="T1595" s="12">
        <f t="shared" si="147"/>
        <v>42063.63721064815</v>
      </c>
      <c r="U1595" t="str">
        <f t="shared" si="148"/>
        <v>Jan</v>
      </c>
      <c r="V1595" t="str">
        <f t="shared" si="149"/>
        <v>2015</v>
      </c>
    </row>
    <row r="1596" spans="1:22" ht="32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s="5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8">
        <f t="shared" si="144"/>
        <v>0.20499999999999999</v>
      </c>
      <c r="P1596">
        <f t="shared" si="145"/>
        <v>20.5</v>
      </c>
      <c r="Q1596" t="s">
        <v>8338</v>
      </c>
      <c r="R1596" t="s">
        <v>8345</v>
      </c>
      <c r="S1596" s="12">
        <f t="shared" si="146"/>
        <v>42445.504421296289</v>
      </c>
      <c r="T1596" s="12">
        <f t="shared" si="147"/>
        <v>42505.472916666658</v>
      </c>
      <c r="U1596" t="str">
        <f t="shared" si="148"/>
        <v>Mar</v>
      </c>
      <c r="V1596" t="str">
        <f t="shared" si="149"/>
        <v>2016</v>
      </c>
    </row>
    <row r="1597" spans="1:22" ht="48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s="5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8">
        <f t="shared" si="144"/>
        <v>2.8E-3</v>
      </c>
      <c r="P1597">
        <f t="shared" si="145"/>
        <v>40</v>
      </c>
      <c r="Q1597" t="s">
        <v>8338</v>
      </c>
      <c r="R1597" t="s">
        <v>8345</v>
      </c>
      <c r="S1597" s="12">
        <f t="shared" si="146"/>
        <v>41779.84175925926</v>
      </c>
      <c r="T1597" s="12">
        <f t="shared" si="147"/>
        <v>41808.634027777778</v>
      </c>
      <c r="U1597" t="str">
        <f t="shared" si="148"/>
        <v>May</v>
      </c>
      <c r="V1597" t="str">
        <f t="shared" si="149"/>
        <v>2014</v>
      </c>
    </row>
    <row r="1598" spans="1:22" ht="32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s="5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8">
        <f t="shared" si="144"/>
        <v>2.3076923076923078E-2</v>
      </c>
      <c r="P1598">
        <f t="shared" si="145"/>
        <v>25</v>
      </c>
      <c r="Q1598" t="s">
        <v>8338</v>
      </c>
      <c r="R1598" t="s">
        <v>8345</v>
      </c>
      <c r="S1598" s="12">
        <f t="shared" si="146"/>
        <v>41941.221863425926</v>
      </c>
      <c r="T1598" s="12">
        <f t="shared" si="147"/>
        <v>41986.26353009259</v>
      </c>
      <c r="U1598" t="str">
        <f t="shared" si="148"/>
        <v>Oct</v>
      </c>
      <c r="V1598" t="str">
        <f t="shared" si="149"/>
        <v>2014</v>
      </c>
    </row>
    <row r="1599" spans="1:22" ht="48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s="5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8">
        <f t="shared" si="144"/>
        <v>0</v>
      </c>
      <c r="P1599" t="e">
        <f t="shared" si="145"/>
        <v>#DIV/0!</v>
      </c>
      <c r="Q1599" t="s">
        <v>8338</v>
      </c>
      <c r="R1599" t="s">
        <v>8345</v>
      </c>
      <c r="S1599" s="12">
        <f t="shared" si="146"/>
        <v>42603.145798611113</v>
      </c>
      <c r="T1599" s="12">
        <f t="shared" si="147"/>
        <v>42633.145798611113</v>
      </c>
      <c r="U1599" t="str">
        <f t="shared" si="148"/>
        <v>Aug</v>
      </c>
      <c r="V1599" t="str">
        <f t="shared" si="149"/>
        <v>2016</v>
      </c>
    </row>
    <row r="1600" spans="1:22" ht="48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s="5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8">
        <f t="shared" si="144"/>
        <v>1.25E-3</v>
      </c>
      <c r="P1600">
        <f t="shared" si="145"/>
        <v>1</v>
      </c>
      <c r="Q1600" t="s">
        <v>8338</v>
      </c>
      <c r="R1600" t="s">
        <v>8345</v>
      </c>
      <c r="S1600" s="12">
        <f t="shared" si="146"/>
        <v>42151.459004629629</v>
      </c>
      <c r="T1600" s="12">
        <f t="shared" si="147"/>
        <v>42211.459004629629</v>
      </c>
      <c r="U1600" t="str">
        <f t="shared" si="148"/>
        <v>May</v>
      </c>
      <c r="V1600" t="str">
        <f t="shared" si="149"/>
        <v>2015</v>
      </c>
    </row>
    <row r="1601" spans="1:22" ht="48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s="5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8">
        <f t="shared" si="144"/>
        <v>0</v>
      </c>
      <c r="P1601" t="e">
        <f t="shared" si="145"/>
        <v>#DIV/0!</v>
      </c>
      <c r="Q1601" t="s">
        <v>8338</v>
      </c>
      <c r="R1601" t="s">
        <v>8345</v>
      </c>
      <c r="S1601" s="12">
        <f t="shared" si="146"/>
        <v>42438.330740740734</v>
      </c>
      <c r="T1601" s="12">
        <f t="shared" si="147"/>
        <v>42468.289074074077</v>
      </c>
      <c r="U1601" t="str">
        <f t="shared" si="148"/>
        <v>Mar</v>
      </c>
      <c r="V1601" t="str">
        <f t="shared" si="149"/>
        <v>2016</v>
      </c>
    </row>
    <row r="1602" spans="1:22" ht="48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s="5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8">
        <f t="shared" si="144"/>
        <v>7.3400000000000007E-2</v>
      </c>
      <c r="P1602">
        <f t="shared" si="145"/>
        <v>40.777777777777779</v>
      </c>
      <c r="Q1602" t="s">
        <v>8338</v>
      </c>
      <c r="R1602" t="s">
        <v>8345</v>
      </c>
      <c r="S1602" s="12">
        <f t="shared" si="146"/>
        <v>41790.848981481482</v>
      </c>
      <c r="T1602" s="12">
        <f t="shared" si="147"/>
        <v>41835.007638888885</v>
      </c>
      <c r="U1602" t="str">
        <f t="shared" si="148"/>
        <v>May</v>
      </c>
      <c r="V1602" t="str">
        <f t="shared" si="149"/>
        <v>2014</v>
      </c>
    </row>
    <row r="1603" spans="1:22" ht="48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s="5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8">
        <f t="shared" ref="O1603:O1666" si="150">E1603/D1603</f>
        <v>1.082492</v>
      </c>
      <c r="P1603">
        <f t="shared" ref="P1603:P1666" si="151">AVERAGE(E1603/L1603)</f>
        <v>48.325535714285714</v>
      </c>
      <c r="Q1603" t="s">
        <v>8325</v>
      </c>
      <c r="R1603" t="s">
        <v>8326</v>
      </c>
      <c r="S1603" s="12">
        <f t="shared" ref="S1603:S1666" si="152">(((J1603/60)/60)/24)+DATE(1970,1,1)+(-5/24)</f>
        <v>40637.884641203702</v>
      </c>
      <c r="T1603" s="12">
        <f t="shared" ref="T1603:T1666" si="153">(((I1603/60)/60)/24)+DATE(1970,1,1)+(-5/24)</f>
        <v>40667.884641203702</v>
      </c>
      <c r="U1603" t="str">
        <f t="shared" ref="U1603:U1666" si="154">TEXT(S1603, "mmm")</f>
        <v>Apr</v>
      </c>
      <c r="V1603" t="str">
        <f t="shared" ref="V1603:V1666" si="155">TEXT(S1603, "yyy")</f>
        <v>2011</v>
      </c>
    </row>
    <row r="1604" spans="1:22" ht="48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s="5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8">
        <f t="shared" si="150"/>
        <v>1.0016666666666667</v>
      </c>
      <c r="P1604">
        <f t="shared" si="151"/>
        <v>46.953125</v>
      </c>
      <c r="Q1604" t="s">
        <v>8325</v>
      </c>
      <c r="R1604" t="s">
        <v>8326</v>
      </c>
      <c r="S1604" s="12">
        <f t="shared" si="152"/>
        <v>40788.089317129627</v>
      </c>
      <c r="T1604" s="12">
        <f t="shared" si="153"/>
        <v>40830.75</v>
      </c>
      <c r="U1604" t="str">
        <f t="shared" si="154"/>
        <v>Sep</v>
      </c>
      <c r="V1604" t="str">
        <f t="shared" si="155"/>
        <v>2011</v>
      </c>
    </row>
    <row r="1605" spans="1:22" ht="32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s="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8">
        <f t="shared" si="150"/>
        <v>1.0003299999999999</v>
      </c>
      <c r="P1605">
        <f t="shared" si="151"/>
        <v>66.688666666666663</v>
      </c>
      <c r="Q1605" t="s">
        <v>8325</v>
      </c>
      <c r="R1605" t="s">
        <v>8326</v>
      </c>
      <c r="S1605" s="12">
        <f t="shared" si="152"/>
        <v>40875.961331018516</v>
      </c>
      <c r="T1605" s="12">
        <f t="shared" si="153"/>
        <v>40935.961331018516</v>
      </c>
      <c r="U1605" t="str">
        <f t="shared" si="154"/>
        <v>Nov</v>
      </c>
      <c r="V1605" t="str">
        <f t="shared" si="155"/>
        <v>2011</v>
      </c>
    </row>
    <row r="1606" spans="1:22" ht="48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s="5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8">
        <f t="shared" si="150"/>
        <v>1.2210714285714286</v>
      </c>
      <c r="P1606">
        <f t="shared" si="151"/>
        <v>48.842857142857142</v>
      </c>
      <c r="Q1606" t="s">
        <v>8325</v>
      </c>
      <c r="R1606" t="s">
        <v>8326</v>
      </c>
      <c r="S1606" s="12">
        <f t="shared" si="152"/>
        <v>40945.636979166666</v>
      </c>
      <c r="T1606" s="12">
        <f t="shared" si="153"/>
        <v>40985.595312499994</v>
      </c>
      <c r="U1606" t="str">
        <f t="shared" si="154"/>
        <v>Feb</v>
      </c>
      <c r="V1606" t="str">
        <f t="shared" si="155"/>
        <v>2012</v>
      </c>
    </row>
    <row r="1607" spans="1:22" ht="48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s="5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8">
        <f t="shared" si="150"/>
        <v>1.0069333333333335</v>
      </c>
      <c r="P1607">
        <f t="shared" si="151"/>
        <v>137.30909090909091</v>
      </c>
      <c r="Q1607" t="s">
        <v>8325</v>
      </c>
      <c r="R1607" t="s">
        <v>8326</v>
      </c>
      <c r="S1607" s="12">
        <f t="shared" si="152"/>
        <v>40746.804548611108</v>
      </c>
      <c r="T1607" s="12">
        <f t="shared" si="153"/>
        <v>40756.083333333328</v>
      </c>
      <c r="U1607" t="str">
        <f t="shared" si="154"/>
        <v>Jul</v>
      </c>
      <c r="V1607" t="str">
        <f t="shared" si="155"/>
        <v>2011</v>
      </c>
    </row>
    <row r="1608" spans="1:22" ht="48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s="5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8">
        <f t="shared" si="150"/>
        <v>1.01004125</v>
      </c>
      <c r="P1608">
        <f t="shared" si="151"/>
        <v>87.829673913043479</v>
      </c>
      <c r="Q1608" t="s">
        <v>8325</v>
      </c>
      <c r="R1608" t="s">
        <v>8326</v>
      </c>
      <c r="S1608" s="12">
        <f t="shared" si="152"/>
        <v>40535.903217592589</v>
      </c>
      <c r="T1608" s="12">
        <f t="shared" si="153"/>
        <v>40625.861550925925</v>
      </c>
      <c r="U1608" t="str">
        <f t="shared" si="154"/>
        <v>Dec</v>
      </c>
      <c r="V1608" t="str">
        <f t="shared" si="155"/>
        <v>2010</v>
      </c>
    </row>
    <row r="1609" spans="1:22" ht="48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s="5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8">
        <f t="shared" si="150"/>
        <v>1.4511000000000001</v>
      </c>
      <c r="P1609">
        <f t="shared" si="151"/>
        <v>70.785365853658533</v>
      </c>
      <c r="Q1609" t="s">
        <v>8325</v>
      </c>
      <c r="R1609" t="s">
        <v>8326</v>
      </c>
      <c r="S1609" s="12">
        <f t="shared" si="152"/>
        <v>41053.600127314814</v>
      </c>
      <c r="T1609" s="12">
        <f t="shared" si="153"/>
        <v>41074.600127314814</v>
      </c>
      <c r="U1609" t="str">
        <f t="shared" si="154"/>
        <v>May</v>
      </c>
      <c r="V1609" t="str">
        <f t="shared" si="155"/>
        <v>2012</v>
      </c>
    </row>
    <row r="1610" spans="1:22" ht="32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s="5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8">
        <f t="shared" si="150"/>
        <v>1.0125</v>
      </c>
      <c r="P1610">
        <f t="shared" si="151"/>
        <v>52.826086956521742</v>
      </c>
      <c r="Q1610" t="s">
        <v>8325</v>
      </c>
      <c r="R1610" t="s">
        <v>8326</v>
      </c>
      <c r="S1610" s="12">
        <f t="shared" si="152"/>
        <v>41607.622523148144</v>
      </c>
      <c r="T1610" s="12">
        <f t="shared" si="153"/>
        <v>41640.018055555556</v>
      </c>
      <c r="U1610" t="str">
        <f t="shared" si="154"/>
        <v>Nov</v>
      </c>
      <c r="V1610" t="str">
        <f t="shared" si="155"/>
        <v>2013</v>
      </c>
    </row>
    <row r="1611" spans="1:22" ht="48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s="5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8">
        <f t="shared" si="150"/>
        <v>1.1833333333333333</v>
      </c>
      <c r="P1611">
        <f t="shared" si="151"/>
        <v>443.75</v>
      </c>
      <c r="Q1611" t="s">
        <v>8325</v>
      </c>
      <c r="R1611" t="s">
        <v>8326</v>
      </c>
      <c r="S1611" s="12">
        <f t="shared" si="152"/>
        <v>40795.792928240735</v>
      </c>
      <c r="T1611" s="12">
        <f t="shared" si="153"/>
        <v>40849.125</v>
      </c>
      <c r="U1611" t="str">
        <f t="shared" si="154"/>
        <v>Sep</v>
      </c>
      <c r="V1611" t="str">
        <f t="shared" si="155"/>
        <v>2011</v>
      </c>
    </row>
    <row r="1612" spans="1:22" ht="32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s="5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8">
        <f t="shared" si="150"/>
        <v>2.7185000000000001</v>
      </c>
      <c r="P1612">
        <f t="shared" si="151"/>
        <v>48.544642857142854</v>
      </c>
      <c r="Q1612" t="s">
        <v>8325</v>
      </c>
      <c r="R1612" t="s">
        <v>8326</v>
      </c>
      <c r="S1612" s="12">
        <f t="shared" si="152"/>
        <v>41228.716550925921</v>
      </c>
      <c r="T1612" s="12">
        <f t="shared" si="153"/>
        <v>41258.716550925921</v>
      </c>
      <c r="U1612" t="str">
        <f t="shared" si="154"/>
        <v>Nov</v>
      </c>
      <c r="V1612" t="str">
        <f t="shared" si="155"/>
        <v>2012</v>
      </c>
    </row>
    <row r="1613" spans="1:22" ht="16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s="5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8">
        <f t="shared" si="150"/>
        <v>1.25125</v>
      </c>
      <c r="P1613">
        <f t="shared" si="151"/>
        <v>37.074074074074076</v>
      </c>
      <c r="Q1613" t="s">
        <v>8325</v>
      </c>
      <c r="R1613" t="s">
        <v>8326</v>
      </c>
      <c r="S1613" s="12">
        <f t="shared" si="152"/>
        <v>41408.792037037034</v>
      </c>
      <c r="T1613" s="12">
        <f t="shared" si="153"/>
        <v>41429.792037037034</v>
      </c>
      <c r="U1613" t="str">
        <f t="shared" si="154"/>
        <v>May</v>
      </c>
      <c r="V1613" t="str">
        <f t="shared" si="155"/>
        <v>2013</v>
      </c>
    </row>
    <row r="1614" spans="1:22" ht="32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s="5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8">
        <f t="shared" si="150"/>
        <v>1.1000000000000001</v>
      </c>
      <c r="P1614">
        <f t="shared" si="151"/>
        <v>50</v>
      </c>
      <c r="Q1614" t="s">
        <v>8325</v>
      </c>
      <c r="R1614" t="s">
        <v>8326</v>
      </c>
      <c r="S1614" s="12">
        <f t="shared" si="152"/>
        <v>41246.666481481479</v>
      </c>
      <c r="T1614" s="12">
        <f t="shared" si="153"/>
        <v>41276.666481481479</v>
      </c>
      <c r="U1614" t="str">
        <f t="shared" si="154"/>
        <v>Dec</v>
      </c>
      <c r="V1614" t="str">
        <f t="shared" si="155"/>
        <v>2012</v>
      </c>
    </row>
    <row r="1615" spans="1:22" ht="48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s="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8">
        <f t="shared" si="150"/>
        <v>1.0149999999999999</v>
      </c>
      <c r="P1615">
        <f t="shared" si="151"/>
        <v>39.03846153846154</v>
      </c>
      <c r="Q1615" t="s">
        <v>8325</v>
      </c>
      <c r="R1615" t="s">
        <v>8326</v>
      </c>
      <c r="S1615" s="12">
        <f t="shared" si="152"/>
        <v>41081.861134259256</v>
      </c>
      <c r="T1615" s="12">
        <f t="shared" si="153"/>
        <v>41111.861134259256</v>
      </c>
      <c r="U1615" t="str">
        <f t="shared" si="154"/>
        <v>Jun</v>
      </c>
      <c r="V1615" t="str">
        <f t="shared" si="155"/>
        <v>2012</v>
      </c>
    </row>
    <row r="1616" spans="1:22" ht="48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s="5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8">
        <f t="shared" si="150"/>
        <v>1.0269999999999999</v>
      </c>
      <c r="P1616">
        <f t="shared" si="151"/>
        <v>66.688311688311686</v>
      </c>
      <c r="Q1616" t="s">
        <v>8325</v>
      </c>
      <c r="R1616" t="s">
        <v>8326</v>
      </c>
      <c r="S1616" s="12">
        <f t="shared" si="152"/>
        <v>41794.772789351846</v>
      </c>
      <c r="T1616" s="12">
        <f t="shared" si="153"/>
        <v>41854.5</v>
      </c>
      <c r="U1616" t="str">
        <f t="shared" si="154"/>
        <v>Jun</v>
      </c>
      <c r="V1616" t="str">
        <f t="shared" si="155"/>
        <v>2014</v>
      </c>
    </row>
    <row r="1617" spans="1:22" ht="48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s="5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8">
        <f t="shared" si="150"/>
        <v>1.1412500000000001</v>
      </c>
      <c r="P1617">
        <f t="shared" si="151"/>
        <v>67.132352941176464</v>
      </c>
      <c r="Q1617" t="s">
        <v>8325</v>
      </c>
      <c r="R1617" t="s">
        <v>8326</v>
      </c>
      <c r="S1617" s="12">
        <f t="shared" si="152"/>
        <v>40844.842546296291</v>
      </c>
      <c r="T1617" s="12">
        <f t="shared" si="153"/>
        <v>40889.884212962963</v>
      </c>
      <c r="U1617" t="str">
        <f t="shared" si="154"/>
        <v>Oct</v>
      </c>
      <c r="V1617" t="str">
        <f t="shared" si="155"/>
        <v>2011</v>
      </c>
    </row>
    <row r="1618" spans="1:22" ht="48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s="5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8">
        <f t="shared" si="150"/>
        <v>1.042</v>
      </c>
      <c r="P1618">
        <f t="shared" si="151"/>
        <v>66.369426751592357</v>
      </c>
      <c r="Q1618" t="s">
        <v>8325</v>
      </c>
      <c r="R1618" t="s">
        <v>8326</v>
      </c>
      <c r="S1618" s="12">
        <f t="shared" si="152"/>
        <v>41194.507187499999</v>
      </c>
      <c r="T1618" s="12">
        <f t="shared" si="153"/>
        <v>41235.708333333328</v>
      </c>
      <c r="U1618" t="str">
        <f t="shared" si="154"/>
        <v>Oct</v>
      </c>
      <c r="V1618" t="str">
        <f t="shared" si="155"/>
        <v>2012</v>
      </c>
    </row>
    <row r="1619" spans="1:22" ht="32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s="5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8">
        <f t="shared" si="150"/>
        <v>1.4585714285714286</v>
      </c>
      <c r="P1619">
        <f t="shared" si="151"/>
        <v>64.620253164556956</v>
      </c>
      <c r="Q1619" t="s">
        <v>8325</v>
      </c>
      <c r="R1619" t="s">
        <v>8326</v>
      </c>
      <c r="S1619" s="12">
        <f t="shared" si="152"/>
        <v>41546.455879629626</v>
      </c>
      <c r="T1619" s="12">
        <f t="shared" si="153"/>
        <v>41579.583333333328</v>
      </c>
      <c r="U1619" t="str">
        <f t="shared" si="154"/>
        <v>Sep</v>
      </c>
      <c r="V1619" t="str">
        <f t="shared" si="155"/>
        <v>2013</v>
      </c>
    </row>
    <row r="1620" spans="1:22" ht="32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s="5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8">
        <f t="shared" si="150"/>
        <v>1.0506666666666666</v>
      </c>
      <c r="P1620">
        <f t="shared" si="151"/>
        <v>58.370370370370374</v>
      </c>
      <c r="Q1620" t="s">
        <v>8325</v>
      </c>
      <c r="R1620" t="s">
        <v>8326</v>
      </c>
      <c r="S1620" s="12">
        <f t="shared" si="152"/>
        <v>41301.446006944439</v>
      </c>
      <c r="T1620" s="12">
        <f t="shared" si="153"/>
        <v>41341.446006944439</v>
      </c>
      <c r="U1620" t="str">
        <f t="shared" si="154"/>
        <v>Jan</v>
      </c>
      <c r="V1620" t="str">
        <f t="shared" si="155"/>
        <v>2013</v>
      </c>
    </row>
    <row r="1621" spans="1:22" ht="48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s="5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8">
        <f t="shared" si="150"/>
        <v>1.3333333333333333</v>
      </c>
      <c r="P1621">
        <f t="shared" si="151"/>
        <v>86.956521739130437</v>
      </c>
      <c r="Q1621" t="s">
        <v>8325</v>
      </c>
      <c r="R1621" t="s">
        <v>8326</v>
      </c>
      <c r="S1621" s="12">
        <f t="shared" si="152"/>
        <v>41875.977847222224</v>
      </c>
      <c r="T1621" s="12">
        <f t="shared" si="153"/>
        <v>41896.977847222224</v>
      </c>
      <c r="U1621" t="str">
        <f t="shared" si="154"/>
        <v>Aug</v>
      </c>
      <c r="V1621" t="str">
        <f t="shared" si="155"/>
        <v>2014</v>
      </c>
    </row>
    <row r="1622" spans="1:22" ht="32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s="5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8">
        <f t="shared" si="150"/>
        <v>1.1299999999999999</v>
      </c>
      <c r="P1622">
        <f t="shared" si="151"/>
        <v>66.470588235294116</v>
      </c>
      <c r="Q1622" t="s">
        <v>8325</v>
      </c>
      <c r="R1622" t="s">
        <v>8326</v>
      </c>
      <c r="S1622" s="12">
        <f t="shared" si="152"/>
        <v>41321.131249999999</v>
      </c>
      <c r="T1622" s="12">
        <f t="shared" si="153"/>
        <v>41328.131249999999</v>
      </c>
      <c r="U1622" t="str">
        <f t="shared" si="154"/>
        <v>Feb</v>
      </c>
      <c r="V1622" t="str">
        <f t="shared" si="155"/>
        <v>2013</v>
      </c>
    </row>
    <row r="1623" spans="1:22" ht="48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s="5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8">
        <f t="shared" si="150"/>
        <v>1.212</v>
      </c>
      <c r="P1623">
        <f t="shared" si="151"/>
        <v>163.78378378378378</v>
      </c>
      <c r="Q1623" t="s">
        <v>8325</v>
      </c>
      <c r="R1623" t="s">
        <v>8326</v>
      </c>
      <c r="S1623" s="12">
        <f t="shared" si="152"/>
        <v>41003.398321759254</v>
      </c>
      <c r="T1623" s="12">
        <f t="shared" si="153"/>
        <v>41056.957638888889</v>
      </c>
      <c r="U1623" t="str">
        <f t="shared" si="154"/>
        <v>Apr</v>
      </c>
      <c r="V1623" t="str">
        <f t="shared" si="155"/>
        <v>2012</v>
      </c>
    </row>
    <row r="1624" spans="1:22" ht="48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s="5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8">
        <f t="shared" si="150"/>
        <v>1.0172463768115942</v>
      </c>
      <c r="P1624">
        <f t="shared" si="151"/>
        <v>107.98461538461538</v>
      </c>
      <c r="Q1624" t="s">
        <v>8325</v>
      </c>
      <c r="R1624" t="s">
        <v>8326</v>
      </c>
      <c r="S1624" s="12">
        <f t="shared" si="152"/>
        <v>41950.086504629624</v>
      </c>
      <c r="T1624" s="12">
        <f t="shared" si="153"/>
        <v>41990.124305555553</v>
      </c>
      <c r="U1624" t="str">
        <f t="shared" si="154"/>
        <v>Nov</v>
      </c>
      <c r="V1624" t="str">
        <f t="shared" si="155"/>
        <v>2014</v>
      </c>
    </row>
    <row r="1625" spans="1:22" ht="48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s="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8">
        <f t="shared" si="150"/>
        <v>1.0106666666666666</v>
      </c>
      <c r="P1625">
        <f t="shared" si="151"/>
        <v>42.111111111111114</v>
      </c>
      <c r="Q1625" t="s">
        <v>8325</v>
      </c>
      <c r="R1625" t="s">
        <v>8326</v>
      </c>
      <c r="S1625" s="12">
        <f t="shared" si="152"/>
        <v>41453.480196759258</v>
      </c>
      <c r="T1625" s="12">
        <f t="shared" si="153"/>
        <v>41513.480196759258</v>
      </c>
      <c r="U1625" t="str">
        <f t="shared" si="154"/>
        <v>Jun</v>
      </c>
      <c r="V1625" t="str">
        <f t="shared" si="155"/>
        <v>2013</v>
      </c>
    </row>
    <row r="1626" spans="1:22" ht="32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s="5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8">
        <f t="shared" si="150"/>
        <v>1.18</v>
      </c>
      <c r="P1626">
        <f t="shared" si="151"/>
        <v>47.2</v>
      </c>
      <c r="Q1626" t="s">
        <v>8325</v>
      </c>
      <c r="R1626" t="s">
        <v>8326</v>
      </c>
      <c r="S1626" s="12">
        <f t="shared" si="152"/>
        <v>41243.158969907403</v>
      </c>
      <c r="T1626" s="12">
        <f t="shared" si="153"/>
        <v>41283.158969907403</v>
      </c>
      <c r="U1626" t="str">
        <f t="shared" si="154"/>
        <v>Nov</v>
      </c>
      <c r="V1626" t="str">
        <f t="shared" si="155"/>
        <v>2012</v>
      </c>
    </row>
    <row r="1627" spans="1:22" ht="48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s="5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8">
        <f t="shared" si="150"/>
        <v>1.5533333333333332</v>
      </c>
      <c r="P1627">
        <f t="shared" si="151"/>
        <v>112.01923076923077</v>
      </c>
      <c r="Q1627" t="s">
        <v>8325</v>
      </c>
      <c r="R1627" t="s">
        <v>8326</v>
      </c>
      <c r="S1627" s="12">
        <f t="shared" si="152"/>
        <v>41135.491354166668</v>
      </c>
      <c r="T1627" s="12">
        <f t="shared" si="153"/>
        <v>41163.491354166668</v>
      </c>
      <c r="U1627" t="str">
        <f t="shared" si="154"/>
        <v>Aug</v>
      </c>
      <c r="V1627" t="str">
        <f t="shared" si="155"/>
        <v>2012</v>
      </c>
    </row>
    <row r="1628" spans="1:22" ht="48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s="5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8">
        <f t="shared" si="150"/>
        <v>1.0118750000000001</v>
      </c>
      <c r="P1628">
        <f t="shared" si="151"/>
        <v>74.953703703703709</v>
      </c>
      <c r="Q1628" t="s">
        <v>8325</v>
      </c>
      <c r="R1628" t="s">
        <v>8326</v>
      </c>
      <c r="S1628" s="12">
        <f t="shared" si="152"/>
        <v>41579.639664351853</v>
      </c>
      <c r="T1628" s="12">
        <f t="shared" si="153"/>
        <v>41609.681331018517</v>
      </c>
      <c r="U1628" t="str">
        <f t="shared" si="154"/>
        <v>Nov</v>
      </c>
      <c r="V1628" t="str">
        <f t="shared" si="155"/>
        <v>2013</v>
      </c>
    </row>
    <row r="1629" spans="1:22" ht="48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s="5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8">
        <f t="shared" si="150"/>
        <v>1.17</v>
      </c>
      <c r="P1629">
        <f t="shared" si="151"/>
        <v>61.578947368421055</v>
      </c>
      <c r="Q1629" t="s">
        <v>8325</v>
      </c>
      <c r="R1629" t="s">
        <v>8326</v>
      </c>
      <c r="S1629" s="12">
        <f t="shared" si="152"/>
        <v>41205.498715277776</v>
      </c>
      <c r="T1629" s="12">
        <f t="shared" si="153"/>
        <v>41238.999305555553</v>
      </c>
      <c r="U1629" t="str">
        <f t="shared" si="154"/>
        <v>Oct</v>
      </c>
      <c r="V1629" t="str">
        <f t="shared" si="155"/>
        <v>2012</v>
      </c>
    </row>
    <row r="1630" spans="1:22" ht="32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s="5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8">
        <f t="shared" si="150"/>
        <v>1.00925</v>
      </c>
      <c r="P1630">
        <f t="shared" si="151"/>
        <v>45.875</v>
      </c>
      <c r="Q1630" t="s">
        <v>8325</v>
      </c>
      <c r="R1630" t="s">
        <v>8326</v>
      </c>
      <c r="S1630" s="12">
        <f t="shared" si="152"/>
        <v>41774.528726851851</v>
      </c>
      <c r="T1630" s="12">
        <f t="shared" si="153"/>
        <v>41807.528726851851</v>
      </c>
      <c r="U1630" t="str">
        <f t="shared" si="154"/>
        <v>May</v>
      </c>
      <c r="V1630" t="str">
        <f t="shared" si="155"/>
        <v>2014</v>
      </c>
    </row>
    <row r="1631" spans="1:22" ht="32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s="5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8">
        <f t="shared" si="150"/>
        <v>1.0366666666666666</v>
      </c>
      <c r="P1631">
        <f t="shared" si="151"/>
        <v>75.853658536585371</v>
      </c>
      <c r="Q1631" t="s">
        <v>8325</v>
      </c>
      <c r="R1631" t="s">
        <v>8326</v>
      </c>
      <c r="S1631" s="12">
        <f t="shared" si="152"/>
        <v>41645.658946759257</v>
      </c>
      <c r="T1631" s="12">
        <f t="shared" si="153"/>
        <v>41690.658946759257</v>
      </c>
      <c r="U1631" t="str">
        <f t="shared" si="154"/>
        <v>Jan</v>
      </c>
      <c r="V1631" t="str">
        <f t="shared" si="155"/>
        <v>2014</v>
      </c>
    </row>
    <row r="1632" spans="1:22" ht="48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s="5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8">
        <f t="shared" si="150"/>
        <v>2.6524999999999999</v>
      </c>
      <c r="P1632">
        <f t="shared" si="151"/>
        <v>84.206349206349202</v>
      </c>
      <c r="Q1632" t="s">
        <v>8325</v>
      </c>
      <c r="R1632" t="s">
        <v>8326</v>
      </c>
      <c r="S1632" s="12">
        <f t="shared" si="152"/>
        <v>40939.629340277774</v>
      </c>
      <c r="T1632" s="12">
        <f t="shared" si="153"/>
        <v>40970.082638888889</v>
      </c>
      <c r="U1632" t="str">
        <f t="shared" si="154"/>
        <v>Jan</v>
      </c>
      <c r="V1632" t="str">
        <f t="shared" si="155"/>
        <v>2012</v>
      </c>
    </row>
    <row r="1633" spans="1:22" ht="48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s="5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8">
        <f t="shared" si="150"/>
        <v>1.5590999999999999</v>
      </c>
      <c r="P1633">
        <f t="shared" si="151"/>
        <v>117.22556390977444</v>
      </c>
      <c r="Q1633" t="s">
        <v>8325</v>
      </c>
      <c r="R1633" t="s">
        <v>8326</v>
      </c>
      <c r="S1633" s="12">
        <f t="shared" si="152"/>
        <v>41164.65116898148</v>
      </c>
      <c r="T1633" s="12">
        <f t="shared" si="153"/>
        <v>41194.65116898148</v>
      </c>
      <c r="U1633" t="str">
        <f t="shared" si="154"/>
        <v>Sep</v>
      </c>
      <c r="V1633" t="str">
        <f t="shared" si="155"/>
        <v>2012</v>
      </c>
    </row>
    <row r="1634" spans="1:22" ht="48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s="5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8">
        <f t="shared" si="150"/>
        <v>1.0162500000000001</v>
      </c>
      <c r="P1634">
        <f t="shared" si="151"/>
        <v>86.489361702127653</v>
      </c>
      <c r="Q1634" t="s">
        <v>8325</v>
      </c>
      <c r="R1634" t="s">
        <v>8326</v>
      </c>
      <c r="S1634" s="12">
        <f t="shared" si="152"/>
        <v>40750.132569444439</v>
      </c>
      <c r="T1634" s="12">
        <f t="shared" si="153"/>
        <v>40810.132569444439</v>
      </c>
      <c r="U1634" t="str">
        <f t="shared" si="154"/>
        <v>Jul</v>
      </c>
      <c r="V1634" t="str">
        <f t="shared" si="155"/>
        <v>2011</v>
      </c>
    </row>
    <row r="1635" spans="1:22" ht="48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s="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8">
        <f t="shared" si="150"/>
        <v>1</v>
      </c>
      <c r="P1635">
        <f t="shared" si="151"/>
        <v>172.41379310344828</v>
      </c>
      <c r="Q1635" t="s">
        <v>8325</v>
      </c>
      <c r="R1635" t="s">
        <v>8326</v>
      </c>
      <c r="S1635" s="12">
        <f t="shared" si="152"/>
        <v>40896.675416666665</v>
      </c>
      <c r="T1635" s="12">
        <f t="shared" si="153"/>
        <v>40924</v>
      </c>
      <c r="U1635" t="str">
        <f t="shared" si="154"/>
        <v>Dec</v>
      </c>
      <c r="V1635" t="str">
        <f t="shared" si="155"/>
        <v>2011</v>
      </c>
    </row>
    <row r="1636" spans="1:22" ht="32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s="5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8">
        <f t="shared" si="150"/>
        <v>1.0049999999999999</v>
      </c>
      <c r="P1636">
        <f t="shared" si="151"/>
        <v>62.8125</v>
      </c>
      <c r="Q1636" t="s">
        <v>8325</v>
      </c>
      <c r="R1636" t="s">
        <v>8326</v>
      </c>
      <c r="S1636" s="12">
        <f t="shared" si="152"/>
        <v>40657.981493055551</v>
      </c>
      <c r="T1636" s="12">
        <f t="shared" si="153"/>
        <v>40696.040972222218</v>
      </c>
      <c r="U1636" t="str">
        <f t="shared" si="154"/>
        <v>Apr</v>
      </c>
      <c r="V1636" t="str">
        <f t="shared" si="155"/>
        <v>2011</v>
      </c>
    </row>
    <row r="1637" spans="1:22" ht="48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s="5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8">
        <f t="shared" si="150"/>
        <v>1.2529999999999999</v>
      </c>
      <c r="P1637">
        <f t="shared" si="151"/>
        <v>67.729729729729726</v>
      </c>
      <c r="Q1637" t="s">
        <v>8325</v>
      </c>
      <c r="R1637" t="s">
        <v>8326</v>
      </c>
      <c r="S1637" s="12">
        <f t="shared" si="152"/>
        <v>42502.660428240742</v>
      </c>
      <c r="T1637" s="12">
        <f t="shared" si="153"/>
        <v>42562.660428240742</v>
      </c>
      <c r="U1637" t="str">
        <f t="shared" si="154"/>
        <v>May</v>
      </c>
      <c r="V1637" t="str">
        <f t="shared" si="155"/>
        <v>2016</v>
      </c>
    </row>
    <row r="1638" spans="1:22" ht="48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s="5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8">
        <f t="shared" si="150"/>
        <v>1.0355555555555556</v>
      </c>
      <c r="P1638">
        <f t="shared" si="151"/>
        <v>53.5632183908046</v>
      </c>
      <c r="Q1638" t="s">
        <v>8325</v>
      </c>
      <c r="R1638" t="s">
        <v>8326</v>
      </c>
      <c r="S1638" s="12">
        <f t="shared" si="152"/>
        <v>40662.878333333334</v>
      </c>
      <c r="T1638" s="12">
        <f t="shared" si="153"/>
        <v>40705.958333333328</v>
      </c>
      <c r="U1638" t="str">
        <f t="shared" si="154"/>
        <v>Apr</v>
      </c>
      <c r="V1638" t="str">
        <f t="shared" si="155"/>
        <v>2011</v>
      </c>
    </row>
    <row r="1639" spans="1:22" ht="48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s="5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8">
        <f t="shared" si="150"/>
        <v>1.038</v>
      </c>
      <c r="P1639">
        <f t="shared" si="151"/>
        <v>34.6</v>
      </c>
      <c r="Q1639" t="s">
        <v>8325</v>
      </c>
      <c r="R1639" t="s">
        <v>8326</v>
      </c>
      <c r="S1639" s="12">
        <f t="shared" si="152"/>
        <v>40122.543287037035</v>
      </c>
      <c r="T1639" s="12">
        <f t="shared" si="153"/>
        <v>40178.777083333334</v>
      </c>
      <c r="U1639" t="str">
        <f t="shared" si="154"/>
        <v>Nov</v>
      </c>
      <c r="V1639" t="str">
        <f t="shared" si="155"/>
        <v>2009</v>
      </c>
    </row>
    <row r="1640" spans="1:22" ht="32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s="5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8">
        <f t="shared" si="150"/>
        <v>1.05</v>
      </c>
      <c r="P1640">
        <f t="shared" si="151"/>
        <v>38.888888888888886</v>
      </c>
      <c r="Q1640" t="s">
        <v>8325</v>
      </c>
      <c r="R1640" t="s">
        <v>8326</v>
      </c>
      <c r="S1640" s="12">
        <f t="shared" si="152"/>
        <v>41288.478796296295</v>
      </c>
      <c r="T1640" s="12">
        <f t="shared" si="153"/>
        <v>41333.684027777774</v>
      </c>
      <c r="U1640" t="str">
        <f t="shared" si="154"/>
        <v>Jan</v>
      </c>
      <c r="V1640" t="str">
        <f t="shared" si="155"/>
        <v>2013</v>
      </c>
    </row>
    <row r="1641" spans="1:22" ht="48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s="5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8">
        <f t="shared" si="150"/>
        <v>1</v>
      </c>
      <c r="P1641">
        <f t="shared" si="151"/>
        <v>94.736842105263165</v>
      </c>
      <c r="Q1641" t="s">
        <v>8325</v>
      </c>
      <c r="R1641" t="s">
        <v>8326</v>
      </c>
      <c r="S1641" s="12">
        <f t="shared" si="152"/>
        <v>40941.444039351853</v>
      </c>
      <c r="T1641" s="12">
        <f t="shared" si="153"/>
        <v>40971.444039351853</v>
      </c>
      <c r="U1641" t="str">
        <f t="shared" si="154"/>
        <v>Feb</v>
      </c>
      <c r="V1641" t="str">
        <f t="shared" si="155"/>
        <v>2012</v>
      </c>
    </row>
    <row r="1642" spans="1:22" ht="48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s="5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8">
        <f t="shared" si="150"/>
        <v>1.6986000000000001</v>
      </c>
      <c r="P1642">
        <f t="shared" si="151"/>
        <v>39.967058823529413</v>
      </c>
      <c r="Q1642" t="s">
        <v>8325</v>
      </c>
      <c r="R1642" t="s">
        <v>8326</v>
      </c>
      <c r="S1642" s="12">
        <f t="shared" si="152"/>
        <v>40379.022627314815</v>
      </c>
      <c r="T1642" s="12">
        <f t="shared" si="153"/>
        <v>40392.874305555553</v>
      </c>
      <c r="U1642" t="str">
        <f t="shared" si="154"/>
        <v>Jul</v>
      </c>
      <c r="V1642" t="str">
        <f t="shared" si="155"/>
        <v>2010</v>
      </c>
    </row>
    <row r="1643" spans="1:22" ht="32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s="5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8">
        <f t="shared" si="150"/>
        <v>1.014</v>
      </c>
      <c r="P1643">
        <f t="shared" si="151"/>
        <v>97.5</v>
      </c>
      <c r="Q1643" t="s">
        <v>8325</v>
      </c>
      <c r="R1643" t="s">
        <v>8346</v>
      </c>
      <c r="S1643" s="12">
        <f t="shared" si="152"/>
        <v>41962.388240740744</v>
      </c>
      <c r="T1643" s="12">
        <f t="shared" si="153"/>
        <v>41992.388240740744</v>
      </c>
      <c r="U1643" t="str">
        <f t="shared" si="154"/>
        <v>Nov</v>
      </c>
      <c r="V1643" t="str">
        <f t="shared" si="155"/>
        <v>2014</v>
      </c>
    </row>
    <row r="1644" spans="1:22" ht="48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s="5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8">
        <f t="shared" si="150"/>
        <v>1</v>
      </c>
      <c r="P1644">
        <f t="shared" si="151"/>
        <v>42.857142857142854</v>
      </c>
      <c r="Q1644" t="s">
        <v>8325</v>
      </c>
      <c r="R1644" t="s">
        <v>8346</v>
      </c>
      <c r="S1644" s="12">
        <f t="shared" si="152"/>
        <v>40687.816284722219</v>
      </c>
      <c r="T1644" s="12">
        <f t="shared" si="153"/>
        <v>40707.816284722219</v>
      </c>
      <c r="U1644" t="str">
        <f t="shared" si="154"/>
        <v>May</v>
      </c>
      <c r="V1644" t="str">
        <f t="shared" si="155"/>
        <v>2011</v>
      </c>
    </row>
    <row r="1645" spans="1:22" ht="32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s="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8">
        <f t="shared" si="150"/>
        <v>1.2470000000000001</v>
      </c>
      <c r="P1645">
        <f t="shared" si="151"/>
        <v>168.51351351351352</v>
      </c>
      <c r="Q1645" t="s">
        <v>8325</v>
      </c>
      <c r="R1645" t="s">
        <v>8346</v>
      </c>
      <c r="S1645" s="12">
        <f t="shared" si="152"/>
        <v>41146.615879629629</v>
      </c>
      <c r="T1645" s="12">
        <f t="shared" si="153"/>
        <v>41176.615879629629</v>
      </c>
      <c r="U1645" t="str">
        <f t="shared" si="154"/>
        <v>Aug</v>
      </c>
      <c r="V1645" t="str">
        <f t="shared" si="155"/>
        <v>2012</v>
      </c>
    </row>
    <row r="1646" spans="1:22" ht="48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s="5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8">
        <f t="shared" si="150"/>
        <v>1.095</v>
      </c>
      <c r="P1646">
        <f t="shared" si="151"/>
        <v>85.546875</v>
      </c>
      <c r="Q1646" t="s">
        <v>8325</v>
      </c>
      <c r="R1646" t="s">
        <v>8346</v>
      </c>
      <c r="S1646" s="12">
        <f t="shared" si="152"/>
        <v>41174.851388888885</v>
      </c>
      <c r="T1646" s="12">
        <f t="shared" si="153"/>
        <v>41234.893055555556</v>
      </c>
      <c r="U1646" t="str">
        <f t="shared" si="154"/>
        <v>Sep</v>
      </c>
      <c r="V1646" t="str">
        <f t="shared" si="155"/>
        <v>2012</v>
      </c>
    </row>
    <row r="1647" spans="1:22" ht="48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s="5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8">
        <f t="shared" si="150"/>
        <v>1.1080000000000001</v>
      </c>
      <c r="P1647">
        <f t="shared" si="151"/>
        <v>554</v>
      </c>
      <c r="Q1647" t="s">
        <v>8325</v>
      </c>
      <c r="R1647" t="s">
        <v>8346</v>
      </c>
      <c r="S1647" s="12">
        <f t="shared" si="152"/>
        <v>41521.409027777772</v>
      </c>
      <c r="T1647" s="12">
        <f t="shared" si="153"/>
        <v>41535.409027777772</v>
      </c>
      <c r="U1647" t="str">
        <f t="shared" si="154"/>
        <v>Sep</v>
      </c>
      <c r="V1647" t="str">
        <f t="shared" si="155"/>
        <v>2013</v>
      </c>
    </row>
    <row r="1648" spans="1:22" ht="48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s="5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8">
        <f t="shared" si="150"/>
        <v>1.1020000000000001</v>
      </c>
      <c r="P1648">
        <f t="shared" si="151"/>
        <v>26.554216867469879</v>
      </c>
      <c r="Q1648" t="s">
        <v>8325</v>
      </c>
      <c r="R1648" t="s">
        <v>8346</v>
      </c>
      <c r="S1648" s="12">
        <f t="shared" si="152"/>
        <v>41833.241932870369</v>
      </c>
      <c r="T1648" s="12">
        <f t="shared" si="153"/>
        <v>41865.549305555556</v>
      </c>
      <c r="U1648" t="str">
        <f t="shared" si="154"/>
        <v>Jul</v>
      </c>
      <c r="V1648" t="str">
        <f t="shared" si="155"/>
        <v>2014</v>
      </c>
    </row>
    <row r="1649" spans="1:22" ht="48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s="5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8">
        <f t="shared" si="150"/>
        <v>1.0471999999999999</v>
      </c>
      <c r="P1649">
        <f t="shared" si="151"/>
        <v>113.82608695652173</v>
      </c>
      <c r="Q1649" t="s">
        <v>8325</v>
      </c>
      <c r="R1649" t="s">
        <v>8346</v>
      </c>
      <c r="S1649" s="12">
        <f t="shared" si="152"/>
        <v>41039.201122685183</v>
      </c>
      <c r="T1649" s="12">
        <f t="shared" si="153"/>
        <v>41069.201122685183</v>
      </c>
      <c r="U1649" t="str">
        <f t="shared" si="154"/>
        <v>May</v>
      </c>
      <c r="V1649" t="str">
        <f t="shared" si="155"/>
        <v>2012</v>
      </c>
    </row>
    <row r="1650" spans="1:22" ht="48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s="5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8">
        <f t="shared" si="150"/>
        <v>1.2526086956521738</v>
      </c>
      <c r="P1650">
        <f t="shared" si="151"/>
        <v>32.011111111111113</v>
      </c>
      <c r="Q1650" t="s">
        <v>8325</v>
      </c>
      <c r="R1650" t="s">
        <v>8346</v>
      </c>
      <c r="S1650" s="12">
        <f t="shared" si="152"/>
        <v>40592.496319444443</v>
      </c>
      <c r="T1650" s="12">
        <f t="shared" si="153"/>
        <v>40622.454652777778</v>
      </c>
      <c r="U1650" t="str">
        <f t="shared" si="154"/>
        <v>Feb</v>
      </c>
      <c r="V1650" t="str">
        <f t="shared" si="155"/>
        <v>2011</v>
      </c>
    </row>
    <row r="1651" spans="1:22" ht="48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s="5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8">
        <f t="shared" si="150"/>
        <v>1.0058763157894737</v>
      </c>
      <c r="P1651">
        <f t="shared" si="151"/>
        <v>47.189259259259259</v>
      </c>
      <c r="Q1651" t="s">
        <v>8325</v>
      </c>
      <c r="R1651" t="s">
        <v>8346</v>
      </c>
      <c r="S1651" s="12">
        <f t="shared" si="152"/>
        <v>41737.476331018515</v>
      </c>
      <c r="T1651" s="12">
        <f t="shared" si="153"/>
        <v>41782.476331018515</v>
      </c>
      <c r="U1651" t="str">
        <f t="shared" si="154"/>
        <v>Apr</v>
      </c>
      <c r="V1651" t="str">
        <f t="shared" si="155"/>
        <v>2014</v>
      </c>
    </row>
    <row r="1652" spans="1:22" ht="32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s="5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8">
        <f t="shared" si="150"/>
        <v>1.4155</v>
      </c>
      <c r="P1652">
        <f t="shared" si="151"/>
        <v>88.46875</v>
      </c>
      <c r="Q1652" t="s">
        <v>8325</v>
      </c>
      <c r="R1652" t="s">
        <v>8346</v>
      </c>
      <c r="S1652" s="12">
        <f t="shared" si="152"/>
        <v>41526.227280092593</v>
      </c>
      <c r="T1652" s="12">
        <f t="shared" si="153"/>
        <v>41556.227280092593</v>
      </c>
      <c r="U1652" t="str">
        <f t="shared" si="154"/>
        <v>Sep</v>
      </c>
      <c r="V1652" t="str">
        <f t="shared" si="155"/>
        <v>2013</v>
      </c>
    </row>
    <row r="1653" spans="1:22" ht="48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s="5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8">
        <f t="shared" si="150"/>
        <v>1.0075000000000001</v>
      </c>
      <c r="P1653">
        <f t="shared" si="151"/>
        <v>100.75</v>
      </c>
      <c r="Q1653" t="s">
        <v>8325</v>
      </c>
      <c r="R1653" t="s">
        <v>8346</v>
      </c>
      <c r="S1653" s="12">
        <f t="shared" si="152"/>
        <v>40625.692361111105</v>
      </c>
      <c r="T1653" s="12">
        <f t="shared" si="153"/>
        <v>40659.082638888889</v>
      </c>
      <c r="U1653" t="str">
        <f t="shared" si="154"/>
        <v>Mar</v>
      </c>
      <c r="V1653" t="str">
        <f t="shared" si="155"/>
        <v>2011</v>
      </c>
    </row>
    <row r="1654" spans="1:22" ht="48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s="5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8">
        <f t="shared" si="150"/>
        <v>1.0066666666666666</v>
      </c>
      <c r="P1654">
        <f t="shared" si="151"/>
        <v>64.714285714285708</v>
      </c>
      <c r="Q1654" t="s">
        <v>8325</v>
      </c>
      <c r="R1654" t="s">
        <v>8346</v>
      </c>
      <c r="S1654" s="12">
        <f t="shared" si="152"/>
        <v>41572.284641203703</v>
      </c>
      <c r="T1654" s="12">
        <f t="shared" si="153"/>
        <v>41602.326307870368</v>
      </c>
      <c r="U1654" t="str">
        <f t="shared" si="154"/>
        <v>Oct</v>
      </c>
      <c r="V1654" t="str">
        <f t="shared" si="155"/>
        <v>2013</v>
      </c>
    </row>
    <row r="1655" spans="1:22" ht="48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s="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8">
        <f t="shared" si="150"/>
        <v>1.7423040000000001</v>
      </c>
      <c r="P1655">
        <f t="shared" si="151"/>
        <v>51.854285714285716</v>
      </c>
      <c r="Q1655" t="s">
        <v>8325</v>
      </c>
      <c r="R1655" t="s">
        <v>8346</v>
      </c>
      <c r="S1655" s="12">
        <f t="shared" si="152"/>
        <v>40626.626111111109</v>
      </c>
      <c r="T1655" s="12">
        <f t="shared" si="153"/>
        <v>40657.626111111109</v>
      </c>
      <c r="U1655" t="str">
        <f t="shared" si="154"/>
        <v>Mar</v>
      </c>
      <c r="V1655" t="str">
        <f t="shared" si="155"/>
        <v>2011</v>
      </c>
    </row>
    <row r="1656" spans="1:22" ht="48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s="5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8">
        <f t="shared" si="150"/>
        <v>1.199090909090909</v>
      </c>
      <c r="P1656">
        <f t="shared" si="151"/>
        <v>38.794117647058826</v>
      </c>
      <c r="Q1656" t="s">
        <v>8325</v>
      </c>
      <c r="R1656" t="s">
        <v>8346</v>
      </c>
      <c r="S1656" s="12">
        <f t="shared" si="152"/>
        <v>40987.682407407403</v>
      </c>
      <c r="T1656" s="12">
        <f t="shared" si="153"/>
        <v>41017.682407407403</v>
      </c>
      <c r="U1656" t="str">
        <f t="shared" si="154"/>
        <v>Mar</v>
      </c>
      <c r="V1656" t="str">
        <f t="shared" si="155"/>
        <v>2012</v>
      </c>
    </row>
    <row r="1657" spans="1:22" ht="32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s="5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8">
        <f t="shared" si="150"/>
        <v>1.4286666666666668</v>
      </c>
      <c r="P1657">
        <f t="shared" si="151"/>
        <v>44.645833333333336</v>
      </c>
      <c r="Q1657" t="s">
        <v>8325</v>
      </c>
      <c r="R1657" t="s">
        <v>8346</v>
      </c>
      <c r="S1657" s="12">
        <f t="shared" si="152"/>
        <v>40974.583564814813</v>
      </c>
      <c r="T1657" s="12">
        <f t="shared" si="153"/>
        <v>41004.541898148142</v>
      </c>
      <c r="U1657" t="str">
        <f t="shared" si="154"/>
        <v>Mar</v>
      </c>
      <c r="V1657" t="str">
        <f t="shared" si="155"/>
        <v>2012</v>
      </c>
    </row>
    <row r="1658" spans="1:22" ht="64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s="5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8">
        <f t="shared" si="150"/>
        <v>1.0033493333333334</v>
      </c>
      <c r="P1658">
        <f t="shared" si="151"/>
        <v>156.77333333333334</v>
      </c>
      <c r="Q1658" t="s">
        <v>8325</v>
      </c>
      <c r="R1658" t="s">
        <v>8346</v>
      </c>
      <c r="S1658" s="12">
        <f t="shared" si="152"/>
        <v>41226.720509259256</v>
      </c>
      <c r="T1658" s="12">
        <f t="shared" si="153"/>
        <v>41256.720509259256</v>
      </c>
      <c r="U1658" t="str">
        <f t="shared" si="154"/>
        <v>Nov</v>
      </c>
      <c r="V1658" t="str">
        <f t="shared" si="155"/>
        <v>2012</v>
      </c>
    </row>
    <row r="1659" spans="1:22" ht="48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s="5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8">
        <f t="shared" si="150"/>
        <v>1.0493380000000001</v>
      </c>
      <c r="P1659">
        <f t="shared" si="151"/>
        <v>118.70339366515837</v>
      </c>
      <c r="Q1659" t="s">
        <v>8325</v>
      </c>
      <c r="R1659" t="s">
        <v>8346</v>
      </c>
      <c r="S1659" s="12">
        <f t="shared" si="152"/>
        <v>41023.573703703703</v>
      </c>
      <c r="T1659" s="12">
        <f t="shared" si="153"/>
        <v>41053.573703703703</v>
      </c>
      <c r="U1659" t="str">
        <f t="shared" si="154"/>
        <v>Apr</v>
      </c>
      <c r="V1659" t="str">
        <f t="shared" si="155"/>
        <v>2012</v>
      </c>
    </row>
    <row r="1660" spans="1:22" ht="48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s="5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8">
        <f t="shared" si="150"/>
        <v>1.3223333333333334</v>
      </c>
      <c r="P1660">
        <f t="shared" si="151"/>
        <v>74.149532710280369</v>
      </c>
      <c r="Q1660" t="s">
        <v>8325</v>
      </c>
      <c r="R1660" t="s">
        <v>8346</v>
      </c>
      <c r="S1660" s="12">
        <f t="shared" si="152"/>
        <v>41223.013506944444</v>
      </c>
      <c r="T1660" s="12">
        <f t="shared" si="153"/>
        <v>41261.388888888883</v>
      </c>
      <c r="U1660" t="str">
        <f t="shared" si="154"/>
        <v>Nov</v>
      </c>
      <c r="V1660" t="str">
        <f t="shared" si="155"/>
        <v>2012</v>
      </c>
    </row>
    <row r="1661" spans="1:22" ht="48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s="5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8">
        <f t="shared" si="150"/>
        <v>1.1279999999999999</v>
      </c>
      <c r="P1661">
        <f t="shared" si="151"/>
        <v>12.533333333333333</v>
      </c>
      <c r="Q1661" t="s">
        <v>8325</v>
      </c>
      <c r="R1661" t="s">
        <v>8346</v>
      </c>
      <c r="S1661" s="12">
        <f t="shared" si="152"/>
        <v>41596.705104166664</v>
      </c>
      <c r="T1661" s="12">
        <f t="shared" si="153"/>
        <v>41625.291666666664</v>
      </c>
      <c r="U1661" t="str">
        <f t="shared" si="154"/>
        <v>Nov</v>
      </c>
      <c r="V1661" t="str">
        <f t="shared" si="155"/>
        <v>2013</v>
      </c>
    </row>
    <row r="1662" spans="1:22" ht="48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s="5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8">
        <f t="shared" si="150"/>
        <v>12.5375</v>
      </c>
      <c r="P1662">
        <f t="shared" si="151"/>
        <v>27.861111111111111</v>
      </c>
      <c r="Q1662" t="s">
        <v>8325</v>
      </c>
      <c r="R1662" t="s">
        <v>8346</v>
      </c>
      <c r="S1662" s="12">
        <f t="shared" si="152"/>
        <v>42459.485532407409</v>
      </c>
      <c r="T1662" s="12">
        <f t="shared" si="153"/>
        <v>42490.707638888889</v>
      </c>
      <c r="U1662" t="str">
        <f t="shared" si="154"/>
        <v>Mar</v>
      </c>
      <c r="V1662" t="str">
        <f t="shared" si="155"/>
        <v>2016</v>
      </c>
    </row>
    <row r="1663" spans="1:22" ht="64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s="5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8">
        <f t="shared" si="150"/>
        <v>1.0250632911392406</v>
      </c>
      <c r="P1663">
        <f t="shared" si="151"/>
        <v>80.178217821782184</v>
      </c>
      <c r="Q1663" t="s">
        <v>8325</v>
      </c>
      <c r="R1663" t="s">
        <v>8346</v>
      </c>
      <c r="S1663" s="12">
        <f t="shared" si="152"/>
        <v>42343.789710648147</v>
      </c>
      <c r="T1663" s="12">
        <f t="shared" si="153"/>
        <v>42386.666666666664</v>
      </c>
      <c r="U1663" t="str">
        <f t="shared" si="154"/>
        <v>Dec</v>
      </c>
      <c r="V1663" t="str">
        <f t="shared" si="155"/>
        <v>2015</v>
      </c>
    </row>
    <row r="1664" spans="1:22" ht="48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s="5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8">
        <f t="shared" si="150"/>
        <v>1.026375</v>
      </c>
      <c r="P1664">
        <f t="shared" si="151"/>
        <v>132.43548387096774</v>
      </c>
      <c r="Q1664" t="s">
        <v>8325</v>
      </c>
      <c r="R1664" t="s">
        <v>8346</v>
      </c>
      <c r="S1664" s="12">
        <f t="shared" si="152"/>
        <v>40847.99</v>
      </c>
      <c r="T1664" s="12">
        <f t="shared" si="153"/>
        <v>40908.031666666662</v>
      </c>
      <c r="U1664" t="str">
        <f t="shared" si="154"/>
        <v>Oct</v>
      </c>
      <c r="V1664" t="str">
        <f t="shared" si="155"/>
        <v>2011</v>
      </c>
    </row>
    <row r="1665" spans="1:22" ht="32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s="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8">
        <f t="shared" si="150"/>
        <v>1.08</v>
      </c>
      <c r="P1665">
        <f t="shared" si="151"/>
        <v>33.75</v>
      </c>
      <c r="Q1665" t="s">
        <v>8325</v>
      </c>
      <c r="R1665" t="s">
        <v>8346</v>
      </c>
      <c r="S1665" s="12">
        <f t="shared" si="152"/>
        <v>42005.813738425924</v>
      </c>
      <c r="T1665" s="12">
        <f t="shared" si="153"/>
        <v>42035.813738425924</v>
      </c>
      <c r="U1665" t="str">
        <f t="shared" si="154"/>
        <v>Jan</v>
      </c>
      <c r="V1665" t="str">
        <f t="shared" si="155"/>
        <v>2015</v>
      </c>
    </row>
    <row r="1666" spans="1:22" ht="48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s="5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8">
        <f t="shared" si="150"/>
        <v>1.2240879999999998</v>
      </c>
      <c r="P1666">
        <f t="shared" si="151"/>
        <v>34.384494382022467</v>
      </c>
      <c r="Q1666" t="s">
        <v>8325</v>
      </c>
      <c r="R1666" t="s">
        <v>8346</v>
      </c>
      <c r="S1666" s="12">
        <f t="shared" si="152"/>
        <v>40939.553449074068</v>
      </c>
      <c r="T1666" s="12">
        <f t="shared" si="153"/>
        <v>40983.957638888889</v>
      </c>
      <c r="U1666" t="str">
        <f t="shared" si="154"/>
        <v>Jan</v>
      </c>
      <c r="V1666" t="str">
        <f t="shared" si="155"/>
        <v>2012</v>
      </c>
    </row>
    <row r="1667" spans="1:22" ht="48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s="5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8">
        <f t="shared" ref="O1667:O1730" si="156">E1667/D1667</f>
        <v>1.1945714285714286</v>
      </c>
      <c r="P1667">
        <f t="shared" ref="P1667:P1730" si="157">AVERAGE(E1667/L1667)</f>
        <v>44.956989247311824</v>
      </c>
      <c r="Q1667" t="s">
        <v>8325</v>
      </c>
      <c r="R1667" t="s">
        <v>8346</v>
      </c>
      <c r="S1667" s="12">
        <f t="shared" ref="S1667:S1730" si="158">(((J1667/60)/60)/24)+DATE(1970,1,1)+(-5/24)</f>
        <v>40564.441122685181</v>
      </c>
      <c r="T1667" s="12">
        <f t="shared" ref="T1667:T1730" si="159">(((I1667/60)/60)/24)+DATE(1970,1,1)+(-5/24)</f>
        <v>40595.916666666664</v>
      </c>
      <c r="U1667" t="str">
        <f t="shared" ref="U1667:U1730" si="160">TEXT(S1667, "mmm")</f>
        <v>Jan</v>
      </c>
      <c r="V1667" t="str">
        <f t="shared" ref="V1667:V1730" si="161">TEXT(S1667, "yyy")</f>
        <v>2011</v>
      </c>
    </row>
    <row r="1668" spans="1:22" ht="48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s="5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8">
        <f t="shared" si="156"/>
        <v>1.6088</v>
      </c>
      <c r="P1668">
        <f t="shared" si="157"/>
        <v>41.04081632653061</v>
      </c>
      <c r="Q1668" t="s">
        <v>8325</v>
      </c>
      <c r="R1668" t="s">
        <v>8346</v>
      </c>
      <c r="S1668" s="12">
        <f t="shared" si="158"/>
        <v>41331.04482638889</v>
      </c>
      <c r="T1668" s="12">
        <f t="shared" si="159"/>
        <v>41361.003159722219</v>
      </c>
      <c r="U1668" t="str">
        <f t="shared" si="160"/>
        <v>Feb</v>
      </c>
      <c r="V1668" t="str">
        <f t="shared" si="161"/>
        <v>2013</v>
      </c>
    </row>
    <row r="1669" spans="1:22" ht="48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s="5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8">
        <f t="shared" si="156"/>
        <v>1.2685294117647059</v>
      </c>
      <c r="P1669">
        <f t="shared" si="157"/>
        <v>52.597560975609753</v>
      </c>
      <c r="Q1669" t="s">
        <v>8325</v>
      </c>
      <c r="R1669" t="s">
        <v>8346</v>
      </c>
      <c r="S1669" s="12">
        <f t="shared" si="158"/>
        <v>41681.862245370365</v>
      </c>
      <c r="T1669" s="12">
        <f t="shared" si="159"/>
        <v>41709.082638888889</v>
      </c>
      <c r="U1669" t="str">
        <f t="shared" si="160"/>
        <v>Feb</v>
      </c>
      <c r="V1669" t="str">
        <f t="shared" si="161"/>
        <v>2014</v>
      </c>
    </row>
    <row r="1670" spans="1:22" ht="48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s="5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8">
        <f t="shared" si="156"/>
        <v>1.026375</v>
      </c>
      <c r="P1670">
        <f t="shared" si="157"/>
        <v>70.784482758620683</v>
      </c>
      <c r="Q1670" t="s">
        <v>8325</v>
      </c>
      <c r="R1670" t="s">
        <v>8346</v>
      </c>
      <c r="S1670" s="12">
        <f t="shared" si="158"/>
        <v>40844.941423611104</v>
      </c>
      <c r="T1670" s="12">
        <f t="shared" si="159"/>
        <v>40874.983090277776</v>
      </c>
      <c r="U1670" t="str">
        <f t="shared" si="160"/>
        <v>Oct</v>
      </c>
      <c r="V1670" t="str">
        <f t="shared" si="161"/>
        <v>2011</v>
      </c>
    </row>
    <row r="1671" spans="1:22" ht="48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s="5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8">
        <f t="shared" si="156"/>
        <v>1.3975</v>
      </c>
      <c r="P1671">
        <f t="shared" si="157"/>
        <v>53.75</v>
      </c>
      <c r="Q1671" t="s">
        <v>8325</v>
      </c>
      <c r="R1671" t="s">
        <v>8346</v>
      </c>
      <c r="S1671" s="12">
        <f t="shared" si="158"/>
        <v>42461.676805555551</v>
      </c>
      <c r="T1671" s="12">
        <f t="shared" si="159"/>
        <v>42521.676805555551</v>
      </c>
      <c r="U1671" t="str">
        <f t="shared" si="160"/>
        <v>Apr</v>
      </c>
      <c r="V1671" t="str">
        <f t="shared" si="161"/>
        <v>2016</v>
      </c>
    </row>
    <row r="1672" spans="1:22" ht="64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s="5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8">
        <f t="shared" si="156"/>
        <v>1.026</v>
      </c>
      <c r="P1672">
        <f t="shared" si="157"/>
        <v>44.608695652173914</v>
      </c>
      <c r="Q1672" t="s">
        <v>8325</v>
      </c>
      <c r="R1672" t="s">
        <v>8346</v>
      </c>
      <c r="S1672" s="12">
        <f t="shared" si="158"/>
        <v>40313.722210648149</v>
      </c>
      <c r="T1672" s="12">
        <f t="shared" si="159"/>
        <v>40363.958333333328</v>
      </c>
      <c r="U1672" t="str">
        <f t="shared" si="160"/>
        <v>May</v>
      </c>
      <c r="V1672" t="str">
        <f t="shared" si="161"/>
        <v>2010</v>
      </c>
    </row>
    <row r="1673" spans="1:22" ht="32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s="5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8">
        <f t="shared" si="156"/>
        <v>1.0067349999999999</v>
      </c>
      <c r="P1673">
        <f t="shared" si="157"/>
        <v>26.148961038961041</v>
      </c>
      <c r="Q1673" t="s">
        <v>8325</v>
      </c>
      <c r="R1673" t="s">
        <v>8346</v>
      </c>
      <c r="S1673" s="12">
        <f t="shared" si="158"/>
        <v>42553.335810185185</v>
      </c>
      <c r="T1673" s="12">
        <f t="shared" si="159"/>
        <v>42583.335810185185</v>
      </c>
      <c r="U1673" t="str">
        <f t="shared" si="160"/>
        <v>Jul</v>
      </c>
      <c r="V1673" t="str">
        <f t="shared" si="161"/>
        <v>2016</v>
      </c>
    </row>
    <row r="1674" spans="1:22" ht="32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s="5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8">
        <f t="shared" si="156"/>
        <v>1.1294117647058823</v>
      </c>
      <c r="P1674">
        <f t="shared" si="157"/>
        <v>39.183673469387756</v>
      </c>
      <c r="Q1674" t="s">
        <v>8325</v>
      </c>
      <c r="R1674" t="s">
        <v>8346</v>
      </c>
      <c r="S1674" s="12">
        <f t="shared" si="158"/>
        <v>41034.448263888888</v>
      </c>
      <c r="T1674" s="12">
        <f t="shared" si="159"/>
        <v>41064.448263888888</v>
      </c>
      <c r="U1674" t="str">
        <f t="shared" si="160"/>
        <v>May</v>
      </c>
      <c r="V1674" t="str">
        <f t="shared" si="161"/>
        <v>2012</v>
      </c>
    </row>
    <row r="1675" spans="1:22" ht="48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s="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8">
        <f t="shared" si="156"/>
        <v>1.2809523809523808</v>
      </c>
      <c r="P1675">
        <f t="shared" si="157"/>
        <v>45.593220338983052</v>
      </c>
      <c r="Q1675" t="s">
        <v>8325</v>
      </c>
      <c r="R1675" t="s">
        <v>8346</v>
      </c>
      <c r="S1675" s="12">
        <f t="shared" si="158"/>
        <v>42039.670046296298</v>
      </c>
      <c r="T1675" s="12">
        <f t="shared" si="159"/>
        <v>42069.670046296298</v>
      </c>
      <c r="U1675" t="str">
        <f t="shared" si="160"/>
        <v>Feb</v>
      </c>
      <c r="V1675" t="str">
        <f t="shared" si="161"/>
        <v>2015</v>
      </c>
    </row>
    <row r="1676" spans="1:22" ht="48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s="5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8">
        <f t="shared" si="156"/>
        <v>2.0169999999999999</v>
      </c>
      <c r="P1676">
        <f t="shared" si="157"/>
        <v>89.247787610619469</v>
      </c>
      <c r="Q1676" t="s">
        <v>8325</v>
      </c>
      <c r="R1676" t="s">
        <v>8346</v>
      </c>
      <c r="S1676" s="12">
        <f t="shared" si="158"/>
        <v>42569.397060185183</v>
      </c>
      <c r="T1676" s="12">
        <f t="shared" si="159"/>
        <v>42600.082638888889</v>
      </c>
      <c r="U1676" t="str">
        <f t="shared" si="160"/>
        <v>Jul</v>
      </c>
      <c r="V1676" t="str">
        <f t="shared" si="161"/>
        <v>2016</v>
      </c>
    </row>
    <row r="1677" spans="1:22" ht="32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s="5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8">
        <f t="shared" si="156"/>
        <v>1.37416</v>
      </c>
      <c r="P1677">
        <f t="shared" si="157"/>
        <v>40.416470588235299</v>
      </c>
      <c r="Q1677" t="s">
        <v>8325</v>
      </c>
      <c r="R1677" t="s">
        <v>8346</v>
      </c>
      <c r="S1677" s="12">
        <f t="shared" si="158"/>
        <v>40802.524768518517</v>
      </c>
      <c r="T1677" s="12">
        <f t="shared" si="159"/>
        <v>40832.710416666661</v>
      </c>
      <c r="U1677" t="str">
        <f t="shared" si="160"/>
        <v>Sep</v>
      </c>
      <c r="V1677" t="str">
        <f t="shared" si="161"/>
        <v>2011</v>
      </c>
    </row>
    <row r="1678" spans="1:22" ht="32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s="5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8">
        <f t="shared" si="156"/>
        <v>1.1533333333333333</v>
      </c>
      <c r="P1678">
        <f t="shared" si="157"/>
        <v>82.38095238095238</v>
      </c>
      <c r="Q1678" t="s">
        <v>8325</v>
      </c>
      <c r="R1678" t="s">
        <v>8346</v>
      </c>
      <c r="S1678" s="12">
        <f t="shared" si="158"/>
        <v>40973.517905092594</v>
      </c>
      <c r="T1678" s="12">
        <f t="shared" si="159"/>
        <v>41019.957638888889</v>
      </c>
      <c r="U1678" t="str">
        <f t="shared" si="160"/>
        <v>Mar</v>
      </c>
      <c r="V1678" t="str">
        <f t="shared" si="161"/>
        <v>2012</v>
      </c>
    </row>
    <row r="1679" spans="1:22" ht="48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s="5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8">
        <f t="shared" si="156"/>
        <v>1.1166666666666667</v>
      </c>
      <c r="P1679">
        <f t="shared" si="157"/>
        <v>159.52380952380952</v>
      </c>
      <c r="Q1679" t="s">
        <v>8325</v>
      </c>
      <c r="R1679" t="s">
        <v>8346</v>
      </c>
      <c r="S1679" s="12">
        <f t="shared" si="158"/>
        <v>42416.198796296296</v>
      </c>
      <c r="T1679" s="12">
        <f t="shared" si="159"/>
        <v>42476.040972222218</v>
      </c>
      <c r="U1679" t="str">
        <f t="shared" si="160"/>
        <v>Feb</v>
      </c>
      <c r="V1679" t="str">
        <f t="shared" si="161"/>
        <v>2016</v>
      </c>
    </row>
    <row r="1680" spans="1:22" ht="32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s="5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8">
        <f t="shared" si="156"/>
        <v>1.1839999999999999</v>
      </c>
      <c r="P1680">
        <f t="shared" si="157"/>
        <v>36.244897959183675</v>
      </c>
      <c r="Q1680" t="s">
        <v>8325</v>
      </c>
      <c r="R1680" t="s">
        <v>8346</v>
      </c>
      <c r="S1680" s="12">
        <f t="shared" si="158"/>
        <v>41662.646655092591</v>
      </c>
      <c r="T1680" s="12">
        <f t="shared" si="159"/>
        <v>41676.646655092591</v>
      </c>
      <c r="U1680" t="str">
        <f t="shared" si="160"/>
        <v>Jan</v>
      </c>
      <c r="V1680" t="str">
        <f t="shared" si="161"/>
        <v>2014</v>
      </c>
    </row>
    <row r="1681" spans="1:22" ht="64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s="5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8">
        <f t="shared" si="156"/>
        <v>1.75</v>
      </c>
      <c r="P1681">
        <f t="shared" si="157"/>
        <v>62.5</v>
      </c>
      <c r="Q1681" t="s">
        <v>8325</v>
      </c>
      <c r="R1681" t="s">
        <v>8346</v>
      </c>
      <c r="S1681" s="12">
        <f t="shared" si="158"/>
        <v>40722.860474537032</v>
      </c>
      <c r="T1681" s="12">
        <f t="shared" si="159"/>
        <v>40745.860474537032</v>
      </c>
      <c r="U1681" t="str">
        <f t="shared" si="160"/>
        <v>Jun</v>
      </c>
      <c r="V1681" t="str">
        <f t="shared" si="161"/>
        <v>2011</v>
      </c>
    </row>
    <row r="1682" spans="1:22" ht="32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s="5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8">
        <f t="shared" si="156"/>
        <v>1.175</v>
      </c>
      <c r="P1682">
        <f t="shared" si="157"/>
        <v>47</v>
      </c>
      <c r="Q1682" t="s">
        <v>8325</v>
      </c>
      <c r="R1682" t="s">
        <v>8346</v>
      </c>
      <c r="S1682" s="12">
        <f t="shared" si="158"/>
        <v>41802.549386574072</v>
      </c>
      <c r="T1682" s="12">
        <f t="shared" si="159"/>
        <v>41832.549386574072</v>
      </c>
      <c r="U1682" t="str">
        <f t="shared" si="160"/>
        <v>Jun</v>
      </c>
      <c r="V1682" t="str">
        <f t="shared" si="161"/>
        <v>2014</v>
      </c>
    </row>
    <row r="1683" spans="1:22" ht="48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s="5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8">
        <f t="shared" si="156"/>
        <v>1.0142212307692309</v>
      </c>
      <c r="P1683">
        <f t="shared" si="157"/>
        <v>74.575090497737563</v>
      </c>
      <c r="Q1683" t="s">
        <v>8325</v>
      </c>
      <c r="R1683" t="s">
        <v>8347</v>
      </c>
      <c r="S1683" s="12">
        <f t="shared" si="158"/>
        <v>42773.91300925926</v>
      </c>
      <c r="T1683" s="12">
        <f t="shared" si="159"/>
        <v>42822.874999999993</v>
      </c>
      <c r="U1683" t="str">
        <f t="shared" si="160"/>
        <v>Feb</v>
      </c>
      <c r="V1683" t="str">
        <f t="shared" si="161"/>
        <v>2017</v>
      </c>
    </row>
    <row r="1684" spans="1:22" ht="32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s="5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8">
        <f t="shared" si="156"/>
        <v>0</v>
      </c>
      <c r="P1684" t="e">
        <f t="shared" si="157"/>
        <v>#DIV/0!</v>
      </c>
      <c r="Q1684" t="s">
        <v>8325</v>
      </c>
      <c r="R1684" t="s">
        <v>8347</v>
      </c>
      <c r="S1684" s="12">
        <f t="shared" si="158"/>
        <v>42779.005324074074</v>
      </c>
      <c r="T1684" s="12">
        <f t="shared" si="159"/>
        <v>42838.963657407403</v>
      </c>
      <c r="U1684" t="str">
        <f t="shared" si="160"/>
        <v>Feb</v>
      </c>
      <c r="V1684" t="str">
        <f t="shared" si="161"/>
        <v>2017</v>
      </c>
    </row>
    <row r="1685" spans="1:22" ht="48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s="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8">
        <f t="shared" si="156"/>
        <v>0.21714285714285714</v>
      </c>
      <c r="P1685">
        <f t="shared" si="157"/>
        <v>76</v>
      </c>
      <c r="Q1685" t="s">
        <v>8325</v>
      </c>
      <c r="R1685" t="s">
        <v>8347</v>
      </c>
      <c r="S1685" s="12">
        <f t="shared" si="158"/>
        <v>42808.57335648148</v>
      </c>
      <c r="T1685" s="12">
        <f t="shared" si="159"/>
        <v>42832.57335648148</v>
      </c>
      <c r="U1685" t="str">
        <f t="shared" si="160"/>
        <v>Mar</v>
      </c>
      <c r="V1685" t="str">
        <f t="shared" si="161"/>
        <v>2017</v>
      </c>
    </row>
    <row r="1686" spans="1:22" ht="32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s="5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8">
        <f t="shared" si="156"/>
        <v>1.0912500000000001</v>
      </c>
      <c r="P1686">
        <f t="shared" si="157"/>
        <v>86.43564356435644</v>
      </c>
      <c r="Q1686" t="s">
        <v>8325</v>
      </c>
      <c r="R1686" t="s">
        <v>8347</v>
      </c>
      <c r="S1686" s="12">
        <f t="shared" si="158"/>
        <v>42783.606956018521</v>
      </c>
      <c r="T1686" s="12">
        <f t="shared" si="159"/>
        <v>42811.565289351849</v>
      </c>
      <c r="U1686" t="str">
        <f t="shared" si="160"/>
        <v>Feb</v>
      </c>
      <c r="V1686" t="str">
        <f t="shared" si="161"/>
        <v>2017</v>
      </c>
    </row>
    <row r="1687" spans="1:22" ht="48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s="5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8">
        <f t="shared" si="156"/>
        <v>1.0285714285714285</v>
      </c>
      <c r="P1687">
        <f t="shared" si="157"/>
        <v>24</v>
      </c>
      <c r="Q1687" t="s">
        <v>8325</v>
      </c>
      <c r="R1687" t="s">
        <v>8347</v>
      </c>
      <c r="S1687" s="12">
        <f t="shared" si="158"/>
        <v>42788.041932870365</v>
      </c>
      <c r="T1687" s="12">
        <f t="shared" si="159"/>
        <v>42818.0002662037</v>
      </c>
      <c r="U1687" t="str">
        <f t="shared" si="160"/>
        <v>Feb</v>
      </c>
      <c r="V1687" t="str">
        <f t="shared" si="161"/>
        <v>2017</v>
      </c>
    </row>
    <row r="1688" spans="1:22" ht="48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s="5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8">
        <f t="shared" si="156"/>
        <v>3.5999999999999999E-3</v>
      </c>
      <c r="P1688">
        <f t="shared" si="157"/>
        <v>18</v>
      </c>
      <c r="Q1688" t="s">
        <v>8325</v>
      </c>
      <c r="R1688" t="s">
        <v>8347</v>
      </c>
      <c r="S1688" s="12">
        <f t="shared" si="158"/>
        <v>42792.635636574072</v>
      </c>
      <c r="T1688" s="12">
        <f t="shared" si="159"/>
        <v>42852.593969907401</v>
      </c>
      <c r="U1688" t="str">
        <f t="shared" si="160"/>
        <v>Feb</v>
      </c>
      <c r="V1688" t="str">
        <f t="shared" si="161"/>
        <v>2017</v>
      </c>
    </row>
    <row r="1689" spans="1:22" ht="48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s="5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8">
        <f t="shared" si="156"/>
        <v>0.3125</v>
      </c>
      <c r="P1689">
        <f t="shared" si="157"/>
        <v>80.128205128205124</v>
      </c>
      <c r="Q1689" t="s">
        <v>8325</v>
      </c>
      <c r="R1689" t="s">
        <v>8347</v>
      </c>
      <c r="S1689" s="12">
        <f t="shared" si="158"/>
        <v>42801.838483796295</v>
      </c>
      <c r="T1689" s="12">
        <f t="shared" si="159"/>
        <v>42835.635416666664</v>
      </c>
      <c r="U1689" t="str">
        <f t="shared" si="160"/>
        <v>Mar</v>
      </c>
      <c r="V1689" t="str">
        <f t="shared" si="161"/>
        <v>2017</v>
      </c>
    </row>
    <row r="1690" spans="1:22" ht="64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s="5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8">
        <f t="shared" si="156"/>
        <v>0.443</v>
      </c>
      <c r="P1690">
        <f t="shared" si="157"/>
        <v>253.14285714285714</v>
      </c>
      <c r="Q1690" t="s">
        <v>8325</v>
      </c>
      <c r="R1690" t="s">
        <v>8347</v>
      </c>
      <c r="S1690" s="12">
        <f t="shared" si="158"/>
        <v>42804.326319444437</v>
      </c>
      <c r="T1690" s="12">
        <f t="shared" si="159"/>
        <v>42834.28465277778</v>
      </c>
      <c r="U1690" t="str">
        <f t="shared" si="160"/>
        <v>Mar</v>
      </c>
      <c r="V1690" t="str">
        <f t="shared" si="161"/>
        <v>2017</v>
      </c>
    </row>
    <row r="1691" spans="1:22" ht="16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s="5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8">
        <f t="shared" si="156"/>
        <v>1</v>
      </c>
      <c r="P1691">
        <f t="shared" si="157"/>
        <v>171.42857142857142</v>
      </c>
      <c r="Q1691" t="s">
        <v>8325</v>
      </c>
      <c r="R1691" t="s">
        <v>8347</v>
      </c>
      <c r="S1691" s="12">
        <f t="shared" si="158"/>
        <v>42780.734143518515</v>
      </c>
      <c r="T1691" s="12">
        <f t="shared" si="159"/>
        <v>42810.692476851851</v>
      </c>
      <c r="U1691" t="str">
        <f t="shared" si="160"/>
        <v>Feb</v>
      </c>
      <c r="V1691" t="str">
        <f t="shared" si="161"/>
        <v>2017</v>
      </c>
    </row>
    <row r="1692" spans="1:22" ht="48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s="5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8">
        <f t="shared" si="156"/>
        <v>0.254</v>
      </c>
      <c r="P1692">
        <f t="shared" si="157"/>
        <v>57.727272727272727</v>
      </c>
      <c r="Q1692" t="s">
        <v>8325</v>
      </c>
      <c r="R1692" t="s">
        <v>8347</v>
      </c>
      <c r="S1692" s="12">
        <f t="shared" si="158"/>
        <v>42801.222708333335</v>
      </c>
      <c r="T1692" s="12">
        <f t="shared" si="159"/>
        <v>42831.181041666663</v>
      </c>
      <c r="U1692" t="str">
        <f t="shared" si="160"/>
        <v>Mar</v>
      </c>
      <c r="V1692" t="str">
        <f t="shared" si="161"/>
        <v>2017</v>
      </c>
    </row>
    <row r="1693" spans="1:22" ht="48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s="5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8">
        <f t="shared" si="156"/>
        <v>0.33473333333333333</v>
      </c>
      <c r="P1693">
        <f t="shared" si="157"/>
        <v>264.26315789473682</v>
      </c>
      <c r="Q1693" t="s">
        <v>8325</v>
      </c>
      <c r="R1693" t="s">
        <v>8347</v>
      </c>
      <c r="S1693" s="12">
        <f t="shared" si="158"/>
        <v>42795.49314814814</v>
      </c>
      <c r="T1693" s="12">
        <f t="shared" si="159"/>
        <v>42827.833333333336</v>
      </c>
      <c r="U1693" t="str">
        <f t="shared" si="160"/>
        <v>Mar</v>
      </c>
      <c r="V1693" t="str">
        <f t="shared" si="161"/>
        <v>2017</v>
      </c>
    </row>
    <row r="1694" spans="1:22" ht="48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s="5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8">
        <f t="shared" si="156"/>
        <v>0.47799999999999998</v>
      </c>
      <c r="P1694">
        <f t="shared" si="157"/>
        <v>159.33333333333334</v>
      </c>
      <c r="Q1694" t="s">
        <v>8325</v>
      </c>
      <c r="R1694" t="s">
        <v>8347</v>
      </c>
      <c r="S1694" s="12">
        <f t="shared" si="158"/>
        <v>42787.94290509259</v>
      </c>
      <c r="T1694" s="12">
        <f t="shared" si="159"/>
        <v>42820.790972222218</v>
      </c>
      <c r="U1694" t="str">
        <f t="shared" si="160"/>
        <v>Feb</v>
      </c>
      <c r="V1694" t="str">
        <f t="shared" si="161"/>
        <v>2017</v>
      </c>
    </row>
    <row r="1695" spans="1:22" ht="48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s="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8">
        <f t="shared" si="156"/>
        <v>9.3333333333333338E-2</v>
      </c>
      <c r="P1695">
        <f t="shared" si="157"/>
        <v>35</v>
      </c>
      <c r="Q1695" t="s">
        <v>8325</v>
      </c>
      <c r="R1695" t="s">
        <v>8347</v>
      </c>
      <c r="S1695" s="12">
        <f t="shared" si="158"/>
        <v>42803.711944444447</v>
      </c>
      <c r="T1695" s="12">
        <f t="shared" si="159"/>
        <v>42834.624999999993</v>
      </c>
      <c r="U1695" t="str">
        <f t="shared" si="160"/>
        <v>Mar</v>
      </c>
      <c r="V1695" t="str">
        <f t="shared" si="161"/>
        <v>2017</v>
      </c>
    </row>
    <row r="1696" spans="1:22" ht="48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s="5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8">
        <f t="shared" si="156"/>
        <v>5.0000000000000001E-4</v>
      </c>
      <c r="P1696">
        <f t="shared" si="157"/>
        <v>5</v>
      </c>
      <c r="Q1696" t="s">
        <v>8325</v>
      </c>
      <c r="R1696" t="s">
        <v>8347</v>
      </c>
      <c r="S1696" s="12">
        <f t="shared" si="158"/>
        <v>42791.461504629631</v>
      </c>
      <c r="T1696" s="12">
        <f t="shared" si="159"/>
        <v>42820.98333333333</v>
      </c>
      <c r="U1696" t="str">
        <f t="shared" si="160"/>
        <v>Feb</v>
      </c>
      <c r="V1696" t="str">
        <f t="shared" si="161"/>
        <v>2017</v>
      </c>
    </row>
    <row r="1697" spans="1:22" ht="48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s="5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8">
        <f t="shared" si="156"/>
        <v>0.11708333333333333</v>
      </c>
      <c r="P1697">
        <f t="shared" si="157"/>
        <v>61.086956521739133</v>
      </c>
      <c r="Q1697" t="s">
        <v>8325</v>
      </c>
      <c r="R1697" t="s">
        <v>8347</v>
      </c>
      <c r="S1697" s="12">
        <f t="shared" si="158"/>
        <v>42800.823078703703</v>
      </c>
      <c r="T1697" s="12">
        <f t="shared" si="159"/>
        <v>42834.833333333336</v>
      </c>
      <c r="U1697" t="str">
        <f t="shared" si="160"/>
        <v>Mar</v>
      </c>
      <c r="V1697" t="str">
        <f t="shared" si="161"/>
        <v>2017</v>
      </c>
    </row>
    <row r="1698" spans="1:22" ht="48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s="5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8">
        <f t="shared" si="156"/>
        <v>0</v>
      </c>
      <c r="P1698" t="e">
        <f t="shared" si="157"/>
        <v>#DIV/0!</v>
      </c>
      <c r="Q1698" t="s">
        <v>8325</v>
      </c>
      <c r="R1698" t="s">
        <v>8347</v>
      </c>
      <c r="S1698" s="12">
        <f t="shared" si="158"/>
        <v>42795.861238425925</v>
      </c>
      <c r="T1698" s="12">
        <f t="shared" si="159"/>
        <v>42825.819571759253</v>
      </c>
      <c r="U1698" t="str">
        <f t="shared" si="160"/>
        <v>Mar</v>
      </c>
      <c r="V1698" t="str">
        <f t="shared" si="161"/>
        <v>2017</v>
      </c>
    </row>
    <row r="1699" spans="1:22" ht="48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s="5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8">
        <f t="shared" si="156"/>
        <v>0.20208000000000001</v>
      </c>
      <c r="P1699">
        <f t="shared" si="157"/>
        <v>114.81818181818181</v>
      </c>
      <c r="Q1699" t="s">
        <v>8325</v>
      </c>
      <c r="R1699" t="s">
        <v>8347</v>
      </c>
      <c r="S1699" s="12">
        <f t="shared" si="158"/>
        <v>42804.82462962962</v>
      </c>
      <c r="T1699" s="12">
        <f t="shared" si="159"/>
        <v>42834.782962962963</v>
      </c>
      <c r="U1699" t="str">
        <f t="shared" si="160"/>
        <v>Mar</v>
      </c>
      <c r="V1699" t="str">
        <f t="shared" si="161"/>
        <v>2017</v>
      </c>
    </row>
    <row r="1700" spans="1:22" ht="80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s="5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8">
        <f t="shared" si="156"/>
        <v>0</v>
      </c>
      <c r="P1700" t="e">
        <f t="shared" si="157"/>
        <v>#DIV/0!</v>
      </c>
      <c r="Q1700" t="s">
        <v>8325</v>
      </c>
      <c r="R1700" t="s">
        <v>8347</v>
      </c>
      <c r="S1700" s="12">
        <f t="shared" si="158"/>
        <v>42795.999537037038</v>
      </c>
      <c r="T1700" s="12">
        <f t="shared" si="159"/>
        <v>42819.939583333333</v>
      </c>
      <c r="U1700" t="str">
        <f t="shared" si="160"/>
        <v>Mar</v>
      </c>
      <c r="V1700" t="str">
        <f t="shared" si="161"/>
        <v>2017</v>
      </c>
    </row>
    <row r="1701" spans="1:22" ht="48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s="5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8">
        <f t="shared" si="156"/>
        <v>4.2311459353574929E-2</v>
      </c>
      <c r="P1701">
        <f t="shared" si="157"/>
        <v>54</v>
      </c>
      <c r="Q1701" t="s">
        <v>8325</v>
      </c>
      <c r="R1701" t="s">
        <v>8347</v>
      </c>
      <c r="S1701" s="12">
        <f t="shared" si="158"/>
        <v>42806.655613425923</v>
      </c>
      <c r="T1701" s="12">
        <f t="shared" si="159"/>
        <v>42836.655613425923</v>
      </c>
      <c r="U1701" t="str">
        <f t="shared" si="160"/>
        <v>Mar</v>
      </c>
      <c r="V1701" t="str">
        <f t="shared" si="161"/>
        <v>2017</v>
      </c>
    </row>
    <row r="1702" spans="1:22" ht="48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s="5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8">
        <f t="shared" si="156"/>
        <v>0.2606</v>
      </c>
      <c r="P1702">
        <f t="shared" si="157"/>
        <v>65.974683544303801</v>
      </c>
      <c r="Q1702" t="s">
        <v>8325</v>
      </c>
      <c r="R1702" t="s">
        <v>8347</v>
      </c>
      <c r="S1702" s="12">
        <f t="shared" si="158"/>
        <v>42795.863310185181</v>
      </c>
      <c r="T1702" s="12">
        <f t="shared" si="159"/>
        <v>42825.958333333336</v>
      </c>
      <c r="U1702" t="str">
        <f t="shared" si="160"/>
        <v>Mar</v>
      </c>
      <c r="V1702" t="str">
        <f t="shared" si="161"/>
        <v>2017</v>
      </c>
    </row>
    <row r="1703" spans="1:22" ht="48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s="5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8">
        <f t="shared" si="156"/>
        <v>1.9801980198019802E-3</v>
      </c>
      <c r="P1703">
        <f t="shared" si="157"/>
        <v>5</v>
      </c>
      <c r="Q1703" t="s">
        <v>8325</v>
      </c>
      <c r="R1703" t="s">
        <v>8347</v>
      </c>
      <c r="S1703" s="12">
        <f t="shared" si="158"/>
        <v>41989.456076388888</v>
      </c>
      <c r="T1703" s="12">
        <f t="shared" si="159"/>
        <v>42019.456076388888</v>
      </c>
      <c r="U1703" t="str">
        <f t="shared" si="160"/>
        <v>Dec</v>
      </c>
      <c r="V1703" t="str">
        <f t="shared" si="161"/>
        <v>2014</v>
      </c>
    </row>
    <row r="1704" spans="1:22" ht="16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s="5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8">
        <f t="shared" si="156"/>
        <v>6.0606060606060605E-5</v>
      </c>
      <c r="P1704">
        <f t="shared" si="157"/>
        <v>1</v>
      </c>
      <c r="Q1704" t="s">
        <v>8325</v>
      </c>
      <c r="R1704" t="s">
        <v>8347</v>
      </c>
      <c r="S1704" s="12">
        <f t="shared" si="158"/>
        <v>42063.661458333336</v>
      </c>
      <c r="T1704" s="12">
        <f t="shared" si="159"/>
        <v>42093.619791666664</v>
      </c>
      <c r="U1704" t="str">
        <f t="shared" si="160"/>
        <v>Feb</v>
      </c>
      <c r="V1704" t="str">
        <f t="shared" si="161"/>
        <v>2015</v>
      </c>
    </row>
    <row r="1705" spans="1:22" ht="48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s="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8">
        <f t="shared" si="156"/>
        <v>1.0200000000000001E-2</v>
      </c>
      <c r="P1705">
        <f t="shared" si="157"/>
        <v>25.5</v>
      </c>
      <c r="Q1705" t="s">
        <v>8325</v>
      </c>
      <c r="R1705" t="s">
        <v>8347</v>
      </c>
      <c r="S1705" s="12">
        <f t="shared" si="158"/>
        <v>42187.073344907411</v>
      </c>
      <c r="T1705" s="12">
        <f t="shared" si="159"/>
        <v>42247.073344907411</v>
      </c>
      <c r="U1705" t="str">
        <f t="shared" si="160"/>
        <v>Jul</v>
      </c>
      <c r="V1705" t="str">
        <f t="shared" si="161"/>
        <v>2015</v>
      </c>
    </row>
    <row r="1706" spans="1:22" ht="32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s="5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8">
        <f t="shared" si="156"/>
        <v>0.65100000000000002</v>
      </c>
      <c r="P1706">
        <f t="shared" si="157"/>
        <v>118.36363636363636</v>
      </c>
      <c r="Q1706" t="s">
        <v>8325</v>
      </c>
      <c r="R1706" t="s">
        <v>8347</v>
      </c>
      <c r="S1706" s="12">
        <f t="shared" si="158"/>
        <v>42020.931400462963</v>
      </c>
      <c r="T1706" s="12">
        <f t="shared" si="159"/>
        <v>42050.931400462963</v>
      </c>
      <c r="U1706" t="str">
        <f t="shared" si="160"/>
        <v>Jan</v>
      </c>
      <c r="V1706" t="str">
        <f t="shared" si="161"/>
        <v>2015</v>
      </c>
    </row>
    <row r="1707" spans="1:22" ht="48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s="5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8">
        <f t="shared" si="156"/>
        <v>0</v>
      </c>
      <c r="P1707" t="e">
        <f t="shared" si="157"/>
        <v>#DIV/0!</v>
      </c>
      <c r="Q1707" t="s">
        <v>8325</v>
      </c>
      <c r="R1707" t="s">
        <v>8347</v>
      </c>
      <c r="S1707" s="12">
        <f t="shared" si="158"/>
        <v>42244.808402777773</v>
      </c>
      <c r="T1707" s="12">
        <f t="shared" si="159"/>
        <v>42256.458333333336</v>
      </c>
      <c r="U1707" t="str">
        <f t="shared" si="160"/>
        <v>Aug</v>
      </c>
      <c r="V1707" t="str">
        <f t="shared" si="161"/>
        <v>2015</v>
      </c>
    </row>
    <row r="1708" spans="1:22" ht="48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s="5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8">
        <f t="shared" si="156"/>
        <v>0</v>
      </c>
      <c r="P1708" t="e">
        <f t="shared" si="157"/>
        <v>#DIV/0!</v>
      </c>
      <c r="Q1708" t="s">
        <v>8325</v>
      </c>
      <c r="R1708" t="s">
        <v>8347</v>
      </c>
      <c r="S1708" s="12">
        <f t="shared" si="158"/>
        <v>42179.098055555551</v>
      </c>
      <c r="T1708" s="12">
        <f t="shared" si="159"/>
        <v>42239.098055555551</v>
      </c>
      <c r="U1708" t="str">
        <f t="shared" si="160"/>
        <v>Jun</v>
      </c>
      <c r="V1708" t="str">
        <f t="shared" si="161"/>
        <v>2015</v>
      </c>
    </row>
    <row r="1709" spans="1:22" ht="48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s="5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8">
        <f t="shared" si="156"/>
        <v>9.74E-2</v>
      </c>
      <c r="P1709">
        <f t="shared" si="157"/>
        <v>54.111111111111114</v>
      </c>
      <c r="Q1709" t="s">
        <v>8325</v>
      </c>
      <c r="R1709" t="s">
        <v>8347</v>
      </c>
      <c r="S1709" s="12">
        <f t="shared" si="158"/>
        <v>42427.512673611105</v>
      </c>
      <c r="T1709" s="12">
        <f t="shared" si="159"/>
        <v>42457.471006944441</v>
      </c>
      <c r="U1709" t="str">
        <f t="shared" si="160"/>
        <v>Feb</v>
      </c>
      <c r="V1709" t="str">
        <f t="shared" si="161"/>
        <v>2016</v>
      </c>
    </row>
    <row r="1710" spans="1:22" ht="48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s="5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8">
        <f t="shared" si="156"/>
        <v>0</v>
      </c>
      <c r="P1710" t="e">
        <f t="shared" si="157"/>
        <v>#DIV/0!</v>
      </c>
      <c r="Q1710" t="s">
        <v>8325</v>
      </c>
      <c r="R1710" t="s">
        <v>8347</v>
      </c>
      <c r="S1710" s="12">
        <f t="shared" si="158"/>
        <v>42451.658634259256</v>
      </c>
      <c r="T1710" s="12">
        <f t="shared" si="159"/>
        <v>42491.658634259256</v>
      </c>
      <c r="U1710" t="str">
        <f t="shared" si="160"/>
        <v>Mar</v>
      </c>
      <c r="V1710" t="str">
        <f t="shared" si="161"/>
        <v>2016</v>
      </c>
    </row>
    <row r="1711" spans="1:22" ht="48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s="5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8">
        <f t="shared" si="156"/>
        <v>4.8571428571428571E-2</v>
      </c>
      <c r="P1711">
        <f t="shared" si="157"/>
        <v>21.25</v>
      </c>
      <c r="Q1711" t="s">
        <v>8325</v>
      </c>
      <c r="R1711" t="s">
        <v>8347</v>
      </c>
      <c r="S1711" s="12">
        <f t="shared" si="158"/>
        <v>41841.355486111104</v>
      </c>
      <c r="T1711" s="12">
        <f t="shared" si="159"/>
        <v>41882.610416666663</v>
      </c>
      <c r="U1711" t="str">
        <f t="shared" si="160"/>
        <v>Jul</v>
      </c>
      <c r="V1711" t="str">
        <f t="shared" si="161"/>
        <v>2014</v>
      </c>
    </row>
    <row r="1712" spans="1:22" ht="32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s="5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8">
        <f t="shared" si="156"/>
        <v>6.7999999999999996E-3</v>
      </c>
      <c r="P1712">
        <f t="shared" si="157"/>
        <v>34</v>
      </c>
      <c r="Q1712" t="s">
        <v>8325</v>
      </c>
      <c r="R1712" t="s">
        <v>8347</v>
      </c>
      <c r="S1712" s="12">
        <f t="shared" si="158"/>
        <v>42341.382962962954</v>
      </c>
      <c r="T1712" s="12">
        <f t="shared" si="159"/>
        <v>42387.333333333336</v>
      </c>
      <c r="U1712" t="str">
        <f t="shared" si="160"/>
        <v>Dec</v>
      </c>
      <c r="V1712" t="str">
        <f t="shared" si="161"/>
        <v>2015</v>
      </c>
    </row>
    <row r="1713" spans="1:22" ht="48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s="5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8">
        <f t="shared" si="156"/>
        <v>0.105</v>
      </c>
      <c r="P1713">
        <f t="shared" si="157"/>
        <v>525</v>
      </c>
      <c r="Q1713" t="s">
        <v>8325</v>
      </c>
      <c r="R1713" t="s">
        <v>8347</v>
      </c>
      <c r="S1713" s="12">
        <f t="shared" si="158"/>
        <v>41852.437893518516</v>
      </c>
      <c r="T1713" s="12">
        <f t="shared" si="159"/>
        <v>41883.437893518516</v>
      </c>
      <c r="U1713" t="str">
        <f t="shared" si="160"/>
        <v>Aug</v>
      </c>
      <c r="V1713" t="str">
        <f t="shared" si="161"/>
        <v>2014</v>
      </c>
    </row>
    <row r="1714" spans="1:22" ht="48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s="5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8">
        <f t="shared" si="156"/>
        <v>0</v>
      </c>
      <c r="P1714" t="e">
        <f t="shared" si="157"/>
        <v>#DIV/0!</v>
      </c>
      <c r="Q1714" t="s">
        <v>8325</v>
      </c>
      <c r="R1714" t="s">
        <v>8347</v>
      </c>
      <c r="S1714" s="12">
        <f t="shared" si="158"/>
        <v>42125.705474537033</v>
      </c>
      <c r="T1714" s="12">
        <f t="shared" si="159"/>
        <v>42185.705474537033</v>
      </c>
      <c r="U1714" t="str">
        <f t="shared" si="160"/>
        <v>May</v>
      </c>
      <c r="V1714" t="str">
        <f t="shared" si="161"/>
        <v>2015</v>
      </c>
    </row>
    <row r="1715" spans="1:22" ht="48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s="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8">
        <f t="shared" si="156"/>
        <v>1.6666666666666666E-2</v>
      </c>
      <c r="P1715">
        <f t="shared" si="157"/>
        <v>50</v>
      </c>
      <c r="Q1715" t="s">
        <v>8325</v>
      </c>
      <c r="R1715" t="s">
        <v>8347</v>
      </c>
      <c r="S1715" s="12">
        <f t="shared" si="158"/>
        <v>41887.592731481483</v>
      </c>
      <c r="T1715" s="12">
        <f t="shared" si="159"/>
        <v>41917.592731481483</v>
      </c>
      <c r="U1715" t="str">
        <f t="shared" si="160"/>
        <v>Sep</v>
      </c>
      <c r="V1715" t="str">
        <f t="shared" si="161"/>
        <v>2014</v>
      </c>
    </row>
    <row r="1716" spans="1:22" ht="48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s="5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8">
        <f t="shared" si="156"/>
        <v>7.868E-2</v>
      </c>
      <c r="P1716">
        <f t="shared" si="157"/>
        <v>115.70588235294117</v>
      </c>
      <c r="Q1716" t="s">
        <v>8325</v>
      </c>
      <c r="R1716" t="s">
        <v>8347</v>
      </c>
      <c r="S1716" s="12">
        <f t="shared" si="158"/>
        <v>42095.710196759253</v>
      </c>
      <c r="T1716" s="12">
        <f t="shared" si="159"/>
        <v>42125.710196759253</v>
      </c>
      <c r="U1716" t="str">
        <f t="shared" si="160"/>
        <v>Apr</v>
      </c>
      <c r="V1716" t="str">
        <f t="shared" si="161"/>
        <v>2015</v>
      </c>
    </row>
    <row r="1717" spans="1:22" ht="48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s="5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8">
        <f t="shared" si="156"/>
        <v>2.2000000000000001E-3</v>
      </c>
      <c r="P1717">
        <f t="shared" si="157"/>
        <v>5.5</v>
      </c>
      <c r="Q1717" t="s">
        <v>8325</v>
      </c>
      <c r="R1717" t="s">
        <v>8347</v>
      </c>
      <c r="S1717" s="12">
        <f t="shared" si="158"/>
        <v>42064.009085648147</v>
      </c>
      <c r="T1717" s="12">
        <f t="shared" si="159"/>
        <v>42093.931944444441</v>
      </c>
      <c r="U1717" t="str">
        <f t="shared" si="160"/>
        <v>Mar</v>
      </c>
      <c r="V1717" t="str">
        <f t="shared" si="161"/>
        <v>2015</v>
      </c>
    </row>
    <row r="1718" spans="1:22" ht="48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s="5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8">
        <f t="shared" si="156"/>
        <v>7.4999999999999997E-2</v>
      </c>
      <c r="P1718">
        <f t="shared" si="157"/>
        <v>50</v>
      </c>
      <c r="Q1718" t="s">
        <v>8325</v>
      </c>
      <c r="R1718" t="s">
        <v>8347</v>
      </c>
      <c r="S1718" s="12">
        <f t="shared" si="158"/>
        <v>42673.369201388887</v>
      </c>
      <c r="T1718" s="12">
        <f t="shared" si="159"/>
        <v>42713.410868055551</v>
      </c>
      <c r="U1718" t="str">
        <f t="shared" si="160"/>
        <v>Oct</v>
      </c>
      <c r="V1718" t="str">
        <f t="shared" si="161"/>
        <v>2016</v>
      </c>
    </row>
    <row r="1719" spans="1:22" ht="48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s="5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8">
        <f t="shared" si="156"/>
        <v>0.42725880551301687</v>
      </c>
      <c r="P1719">
        <f t="shared" si="157"/>
        <v>34.024390243902438</v>
      </c>
      <c r="Q1719" t="s">
        <v>8325</v>
      </c>
      <c r="R1719" t="s">
        <v>8347</v>
      </c>
      <c r="S1719" s="12">
        <f t="shared" si="158"/>
        <v>42460.773587962954</v>
      </c>
      <c r="T1719" s="12">
        <f t="shared" si="159"/>
        <v>42480.958333333336</v>
      </c>
      <c r="U1719" t="str">
        <f t="shared" si="160"/>
        <v>Mar</v>
      </c>
      <c r="V1719" t="str">
        <f t="shared" si="161"/>
        <v>2016</v>
      </c>
    </row>
    <row r="1720" spans="1:22" ht="16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s="5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8">
        <f t="shared" si="156"/>
        <v>2.142857142857143E-3</v>
      </c>
      <c r="P1720">
        <f t="shared" si="157"/>
        <v>37.5</v>
      </c>
      <c r="Q1720" t="s">
        <v>8325</v>
      </c>
      <c r="R1720" t="s">
        <v>8347</v>
      </c>
      <c r="S1720" s="12">
        <f t="shared" si="158"/>
        <v>42460.402187499996</v>
      </c>
      <c r="T1720" s="12">
        <f t="shared" si="159"/>
        <v>42503.999305555553</v>
      </c>
      <c r="U1720" t="str">
        <f t="shared" si="160"/>
        <v>Mar</v>
      </c>
      <c r="V1720" t="str">
        <f t="shared" si="161"/>
        <v>2016</v>
      </c>
    </row>
    <row r="1721" spans="1:22" ht="48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s="5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8">
        <f t="shared" si="156"/>
        <v>8.7500000000000008E-3</v>
      </c>
      <c r="P1721">
        <f t="shared" si="157"/>
        <v>11.666666666666666</v>
      </c>
      <c r="Q1721" t="s">
        <v>8325</v>
      </c>
      <c r="R1721" t="s">
        <v>8347</v>
      </c>
      <c r="S1721" s="12">
        <f t="shared" si="158"/>
        <v>41869.326284722221</v>
      </c>
      <c r="T1721" s="12">
        <f t="shared" si="159"/>
        <v>41899.326284722221</v>
      </c>
      <c r="U1721" t="str">
        <f t="shared" si="160"/>
        <v>Aug</v>
      </c>
      <c r="V1721" t="str">
        <f t="shared" si="161"/>
        <v>2014</v>
      </c>
    </row>
    <row r="1722" spans="1:22" ht="48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s="5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8">
        <f t="shared" si="156"/>
        <v>5.6250000000000001E-2</v>
      </c>
      <c r="P1722">
        <f t="shared" si="157"/>
        <v>28.125</v>
      </c>
      <c r="Q1722" t="s">
        <v>8325</v>
      </c>
      <c r="R1722" t="s">
        <v>8347</v>
      </c>
      <c r="S1722" s="12">
        <f t="shared" si="158"/>
        <v>41922.574895833335</v>
      </c>
      <c r="T1722" s="12">
        <f t="shared" si="159"/>
        <v>41952.616562499999</v>
      </c>
      <c r="U1722" t="str">
        <f t="shared" si="160"/>
        <v>Oct</v>
      </c>
      <c r="V1722" t="str">
        <f t="shared" si="161"/>
        <v>2014</v>
      </c>
    </row>
    <row r="1723" spans="1:22" ht="48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s="5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8">
        <f t="shared" si="156"/>
        <v>0</v>
      </c>
      <c r="P1723" t="e">
        <f t="shared" si="157"/>
        <v>#DIV/0!</v>
      </c>
      <c r="Q1723" t="s">
        <v>8325</v>
      </c>
      <c r="R1723" t="s">
        <v>8347</v>
      </c>
      <c r="S1723" s="12">
        <f t="shared" si="158"/>
        <v>42319.25304398148</v>
      </c>
      <c r="T1723" s="12">
        <f t="shared" si="159"/>
        <v>42349.25304398148</v>
      </c>
      <c r="U1723" t="str">
        <f t="shared" si="160"/>
        <v>Nov</v>
      </c>
      <c r="V1723" t="str">
        <f t="shared" si="161"/>
        <v>2015</v>
      </c>
    </row>
    <row r="1724" spans="1:22" ht="48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s="5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8">
        <f t="shared" si="156"/>
        <v>3.4722222222222224E-4</v>
      </c>
      <c r="P1724">
        <f t="shared" si="157"/>
        <v>1</v>
      </c>
      <c r="Q1724" t="s">
        <v>8325</v>
      </c>
      <c r="R1724" t="s">
        <v>8347</v>
      </c>
      <c r="S1724" s="12">
        <f t="shared" si="158"/>
        <v>42425.752650462957</v>
      </c>
      <c r="T1724" s="12">
        <f t="shared" si="159"/>
        <v>42462.798611111109</v>
      </c>
      <c r="U1724" t="str">
        <f t="shared" si="160"/>
        <v>Feb</v>
      </c>
      <c r="V1724" t="str">
        <f t="shared" si="161"/>
        <v>2016</v>
      </c>
    </row>
    <row r="1725" spans="1:22" ht="48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s="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8">
        <f t="shared" si="156"/>
        <v>6.5000000000000002E-2</v>
      </c>
      <c r="P1725">
        <f t="shared" si="157"/>
        <v>216.66666666666666</v>
      </c>
      <c r="Q1725" t="s">
        <v>8325</v>
      </c>
      <c r="R1725" t="s">
        <v>8347</v>
      </c>
      <c r="S1725" s="12">
        <f t="shared" si="158"/>
        <v>42129.617071759254</v>
      </c>
      <c r="T1725" s="12">
        <f t="shared" si="159"/>
        <v>42186.041666666664</v>
      </c>
      <c r="U1725" t="str">
        <f t="shared" si="160"/>
        <v>May</v>
      </c>
      <c r="V1725" t="str">
        <f t="shared" si="161"/>
        <v>2015</v>
      </c>
    </row>
    <row r="1726" spans="1:22" ht="48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s="5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8">
        <f t="shared" si="156"/>
        <v>5.8333333333333336E-3</v>
      </c>
      <c r="P1726">
        <f t="shared" si="157"/>
        <v>8.75</v>
      </c>
      <c r="Q1726" t="s">
        <v>8325</v>
      </c>
      <c r="R1726" t="s">
        <v>8347</v>
      </c>
      <c r="S1726" s="12">
        <f t="shared" si="158"/>
        <v>41912.724097222221</v>
      </c>
      <c r="T1726" s="12">
        <f t="shared" si="159"/>
        <v>41942.724097222221</v>
      </c>
      <c r="U1726" t="str">
        <f t="shared" si="160"/>
        <v>Sep</v>
      </c>
      <c r="V1726" t="str">
        <f t="shared" si="161"/>
        <v>2014</v>
      </c>
    </row>
    <row r="1727" spans="1:22" ht="48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s="5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8">
        <f t="shared" si="156"/>
        <v>0.10181818181818182</v>
      </c>
      <c r="P1727">
        <f t="shared" si="157"/>
        <v>62.222222222222221</v>
      </c>
      <c r="Q1727" t="s">
        <v>8325</v>
      </c>
      <c r="R1727" t="s">
        <v>8347</v>
      </c>
      <c r="S1727" s="12">
        <f t="shared" si="158"/>
        <v>41845.759826388887</v>
      </c>
      <c r="T1727" s="12">
        <f t="shared" si="159"/>
        <v>41875.759826388887</v>
      </c>
      <c r="U1727" t="str">
        <f t="shared" si="160"/>
        <v>Jul</v>
      </c>
      <c r="V1727" t="str">
        <f t="shared" si="161"/>
        <v>2014</v>
      </c>
    </row>
    <row r="1728" spans="1:22" ht="32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s="5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8">
        <f t="shared" si="156"/>
        <v>0.33784615384615385</v>
      </c>
      <c r="P1728">
        <f t="shared" si="157"/>
        <v>137.25</v>
      </c>
      <c r="Q1728" t="s">
        <v>8325</v>
      </c>
      <c r="R1728" t="s">
        <v>8347</v>
      </c>
      <c r="S1728" s="12">
        <f t="shared" si="158"/>
        <v>41788.711388888885</v>
      </c>
      <c r="T1728" s="12">
        <f t="shared" si="159"/>
        <v>41817.711388888885</v>
      </c>
      <c r="U1728" t="str">
        <f t="shared" si="160"/>
        <v>May</v>
      </c>
      <c r="V1728" t="str">
        <f t="shared" si="161"/>
        <v>2014</v>
      </c>
    </row>
    <row r="1729" spans="1:22" ht="48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s="5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8">
        <f t="shared" si="156"/>
        <v>3.3333333333333332E-4</v>
      </c>
      <c r="P1729">
        <f t="shared" si="157"/>
        <v>1</v>
      </c>
      <c r="Q1729" t="s">
        <v>8325</v>
      </c>
      <c r="R1729" t="s">
        <v>8347</v>
      </c>
      <c r="S1729" s="12">
        <f t="shared" si="158"/>
        <v>42044.719641203708</v>
      </c>
      <c r="T1729" s="12">
        <f t="shared" si="159"/>
        <v>42099.249999999993</v>
      </c>
      <c r="U1729" t="str">
        <f t="shared" si="160"/>
        <v>Feb</v>
      </c>
      <c r="V1729" t="str">
        <f t="shared" si="161"/>
        <v>2015</v>
      </c>
    </row>
    <row r="1730" spans="1:22" ht="48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s="5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8">
        <f t="shared" si="156"/>
        <v>0.68400000000000005</v>
      </c>
      <c r="P1730">
        <f t="shared" si="157"/>
        <v>122.14285714285714</v>
      </c>
      <c r="Q1730" t="s">
        <v>8325</v>
      </c>
      <c r="R1730" t="s">
        <v>8347</v>
      </c>
      <c r="S1730" s="12">
        <f t="shared" si="158"/>
        <v>42268.417523148142</v>
      </c>
      <c r="T1730" s="12">
        <f t="shared" si="159"/>
        <v>42298.417523148142</v>
      </c>
      <c r="U1730" t="str">
        <f t="shared" si="160"/>
        <v>Sep</v>
      </c>
      <c r="V1730" t="str">
        <f t="shared" si="161"/>
        <v>2015</v>
      </c>
    </row>
    <row r="1731" spans="1:22" ht="48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s="5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8">
        <f t="shared" ref="O1731:O1794" si="162">E1731/D1731</f>
        <v>0</v>
      </c>
      <c r="P1731" t="e">
        <f t="shared" ref="P1731:P1794" si="163">AVERAGE(E1731/L1731)</f>
        <v>#DIV/0!</v>
      </c>
      <c r="Q1731" t="s">
        <v>8325</v>
      </c>
      <c r="R1731" t="s">
        <v>8347</v>
      </c>
      <c r="S1731" s="12">
        <f t="shared" ref="S1731:S1794" si="164">(((J1731/60)/60)/24)+DATE(1970,1,1)+(-5/24)</f>
        <v>42470.843819444439</v>
      </c>
      <c r="T1731" s="12">
        <f t="shared" ref="T1731:T1794" si="165">(((I1731/60)/60)/24)+DATE(1970,1,1)+(-5/24)</f>
        <v>42530.843819444439</v>
      </c>
      <c r="U1731" t="str">
        <f t="shared" ref="U1731:U1794" si="166">TEXT(S1731, "mmm")</f>
        <v>Apr</v>
      </c>
      <c r="V1731" t="str">
        <f t="shared" ref="V1731:V1794" si="167">TEXT(S1731, "yyy")</f>
        <v>2016</v>
      </c>
    </row>
    <row r="1732" spans="1:22" ht="48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s="5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8">
        <f t="shared" si="162"/>
        <v>0</v>
      </c>
      <c r="P1732" t="e">
        <f t="shared" si="163"/>
        <v>#DIV/0!</v>
      </c>
      <c r="Q1732" t="s">
        <v>8325</v>
      </c>
      <c r="R1732" t="s">
        <v>8347</v>
      </c>
      <c r="S1732" s="12">
        <f t="shared" si="164"/>
        <v>42271.879432870373</v>
      </c>
      <c r="T1732" s="12">
        <f t="shared" si="165"/>
        <v>42301.879432870373</v>
      </c>
      <c r="U1732" t="str">
        <f t="shared" si="166"/>
        <v>Sep</v>
      </c>
      <c r="V1732" t="str">
        <f t="shared" si="167"/>
        <v>2015</v>
      </c>
    </row>
    <row r="1733" spans="1:22" ht="32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s="5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8">
        <f t="shared" si="162"/>
        <v>0</v>
      </c>
      <c r="P1733" t="e">
        <f t="shared" si="163"/>
        <v>#DIV/0!</v>
      </c>
      <c r="Q1733" t="s">
        <v>8325</v>
      </c>
      <c r="R1733" t="s">
        <v>8347</v>
      </c>
      <c r="S1733" s="12">
        <f t="shared" si="164"/>
        <v>42152.698518518511</v>
      </c>
      <c r="T1733" s="12">
        <f t="shared" si="165"/>
        <v>42166.416666666664</v>
      </c>
      <c r="U1733" t="str">
        <f t="shared" si="166"/>
        <v>May</v>
      </c>
      <c r="V1733" t="str">
        <f t="shared" si="167"/>
        <v>2015</v>
      </c>
    </row>
    <row r="1734" spans="1:22" ht="48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s="5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8">
        <f t="shared" si="162"/>
        <v>0</v>
      </c>
      <c r="P1734" t="e">
        <f t="shared" si="163"/>
        <v>#DIV/0!</v>
      </c>
      <c r="Q1734" t="s">
        <v>8325</v>
      </c>
      <c r="R1734" t="s">
        <v>8347</v>
      </c>
      <c r="S1734" s="12">
        <f t="shared" si="164"/>
        <v>42325.475474537037</v>
      </c>
      <c r="T1734" s="12">
        <f t="shared" si="165"/>
        <v>42384.999999999993</v>
      </c>
      <c r="U1734" t="str">
        <f t="shared" si="166"/>
        <v>Nov</v>
      </c>
      <c r="V1734" t="str">
        <f t="shared" si="167"/>
        <v>2015</v>
      </c>
    </row>
    <row r="1735" spans="1:22" ht="48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s="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8">
        <f t="shared" si="162"/>
        <v>0</v>
      </c>
      <c r="P1735" t="e">
        <f t="shared" si="163"/>
        <v>#DIV/0!</v>
      </c>
      <c r="Q1735" t="s">
        <v>8325</v>
      </c>
      <c r="R1735" t="s">
        <v>8347</v>
      </c>
      <c r="S1735" s="12">
        <f t="shared" si="164"/>
        <v>42614.467291666668</v>
      </c>
      <c r="T1735" s="12">
        <f t="shared" si="165"/>
        <v>42626.687499999993</v>
      </c>
      <c r="U1735" t="str">
        <f t="shared" si="166"/>
        <v>Sep</v>
      </c>
      <c r="V1735" t="str">
        <f t="shared" si="167"/>
        <v>2016</v>
      </c>
    </row>
    <row r="1736" spans="1:22" ht="48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s="5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8">
        <f t="shared" si="162"/>
        <v>2.2222222222222223E-4</v>
      </c>
      <c r="P1736">
        <f t="shared" si="163"/>
        <v>1</v>
      </c>
      <c r="Q1736" t="s">
        <v>8325</v>
      </c>
      <c r="R1736" t="s">
        <v>8347</v>
      </c>
      <c r="S1736" s="12">
        <f t="shared" si="164"/>
        <v>42101.828194444439</v>
      </c>
      <c r="T1736" s="12">
        <f t="shared" si="165"/>
        <v>42131.828194444439</v>
      </c>
      <c r="U1736" t="str">
        <f t="shared" si="166"/>
        <v>Apr</v>
      </c>
      <c r="V1736" t="str">
        <f t="shared" si="167"/>
        <v>2015</v>
      </c>
    </row>
    <row r="1737" spans="1:22" ht="48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s="5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8">
        <f t="shared" si="162"/>
        <v>0.11</v>
      </c>
      <c r="P1737">
        <f t="shared" si="163"/>
        <v>55</v>
      </c>
      <c r="Q1737" t="s">
        <v>8325</v>
      </c>
      <c r="R1737" t="s">
        <v>8347</v>
      </c>
      <c r="S1737" s="12">
        <f t="shared" si="164"/>
        <v>42559.605844907412</v>
      </c>
      <c r="T1737" s="12">
        <f t="shared" si="165"/>
        <v>42589.605844907412</v>
      </c>
      <c r="U1737" t="str">
        <f t="shared" si="166"/>
        <v>Jul</v>
      </c>
      <c r="V1737" t="str">
        <f t="shared" si="167"/>
        <v>2016</v>
      </c>
    </row>
    <row r="1738" spans="1:22" ht="32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s="5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8">
        <f t="shared" si="162"/>
        <v>7.3333333333333332E-3</v>
      </c>
      <c r="P1738">
        <f t="shared" si="163"/>
        <v>22</v>
      </c>
      <c r="Q1738" t="s">
        <v>8325</v>
      </c>
      <c r="R1738" t="s">
        <v>8347</v>
      </c>
      <c r="S1738" s="12">
        <f t="shared" si="164"/>
        <v>42286.65315972222</v>
      </c>
      <c r="T1738" s="12">
        <f t="shared" si="165"/>
        <v>42316.694826388884</v>
      </c>
      <c r="U1738" t="str">
        <f t="shared" si="166"/>
        <v>Oct</v>
      </c>
      <c r="V1738" t="str">
        <f t="shared" si="167"/>
        <v>2015</v>
      </c>
    </row>
    <row r="1739" spans="1:22" ht="48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s="5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8">
        <f t="shared" si="162"/>
        <v>0.21249999999999999</v>
      </c>
      <c r="P1739">
        <f t="shared" si="163"/>
        <v>56.666666666666664</v>
      </c>
      <c r="Q1739" t="s">
        <v>8325</v>
      </c>
      <c r="R1739" t="s">
        <v>8347</v>
      </c>
      <c r="S1739" s="12">
        <f t="shared" si="164"/>
        <v>42175.740648148152</v>
      </c>
      <c r="T1739" s="12">
        <f t="shared" si="165"/>
        <v>42205.740648148152</v>
      </c>
      <c r="U1739" t="str">
        <f t="shared" si="166"/>
        <v>Jun</v>
      </c>
      <c r="V1739" t="str">
        <f t="shared" si="167"/>
        <v>2015</v>
      </c>
    </row>
    <row r="1740" spans="1:22" ht="32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s="5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8">
        <f t="shared" si="162"/>
        <v>4.0000000000000001E-3</v>
      </c>
      <c r="P1740">
        <f t="shared" si="163"/>
        <v>20</v>
      </c>
      <c r="Q1740" t="s">
        <v>8325</v>
      </c>
      <c r="R1740" t="s">
        <v>8347</v>
      </c>
      <c r="S1740" s="12">
        <f t="shared" si="164"/>
        <v>41884.665995370371</v>
      </c>
      <c r="T1740" s="12">
        <f t="shared" si="165"/>
        <v>41914.665995370371</v>
      </c>
      <c r="U1740" t="str">
        <f t="shared" si="166"/>
        <v>Sep</v>
      </c>
      <c r="V1740" t="str">
        <f t="shared" si="167"/>
        <v>2014</v>
      </c>
    </row>
    <row r="1741" spans="1:22" ht="48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s="5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8">
        <f t="shared" si="162"/>
        <v>1E-3</v>
      </c>
      <c r="P1741">
        <f t="shared" si="163"/>
        <v>1</v>
      </c>
      <c r="Q1741" t="s">
        <v>8325</v>
      </c>
      <c r="R1741" t="s">
        <v>8347</v>
      </c>
      <c r="S1741" s="12">
        <f t="shared" si="164"/>
        <v>42435.665879629632</v>
      </c>
      <c r="T1741" s="12">
        <f t="shared" si="165"/>
        <v>42494.624212962961</v>
      </c>
      <c r="U1741" t="str">
        <f t="shared" si="166"/>
        <v>Mar</v>
      </c>
      <c r="V1741" t="str">
        <f t="shared" si="167"/>
        <v>2016</v>
      </c>
    </row>
    <row r="1742" spans="1:22" ht="48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s="5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8">
        <f t="shared" si="162"/>
        <v>0</v>
      </c>
      <c r="P1742" t="e">
        <f t="shared" si="163"/>
        <v>#DIV/0!</v>
      </c>
      <c r="Q1742" t="s">
        <v>8325</v>
      </c>
      <c r="R1742" t="s">
        <v>8347</v>
      </c>
      <c r="S1742" s="12">
        <f t="shared" si="164"/>
        <v>42171.60905092593</v>
      </c>
      <c r="T1742" s="12">
        <f t="shared" si="165"/>
        <v>42201.60905092593</v>
      </c>
      <c r="U1742" t="str">
        <f t="shared" si="166"/>
        <v>Jun</v>
      </c>
      <c r="V1742" t="str">
        <f t="shared" si="167"/>
        <v>2015</v>
      </c>
    </row>
    <row r="1743" spans="1:22" ht="32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s="5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8">
        <f t="shared" si="162"/>
        <v>1.1083333333333334</v>
      </c>
      <c r="P1743">
        <f t="shared" si="163"/>
        <v>25.576923076923077</v>
      </c>
      <c r="Q1743" t="s">
        <v>8338</v>
      </c>
      <c r="R1743" t="s">
        <v>8339</v>
      </c>
      <c r="S1743" s="12">
        <f t="shared" si="164"/>
        <v>42120.419803240737</v>
      </c>
      <c r="T1743" s="12">
        <f t="shared" si="165"/>
        <v>42165.419803240737</v>
      </c>
      <c r="U1743" t="str">
        <f t="shared" si="166"/>
        <v>Apr</v>
      </c>
      <c r="V1743" t="str">
        <f t="shared" si="167"/>
        <v>2015</v>
      </c>
    </row>
    <row r="1744" spans="1:22" ht="48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s="5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8">
        <f t="shared" si="162"/>
        <v>1.0874999999999999</v>
      </c>
      <c r="P1744">
        <f t="shared" si="163"/>
        <v>63.970588235294116</v>
      </c>
      <c r="Q1744" t="s">
        <v>8338</v>
      </c>
      <c r="R1744" t="s">
        <v>8339</v>
      </c>
      <c r="S1744" s="12">
        <f t="shared" si="164"/>
        <v>42710.668634259251</v>
      </c>
      <c r="T1744" s="12">
        <f t="shared" si="165"/>
        <v>42742.666666666664</v>
      </c>
      <c r="U1744" t="str">
        <f t="shared" si="166"/>
        <v>Dec</v>
      </c>
      <c r="V1744" t="str">
        <f t="shared" si="167"/>
        <v>2016</v>
      </c>
    </row>
    <row r="1745" spans="1:22" ht="48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s="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8">
        <f t="shared" si="162"/>
        <v>1.0041666666666667</v>
      </c>
      <c r="P1745">
        <f t="shared" si="163"/>
        <v>89.925373134328353</v>
      </c>
      <c r="Q1745" t="s">
        <v>8338</v>
      </c>
      <c r="R1745" t="s">
        <v>8339</v>
      </c>
      <c r="S1745" s="12">
        <f t="shared" si="164"/>
        <v>42586.717303240737</v>
      </c>
      <c r="T1745" s="12">
        <f t="shared" si="165"/>
        <v>42608.957638888889</v>
      </c>
      <c r="U1745" t="str">
        <f t="shared" si="166"/>
        <v>Aug</v>
      </c>
      <c r="V1745" t="str">
        <f t="shared" si="167"/>
        <v>2016</v>
      </c>
    </row>
    <row r="1746" spans="1:22" ht="48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s="5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8">
        <f t="shared" si="162"/>
        <v>1.1845454545454546</v>
      </c>
      <c r="P1746">
        <f t="shared" si="163"/>
        <v>93.071428571428569</v>
      </c>
      <c r="Q1746" t="s">
        <v>8338</v>
      </c>
      <c r="R1746" t="s">
        <v>8339</v>
      </c>
      <c r="S1746" s="12">
        <f t="shared" si="164"/>
        <v>42026.396724537037</v>
      </c>
      <c r="T1746" s="12">
        <f t="shared" si="165"/>
        <v>42071.355057870365</v>
      </c>
      <c r="U1746" t="str">
        <f t="shared" si="166"/>
        <v>Jan</v>
      </c>
      <c r="V1746" t="str">
        <f t="shared" si="167"/>
        <v>2015</v>
      </c>
    </row>
    <row r="1747" spans="1:22" ht="48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s="5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8">
        <f t="shared" si="162"/>
        <v>1.1401428571428571</v>
      </c>
      <c r="P1747">
        <f t="shared" si="163"/>
        <v>89.674157303370791</v>
      </c>
      <c r="Q1747" t="s">
        <v>8338</v>
      </c>
      <c r="R1747" t="s">
        <v>8339</v>
      </c>
      <c r="S1747" s="12">
        <f t="shared" si="164"/>
        <v>42690.051365740735</v>
      </c>
      <c r="T1747" s="12">
        <f t="shared" si="165"/>
        <v>42725.874999999993</v>
      </c>
      <c r="U1747" t="str">
        <f t="shared" si="166"/>
        <v>Nov</v>
      </c>
      <c r="V1747" t="str">
        <f t="shared" si="167"/>
        <v>2016</v>
      </c>
    </row>
    <row r="1748" spans="1:22" ht="48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s="5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8">
        <f t="shared" si="162"/>
        <v>1.4810000000000001</v>
      </c>
      <c r="P1748">
        <f t="shared" si="163"/>
        <v>207.61682242990653</v>
      </c>
      <c r="Q1748" t="s">
        <v>8338</v>
      </c>
      <c r="R1748" t="s">
        <v>8339</v>
      </c>
      <c r="S1748" s="12">
        <f t="shared" si="164"/>
        <v>42667.968368055554</v>
      </c>
      <c r="T1748" s="12">
        <f t="shared" si="165"/>
        <v>42697.874999999993</v>
      </c>
      <c r="U1748" t="str">
        <f t="shared" si="166"/>
        <v>Oct</v>
      </c>
      <c r="V1748" t="str">
        <f t="shared" si="167"/>
        <v>2016</v>
      </c>
    </row>
    <row r="1749" spans="1:22" ht="48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s="5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8">
        <f t="shared" si="162"/>
        <v>1.0495555555555556</v>
      </c>
      <c r="P1749">
        <f t="shared" si="163"/>
        <v>59.408805031446541</v>
      </c>
      <c r="Q1749" t="s">
        <v>8338</v>
      </c>
      <c r="R1749" t="s">
        <v>8339</v>
      </c>
      <c r="S1749" s="12">
        <f t="shared" si="164"/>
        <v>42292.227199074077</v>
      </c>
      <c r="T1749" s="12">
        <f t="shared" si="165"/>
        <v>42321.416666666664</v>
      </c>
      <c r="U1749" t="str">
        <f t="shared" si="166"/>
        <v>Oct</v>
      </c>
      <c r="V1749" t="str">
        <f t="shared" si="167"/>
        <v>2015</v>
      </c>
    </row>
    <row r="1750" spans="1:22" ht="32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s="5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8">
        <f t="shared" si="162"/>
        <v>1.29948</v>
      </c>
      <c r="P1750">
        <f t="shared" si="163"/>
        <v>358.97237569060775</v>
      </c>
      <c r="Q1750" t="s">
        <v>8338</v>
      </c>
      <c r="R1750" t="s">
        <v>8339</v>
      </c>
      <c r="S1750" s="12">
        <f t="shared" si="164"/>
        <v>42219.742395833331</v>
      </c>
      <c r="T1750" s="12">
        <f t="shared" si="165"/>
        <v>42249.742395833331</v>
      </c>
      <c r="U1750" t="str">
        <f t="shared" si="166"/>
        <v>Aug</v>
      </c>
      <c r="V1750" t="str">
        <f t="shared" si="167"/>
        <v>2015</v>
      </c>
    </row>
    <row r="1751" spans="1:22" ht="32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s="5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8">
        <f t="shared" si="162"/>
        <v>1.2348756218905472</v>
      </c>
      <c r="P1751">
        <f t="shared" si="163"/>
        <v>94.736641221374043</v>
      </c>
      <c r="Q1751" t="s">
        <v>8338</v>
      </c>
      <c r="R1751" t="s">
        <v>8339</v>
      </c>
      <c r="S1751" s="12">
        <f t="shared" si="164"/>
        <v>42758.767604166664</v>
      </c>
      <c r="T1751" s="12">
        <f t="shared" si="165"/>
        <v>42795.583333333336</v>
      </c>
      <c r="U1751" t="str">
        <f t="shared" si="166"/>
        <v>Jan</v>
      </c>
      <c r="V1751" t="str">
        <f t="shared" si="167"/>
        <v>2017</v>
      </c>
    </row>
    <row r="1752" spans="1:22" ht="48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s="5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8">
        <f t="shared" si="162"/>
        <v>2.0162</v>
      </c>
      <c r="P1752">
        <f t="shared" si="163"/>
        <v>80.647999999999996</v>
      </c>
      <c r="Q1752" t="s">
        <v>8338</v>
      </c>
      <c r="R1752" t="s">
        <v>8339</v>
      </c>
      <c r="S1752" s="12">
        <f t="shared" si="164"/>
        <v>42454.628518518519</v>
      </c>
      <c r="T1752" s="12">
        <f t="shared" si="165"/>
        <v>42479.628518518519</v>
      </c>
      <c r="U1752" t="str">
        <f t="shared" si="166"/>
        <v>Mar</v>
      </c>
      <c r="V1752" t="str">
        <f t="shared" si="167"/>
        <v>2016</v>
      </c>
    </row>
    <row r="1753" spans="1:22" ht="32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s="5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8">
        <f t="shared" si="162"/>
        <v>1.0289999999999999</v>
      </c>
      <c r="P1753">
        <f t="shared" si="163"/>
        <v>168.68852459016392</v>
      </c>
      <c r="Q1753" t="s">
        <v>8338</v>
      </c>
      <c r="R1753" t="s">
        <v>8339</v>
      </c>
      <c r="S1753" s="12">
        <f t="shared" si="164"/>
        <v>42052.573182870365</v>
      </c>
      <c r="T1753" s="12">
        <f t="shared" si="165"/>
        <v>42082.5315162037</v>
      </c>
      <c r="U1753" t="str">
        <f t="shared" si="166"/>
        <v>Feb</v>
      </c>
      <c r="V1753" t="str">
        <f t="shared" si="167"/>
        <v>2015</v>
      </c>
    </row>
    <row r="1754" spans="1:22" ht="32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s="5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8">
        <f t="shared" si="162"/>
        <v>2.6016666666666666</v>
      </c>
      <c r="P1754">
        <f t="shared" si="163"/>
        <v>34.68888888888889</v>
      </c>
      <c r="Q1754" t="s">
        <v>8338</v>
      </c>
      <c r="R1754" t="s">
        <v>8339</v>
      </c>
      <c r="S1754" s="12">
        <f t="shared" si="164"/>
        <v>42627.044930555552</v>
      </c>
      <c r="T1754" s="12">
        <f t="shared" si="165"/>
        <v>42657.044930555552</v>
      </c>
      <c r="U1754" t="str">
        <f t="shared" si="166"/>
        <v>Sep</v>
      </c>
      <c r="V1754" t="str">
        <f t="shared" si="167"/>
        <v>2016</v>
      </c>
    </row>
    <row r="1755" spans="1:22" ht="48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s="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8">
        <f t="shared" si="162"/>
        <v>1.08</v>
      </c>
      <c r="P1755">
        <f t="shared" si="163"/>
        <v>462.85714285714283</v>
      </c>
      <c r="Q1755" t="s">
        <v>8338</v>
      </c>
      <c r="R1755" t="s">
        <v>8339</v>
      </c>
      <c r="S1755" s="12">
        <f t="shared" si="164"/>
        <v>42420.541296296295</v>
      </c>
      <c r="T1755" s="12">
        <f t="shared" si="165"/>
        <v>42450.499629629623</v>
      </c>
      <c r="U1755" t="str">
        <f t="shared" si="166"/>
        <v>Feb</v>
      </c>
      <c r="V1755" t="str">
        <f t="shared" si="167"/>
        <v>2016</v>
      </c>
    </row>
    <row r="1756" spans="1:22" ht="48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s="5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8">
        <f t="shared" si="162"/>
        <v>1.1052941176470588</v>
      </c>
      <c r="P1756">
        <f t="shared" si="163"/>
        <v>104.38888888888889</v>
      </c>
      <c r="Q1756" t="s">
        <v>8338</v>
      </c>
      <c r="R1756" t="s">
        <v>8339</v>
      </c>
      <c r="S1756" s="12">
        <f t="shared" si="164"/>
        <v>42067.668437499997</v>
      </c>
      <c r="T1756" s="12">
        <f t="shared" si="165"/>
        <v>42097.626770833333</v>
      </c>
      <c r="U1756" t="str">
        <f t="shared" si="166"/>
        <v>Mar</v>
      </c>
      <c r="V1756" t="str">
        <f t="shared" si="167"/>
        <v>2015</v>
      </c>
    </row>
    <row r="1757" spans="1:22" ht="48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s="5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8">
        <f t="shared" si="162"/>
        <v>1.2</v>
      </c>
      <c r="P1757">
        <f t="shared" si="163"/>
        <v>7.5</v>
      </c>
      <c r="Q1757" t="s">
        <v>8338</v>
      </c>
      <c r="R1757" t="s">
        <v>8339</v>
      </c>
      <c r="S1757" s="12">
        <f t="shared" si="164"/>
        <v>42252.580567129626</v>
      </c>
      <c r="T1757" s="12">
        <f t="shared" si="165"/>
        <v>42282.580567129626</v>
      </c>
      <c r="U1757" t="str">
        <f t="shared" si="166"/>
        <v>Sep</v>
      </c>
      <c r="V1757" t="str">
        <f t="shared" si="167"/>
        <v>2015</v>
      </c>
    </row>
    <row r="1758" spans="1:22" ht="48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s="5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8">
        <f t="shared" si="162"/>
        <v>1.0282909090909091</v>
      </c>
      <c r="P1758">
        <f t="shared" si="163"/>
        <v>47.13</v>
      </c>
      <c r="Q1758" t="s">
        <v>8338</v>
      </c>
      <c r="R1758" t="s">
        <v>8339</v>
      </c>
      <c r="S1758" s="12">
        <f t="shared" si="164"/>
        <v>42570.959131944437</v>
      </c>
      <c r="T1758" s="12">
        <f t="shared" si="165"/>
        <v>42610.959131944437</v>
      </c>
      <c r="U1758" t="str">
        <f t="shared" si="166"/>
        <v>Jul</v>
      </c>
      <c r="V1758" t="str">
        <f t="shared" si="167"/>
        <v>2016</v>
      </c>
    </row>
    <row r="1759" spans="1:22" ht="32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s="5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8">
        <f t="shared" si="162"/>
        <v>1.1599999999999999</v>
      </c>
      <c r="P1759">
        <f t="shared" si="163"/>
        <v>414.28571428571428</v>
      </c>
      <c r="Q1759" t="s">
        <v>8338</v>
      </c>
      <c r="R1759" t="s">
        <v>8339</v>
      </c>
      <c r="S1759" s="12">
        <f t="shared" si="164"/>
        <v>42733.619016203702</v>
      </c>
      <c r="T1759" s="12">
        <f t="shared" si="165"/>
        <v>42763.603472222218</v>
      </c>
      <c r="U1759" t="str">
        <f t="shared" si="166"/>
        <v>Dec</v>
      </c>
      <c r="V1759" t="str">
        <f t="shared" si="167"/>
        <v>2016</v>
      </c>
    </row>
    <row r="1760" spans="1:22" ht="48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s="5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8">
        <f t="shared" si="162"/>
        <v>1.147</v>
      </c>
      <c r="P1760">
        <f t="shared" si="163"/>
        <v>42.481481481481481</v>
      </c>
      <c r="Q1760" t="s">
        <v>8338</v>
      </c>
      <c r="R1760" t="s">
        <v>8339</v>
      </c>
      <c r="S1760" s="12">
        <f t="shared" si="164"/>
        <v>42505.74759259259</v>
      </c>
      <c r="T1760" s="12">
        <f t="shared" si="165"/>
        <v>42565.74759259259</v>
      </c>
      <c r="U1760" t="str">
        <f t="shared" si="166"/>
        <v>May</v>
      </c>
      <c r="V1760" t="str">
        <f t="shared" si="167"/>
        <v>2016</v>
      </c>
    </row>
    <row r="1761" spans="1:22" ht="32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s="5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8">
        <f t="shared" si="162"/>
        <v>1.0660000000000001</v>
      </c>
      <c r="P1761">
        <f t="shared" si="163"/>
        <v>108.77551020408163</v>
      </c>
      <c r="Q1761" t="s">
        <v>8338</v>
      </c>
      <c r="R1761" t="s">
        <v>8339</v>
      </c>
      <c r="S1761" s="12">
        <f t="shared" si="164"/>
        <v>42068.620706018519</v>
      </c>
      <c r="T1761" s="12">
        <f t="shared" si="165"/>
        <v>42088.579039351847</v>
      </c>
      <c r="U1761" t="str">
        <f t="shared" si="166"/>
        <v>Mar</v>
      </c>
      <c r="V1761" t="str">
        <f t="shared" si="167"/>
        <v>2015</v>
      </c>
    </row>
    <row r="1762" spans="1:22" ht="48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s="5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8">
        <f t="shared" si="162"/>
        <v>1.6544000000000001</v>
      </c>
      <c r="P1762">
        <f t="shared" si="163"/>
        <v>81.098039215686271</v>
      </c>
      <c r="Q1762" t="s">
        <v>8338</v>
      </c>
      <c r="R1762" t="s">
        <v>8339</v>
      </c>
      <c r="S1762" s="12">
        <f t="shared" si="164"/>
        <v>42405.464270833334</v>
      </c>
      <c r="T1762" s="12">
        <f t="shared" si="165"/>
        <v>42425.464270833334</v>
      </c>
      <c r="U1762" t="str">
        <f t="shared" si="166"/>
        <v>Feb</v>
      </c>
      <c r="V1762" t="str">
        <f t="shared" si="167"/>
        <v>2016</v>
      </c>
    </row>
    <row r="1763" spans="1:22" ht="32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s="5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8">
        <f t="shared" si="162"/>
        <v>1.55</v>
      </c>
      <c r="P1763">
        <f t="shared" si="163"/>
        <v>51.666666666666664</v>
      </c>
      <c r="Q1763" t="s">
        <v>8338</v>
      </c>
      <c r="R1763" t="s">
        <v>8339</v>
      </c>
      <c r="S1763" s="12">
        <f t="shared" si="164"/>
        <v>42209.359490740739</v>
      </c>
      <c r="T1763" s="12">
        <f t="shared" si="165"/>
        <v>42259.359490740739</v>
      </c>
      <c r="U1763" t="str">
        <f t="shared" si="166"/>
        <v>Jul</v>
      </c>
      <c r="V1763" t="str">
        <f t="shared" si="167"/>
        <v>2015</v>
      </c>
    </row>
    <row r="1764" spans="1:22" ht="16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s="5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8">
        <f t="shared" si="162"/>
        <v>8.85</v>
      </c>
      <c r="P1764">
        <f t="shared" si="163"/>
        <v>35.4</v>
      </c>
      <c r="Q1764" t="s">
        <v>8338</v>
      </c>
      <c r="R1764" t="s">
        <v>8339</v>
      </c>
      <c r="S1764" s="12">
        <f t="shared" si="164"/>
        <v>42410.773668981477</v>
      </c>
      <c r="T1764" s="12">
        <f t="shared" si="165"/>
        <v>42440.773668981477</v>
      </c>
      <c r="U1764" t="str">
        <f t="shared" si="166"/>
        <v>Feb</v>
      </c>
      <c r="V1764" t="str">
        <f t="shared" si="167"/>
        <v>2016</v>
      </c>
    </row>
    <row r="1765" spans="1:22" ht="48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s="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8">
        <f t="shared" si="162"/>
        <v>1.0190833333333333</v>
      </c>
      <c r="P1765">
        <f t="shared" si="163"/>
        <v>103.63559322033899</v>
      </c>
      <c r="Q1765" t="s">
        <v>8338</v>
      </c>
      <c r="R1765" t="s">
        <v>8339</v>
      </c>
      <c r="S1765" s="12">
        <f t="shared" si="164"/>
        <v>42636.660185185181</v>
      </c>
      <c r="T1765" s="12">
        <f t="shared" si="165"/>
        <v>42666.660185185181</v>
      </c>
      <c r="U1765" t="str">
        <f t="shared" si="166"/>
        <v>Sep</v>
      </c>
      <c r="V1765" t="str">
        <f t="shared" si="167"/>
        <v>2016</v>
      </c>
    </row>
    <row r="1766" spans="1:22" ht="48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s="5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8">
        <f t="shared" si="162"/>
        <v>0.19600000000000001</v>
      </c>
      <c r="P1766">
        <f t="shared" si="163"/>
        <v>55.282051282051285</v>
      </c>
      <c r="Q1766" t="s">
        <v>8338</v>
      </c>
      <c r="R1766" t="s">
        <v>8339</v>
      </c>
      <c r="S1766" s="12">
        <f t="shared" si="164"/>
        <v>41825.27753472222</v>
      </c>
      <c r="T1766" s="12">
        <f t="shared" si="165"/>
        <v>41854.27753472222</v>
      </c>
      <c r="U1766" t="str">
        <f t="shared" si="166"/>
        <v>Jul</v>
      </c>
      <c r="V1766" t="str">
        <f t="shared" si="167"/>
        <v>2014</v>
      </c>
    </row>
    <row r="1767" spans="1:22" ht="48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s="5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8">
        <f t="shared" si="162"/>
        <v>0.59467839999999994</v>
      </c>
      <c r="P1767">
        <f t="shared" si="163"/>
        <v>72.16970873786407</v>
      </c>
      <c r="Q1767" t="s">
        <v>8338</v>
      </c>
      <c r="R1767" t="s">
        <v>8339</v>
      </c>
      <c r="S1767" s="12">
        <f t="shared" si="164"/>
        <v>41834.772129629629</v>
      </c>
      <c r="T1767" s="12">
        <f t="shared" si="165"/>
        <v>41864.772129629629</v>
      </c>
      <c r="U1767" t="str">
        <f t="shared" si="166"/>
        <v>Jul</v>
      </c>
      <c r="V1767" t="str">
        <f t="shared" si="167"/>
        <v>2014</v>
      </c>
    </row>
    <row r="1768" spans="1:22" ht="32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s="5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8">
        <f t="shared" si="162"/>
        <v>0</v>
      </c>
      <c r="P1768" t="e">
        <f t="shared" si="163"/>
        <v>#DIV/0!</v>
      </c>
      <c r="Q1768" t="s">
        <v>8338</v>
      </c>
      <c r="R1768" t="s">
        <v>8339</v>
      </c>
      <c r="S1768" s="12">
        <f t="shared" si="164"/>
        <v>41855.65148148148</v>
      </c>
      <c r="T1768" s="12">
        <f t="shared" si="165"/>
        <v>41876.65148148148</v>
      </c>
      <c r="U1768" t="str">
        <f t="shared" si="166"/>
        <v>Aug</v>
      </c>
      <c r="V1768" t="str">
        <f t="shared" si="167"/>
        <v>2014</v>
      </c>
    </row>
    <row r="1769" spans="1:22" ht="32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s="5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8">
        <f t="shared" si="162"/>
        <v>0.4572</v>
      </c>
      <c r="P1769">
        <f t="shared" si="163"/>
        <v>58.615384615384613</v>
      </c>
      <c r="Q1769" t="s">
        <v>8338</v>
      </c>
      <c r="R1769" t="s">
        <v>8339</v>
      </c>
      <c r="S1769" s="12">
        <f t="shared" si="164"/>
        <v>41824.450046296297</v>
      </c>
      <c r="T1769" s="12">
        <f t="shared" si="165"/>
        <v>41854.450046296297</v>
      </c>
      <c r="U1769" t="str">
        <f t="shared" si="166"/>
        <v>Jul</v>
      </c>
      <c r="V1769" t="str">
        <f t="shared" si="167"/>
        <v>2014</v>
      </c>
    </row>
    <row r="1770" spans="1:22" ht="48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s="5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8">
        <f t="shared" si="162"/>
        <v>3.7400000000000003E-2</v>
      </c>
      <c r="P1770">
        <f t="shared" si="163"/>
        <v>12.466666666666667</v>
      </c>
      <c r="Q1770" t="s">
        <v>8338</v>
      </c>
      <c r="R1770" t="s">
        <v>8339</v>
      </c>
      <c r="S1770" s="12">
        <f t="shared" si="164"/>
        <v>41849.352361111109</v>
      </c>
      <c r="T1770" s="12">
        <f t="shared" si="165"/>
        <v>41909.352361111109</v>
      </c>
      <c r="U1770" t="str">
        <f t="shared" si="166"/>
        <v>Jul</v>
      </c>
      <c r="V1770" t="str">
        <f t="shared" si="167"/>
        <v>2014</v>
      </c>
    </row>
    <row r="1771" spans="1:22" ht="48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s="5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8">
        <f t="shared" si="162"/>
        <v>2.7025E-2</v>
      </c>
      <c r="P1771">
        <f t="shared" si="163"/>
        <v>49.136363636363633</v>
      </c>
      <c r="Q1771" t="s">
        <v>8338</v>
      </c>
      <c r="R1771" t="s">
        <v>8339</v>
      </c>
      <c r="S1771" s="12">
        <f t="shared" si="164"/>
        <v>41987.610636574071</v>
      </c>
      <c r="T1771" s="12">
        <f t="shared" si="165"/>
        <v>42017.610636574071</v>
      </c>
      <c r="U1771" t="str">
        <f t="shared" si="166"/>
        <v>Dec</v>
      </c>
      <c r="V1771" t="str">
        <f t="shared" si="167"/>
        <v>2014</v>
      </c>
    </row>
    <row r="1772" spans="1:22" ht="48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s="5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8">
        <f t="shared" si="162"/>
        <v>0.56514285714285717</v>
      </c>
      <c r="P1772">
        <f t="shared" si="163"/>
        <v>150.5</v>
      </c>
      <c r="Q1772" t="s">
        <v>8338</v>
      </c>
      <c r="R1772" t="s">
        <v>8339</v>
      </c>
      <c r="S1772" s="12">
        <f t="shared" si="164"/>
        <v>41891.571689814817</v>
      </c>
      <c r="T1772" s="12">
        <f t="shared" si="165"/>
        <v>41926.571689814817</v>
      </c>
      <c r="U1772" t="str">
        <f t="shared" si="166"/>
        <v>Sep</v>
      </c>
      <c r="V1772" t="str">
        <f t="shared" si="167"/>
        <v>2014</v>
      </c>
    </row>
    <row r="1773" spans="1:22" ht="48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s="5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8">
        <f t="shared" si="162"/>
        <v>0.21309523809523809</v>
      </c>
      <c r="P1773">
        <f t="shared" si="163"/>
        <v>35.799999999999997</v>
      </c>
      <c r="Q1773" t="s">
        <v>8338</v>
      </c>
      <c r="R1773" t="s">
        <v>8339</v>
      </c>
      <c r="S1773" s="12">
        <f t="shared" si="164"/>
        <v>41905.771296296298</v>
      </c>
      <c r="T1773" s="12">
        <f t="shared" si="165"/>
        <v>41935.771296296298</v>
      </c>
      <c r="U1773" t="str">
        <f t="shared" si="166"/>
        <v>Sep</v>
      </c>
      <c r="V1773" t="str">
        <f t="shared" si="167"/>
        <v>2014</v>
      </c>
    </row>
    <row r="1774" spans="1:22" ht="32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s="5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8">
        <f t="shared" si="162"/>
        <v>0.156</v>
      </c>
      <c r="P1774">
        <f t="shared" si="163"/>
        <v>45.157894736842103</v>
      </c>
      <c r="Q1774" t="s">
        <v>8338</v>
      </c>
      <c r="R1774" t="s">
        <v>8339</v>
      </c>
      <c r="S1774" s="12">
        <f t="shared" si="164"/>
        <v>41766.509675925925</v>
      </c>
      <c r="T1774" s="12">
        <f t="shared" si="165"/>
        <v>41826.509675925925</v>
      </c>
      <c r="U1774" t="str">
        <f t="shared" si="166"/>
        <v>May</v>
      </c>
      <c r="V1774" t="str">
        <f t="shared" si="167"/>
        <v>2014</v>
      </c>
    </row>
    <row r="1775" spans="1:22" ht="48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s="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8">
        <f t="shared" si="162"/>
        <v>6.2566666666666673E-2</v>
      </c>
      <c r="P1775">
        <f t="shared" si="163"/>
        <v>98.78947368421052</v>
      </c>
      <c r="Q1775" t="s">
        <v>8338</v>
      </c>
      <c r="R1775" t="s">
        <v>8339</v>
      </c>
      <c r="S1775" s="12">
        <f t="shared" si="164"/>
        <v>41978.552060185182</v>
      </c>
      <c r="T1775" s="12">
        <f t="shared" si="165"/>
        <v>42023.552060185182</v>
      </c>
      <c r="U1775" t="str">
        <f t="shared" si="166"/>
        <v>Dec</v>
      </c>
      <c r="V1775" t="str">
        <f t="shared" si="167"/>
        <v>2014</v>
      </c>
    </row>
    <row r="1776" spans="1:22" ht="48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s="5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8">
        <f t="shared" si="162"/>
        <v>0.4592</v>
      </c>
      <c r="P1776">
        <f t="shared" si="163"/>
        <v>88.307692307692307</v>
      </c>
      <c r="Q1776" t="s">
        <v>8338</v>
      </c>
      <c r="R1776" t="s">
        <v>8339</v>
      </c>
      <c r="S1776" s="12">
        <f t="shared" si="164"/>
        <v>41930.010324074072</v>
      </c>
      <c r="T1776" s="12">
        <f t="shared" si="165"/>
        <v>41972.415972222218</v>
      </c>
      <c r="U1776" t="str">
        <f t="shared" si="166"/>
        <v>Oct</v>
      </c>
      <c r="V1776" t="str">
        <f t="shared" si="167"/>
        <v>2014</v>
      </c>
    </row>
    <row r="1777" spans="1:22" ht="48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s="5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8">
        <f t="shared" si="162"/>
        <v>0.65101538461538466</v>
      </c>
      <c r="P1777">
        <f t="shared" si="163"/>
        <v>170.62903225806451</v>
      </c>
      <c r="Q1777" t="s">
        <v>8338</v>
      </c>
      <c r="R1777" t="s">
        <v>8339</v>
      </c>
      <c r="S1777" s="12">
        <f t="shared" si="164"/>
        <v>41891.768055555556</v>
      </c>
      <c r="T1777" s="12">
        <f t="shared" si="165"/>
        <v>41936.768055555556</v>
      </c>
      <c r="U1777" t="str">
        <f t="shared" si="166"/>
        <v>Sep</v>
      </c>
      <c r="V1777" t="str">
        <f t="shared" si="167"/>
        <v>2014</v>
      </c>
    </row>
    <row r="1778" spans="1:22" ht="48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s="5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8">
        <f t="shared" si="162"/>
        <v>6.7000000000000004E-2</v>
      </c>
      <c r="P1778">
        <f t="shared" si="163"/>
        <v>83.75</v>
      </c>
      <c r="Q1778" t="s">
        <v>8338</v>
      </c>
      <c r="R1778" t="s">
        <v>8339</v>
      </c>
      <c r="S1778" s="12">
        <f t="shared" si="164"/>
        <v>41905.748506944445</v>
      </c>
      <c r="T1778" s="12">
        <f t="shared" si="165"/>
        <v>41941.748506944445</v>
      </c>
      <c r="U1778" t="str">
        <f t="shared" si="166"/>
        <v>Sep</v>
      </c>
      <c r="V1778" t="str">
        <f t="shared" si="167"/>
        <v>2014</v>
      </c>
    </row>
    <row r="1779" spans="1:22" ht="48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s="5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8">
        <f t="shared" si="162"/>
        <v>0.135625</v>
      </c>
      <c r="P1779">
        <f t="shared" si="163"/>
        <v>65.099999999999994</v>
      </c>
      <c r="Q1779" t="s">
        <v>8338</v>
      </c>
      <c r="R1779" t="s">
        <v>8339</v>
      </c>
      <c r="S1779" s="12">
        <f t="shared" si="164"/>
        <v>42025.14876157407</v>
      </c>
      <c r="T1779" s="12">
        <f t="shared" si="165"/>
        <v>42055.14876157407</v>
      </c>
      <c r="U1779" t="str">
        <f t="shared" si="166"/>
        <v>Jan</v>
      </c>
      <c r="V1779" t="str">
        <f t="shared" si="167"/>
        <v>2015</v>
      </c>
    </row>
    <row r="1780" spans="1:22" ht="48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s="5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8">
        <f t="shared" si="162"/>
        <v>1.9900000000000001E-2</v>
      </c>
      <c r="P1780">
        <f t="shared" si="163"/>
        <v>66.333333333333329</v>
      </c>
      <c r="Q1780" t="s">
        <v>8338</v>
      </c>
      <c r="R1780" t="s">
        <v>8339</v>
      </c>
      <c r="S1780" s="12">
        <f t="shared" si="164"/>
        <v>42045.655034722215</v>
      </c>
      <c r="T1780" s="12">
        <f t="shared" si="165"/>
        <v>42090.613368055558</v>
      </c>
      <c r="U1780" t="str">
        <f t="shared" si="166"/>
        <v>Feb</v>
      </c>
      <c r="V1780" t="str">
        <f t="shared" si="167"/>
        <v>2015</v>
      </c>
    </row>
    <row r="1781" spans="1:22" ht="48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s="5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8">
        <f t="shared" si="162"/>
        <v>0.36236363636363639</v>
      </c>
      <c r="P1781">
        <f t="shared" si="163"/>
        <v>104.89473684210526</v>
      </c>
      <c r="Q1781" t="s">
        <v>8338</v>
      </c>
      <c r="R1781" t="s">
        <v>8339</v>
      </c>
      <c r="S1781" s="12">
        <f t="shared" si="164"/>
        <v>42585.483564814807</v>
      </c>
      <c r="T1781" s="12">
        <f t="shared" si="165"/>
        <v>42615.483564814807</v>
      </c>
      <c r="U1781" t="str">
        <f t="shared" si="166"/>
        <v>Aug</v>
      </c>
      <c r="V1781" t="str">
        <f t="shared" si="167"/>
        <v>2016</v>
      </c>
    </row>
    <row r="1782" spans="1:22" ht="48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s="5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8">
        <f t="shared" si="162"/>
        <v>0.39743333333333336</v>
      </c>
      <c r="P1782">
        <f t="shared" si="163"/>
        <v>78.440789473684205</v>
      </c>
      <c r="Q1782" t="s">
        <v>8338</v>
      </c>
      <c r="R1782" t="s">
        <v>8339</v>
      </c>
      <c r="S1782" s="12">
        <f t="shared" si="164"/>
        <v>42493.392476851855</v>
      </c>
      <c r="T1782" s="12">
        <f t="shared" si="165"/>
        <v>42553.392476851855</v>
      </c>
      <c r="U1782" t="str">
        <f t="shared" si="166"/>
        <v>May</v>
      </c>
      <c r="V1782" t="str">
        <f t="shared" si="167"/>
        <v>2016</v>
      </c>
    </row>
    <row r="1783" spans="1:22" ht="48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s="5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8">
        <f t="shared" si="162"/>
        <v>0.25763636363636366</v>
      </c>
      <c r="P1783">
        <f t="shared" si="163"/>
        <v>59.041666666666664</v>
      </c>
      <c r="Q1783" t="s">
        <v>8338</v>
      </c>
      <c r="R1783" t="s">
        <v>8339</v>
      </c>
      <c r="S1783" s="12">
        <f t="shared" si="164"/>
        <v>42597.409085648142</v>
      </c>
      <c r="T1783" s="12">
        <f t="shared" si="165"/>
        <v>42628.409085648142</v>
      </c>
      <c r="U1783" t="str">
        <f t="shared" si="166"/>
        <v>Aug</v>
      </c>
      <c r="V1783" t="str">
        <f t="shared" si="167"/>
        <v>2016</v>
      </c>
    </row>
    <row r="1784" spans="1:22" ht="48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s="5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8">
        <f t="shared" si="162"/>
        <v>0.15491428571428573</v>
      </c>
      <c r="P1784">
        <f t="shared" si="163"/>
        <v>71.34210526315789</v>
      </c>
      <c r="Q1784" t="s">
        <v>8338</v>
      </c>
      <c r="R1784" t="s">
        <v>8339</v>
      </c>
      <c r="S1784" s="12">
        <f t="shared" si="164"/>
        <v>42388.366770833331</v>
      </c>
      <c r="T1784" s="12">
        <f t="shared" si="165"/>
        <v>42421.366770833331</v>
      </c>
      <c r="U1784" t="str">
        <f t="shared" si="166"/>
        <v>Jan</v>
      </c>
      <c r="V1784" t="str">
        <f t="shared" si="167"/>
        <v>2016</v>
      </c>
    </row>
    <row r="1785" spans="1:22" ht="48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s="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8">
        <f t="shared" si="162"/>
        <v>0.236925</v>
      </c>
      <c r="P1785">
        <f t="shared" si="163"/>
        <v>51.227027027027027</v>
      </c>
      <c r="Q1785" t="s">
        <v>8338</v>
      </c>
      <c r="R1785" t="s">
        <v>8339</v>
      </c>
      <c r="S1785" s="12">
        <f t="shared" si="164"/>
        <v>42115.741643518515</v>
      </c>
      <c r="T1785" s="12">
        <f t="shared" si="165"/>
        <v>42145.741643518515</v>
      </c>
      <c r="U1785" t="str">
        <f t="shared" si="166"/>
        <v>Apr</v>
      </c>
      <c r="V1785" t="str">
        <f t="shared" si="167"/>
        <v>2015</v>
      </c>
    </row>
    <row r="1786" spans="1:22" ht="48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s="5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8">
        <f t="shared" si="162"/>
        <v>0.39760000000000001</v>
      </c>
      <c r="P1786">
        <f t="shared" si="163"/>
        <v>60.242424242424242</v>
      </c>
      <c r="Q1786" t="s">
        <v>8338</v>
      </c>
      <c r="R1786" t="s">
        <v>8339</v>
      </c>
      <c r="S1786" s="12">
        <f t="shared" si="164"/>
        <v>42003.447222222218</v>
      </c>
      <c r="T1786" s="12">
        <f t="shared" si="165"/>
        <v>42034.934027777774</v>
      </c>
      <c r="U1786" t="str">
        <f t="shared" si="166"/>
        <v>Dec</v>
      </c>
      <c r="V1786" t="str">
        <f t="shared" si="167"/>
        <v>2014</v>
      </c>
    </row>
    <row r="1787" spans="1:22" ht="48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s="5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8">
        <f t="shared" si="162"/>
        <v>0.20220833333333332</v>
      </c>
      <c r="P1787">
        <f t="shared" si="163"/>
        <v>44.935185185185183</v>
      </c>
      <c r="Q1787" t="s">
        <v>8338</v>
      </c>
      <c r="R1787" t="s">
        <v>8339</v>
      </c>
      <c r="S1787" s="12">
        <f t="shared" si="164"/>
        <v>41896.926562499997</v>
      </c>
      <c r="T1787" s="12">
        <f t="shared" si="165"/>
        <v>41927.791666666664</v>
      </c>
      <c r="U1787" t="str">
        <f t="shared" si="166"/>
        <v>Sep</v>
      </c>
      <c r="V1787" t="str">
        <f t="shared" si="167"/>
        <v>2014</v>
      </c>
    </row>
    <row r="1788" spans="1:22" ht="48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s="5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8">
        <f t="shared" si="162"/>
        <v>0.47631578947368419</v>
      </c>
      <c r="P1788">
        <f t="shared" si="163"/>
        <v>31.206896551724139</v>
      </c>
      <c r="Q1788" t="s">
        <v>8338</v>
      </c>
      <c r="R1788" t="s">
        <v>8339</v>
      </c>
      <c r="S1788" s="12">
        <f t="shared" si="164"/>
        <v>41958.342326388891</v>
      </c>
      <c r="T1788" s="12">
        <f t="shared" si="165"/>
        <v>41988.342326388891</v>
      </c>
      <c r="U1788" t="str">
        <f t="shared" si="166"/>
        <v>Nov</v>
      </c>
      <c r="V1788" t="str">
        <f t="shared" si="167"/>
        <v>2014</v>
      </c>
    </row>
    <row r="1789" spans="1:22" ht="48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s="5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8">
        <f t="shared" si="162"/>
        <v>0.15329999999999999</v>
      </c>
      <c r="P1789">
        <f t="shared" si="163"/>
        <v>63.875</v>
      </c>
      <c r="Q1789" t="s">
        <v>8338</v>
      </c>
      <c r="R1789" t="s">
        <v>8339</v>
      </c>
      <c r="S1789" s="12">
        <f t="shared" si="164"/>
        <v>42068.447187499994</v>
      </c>
      <c r="T1789" s="12">
        <f t="shared" si="165"/>
        <v>42098.40552083333</v>
      </c>
      <c r="U1789" t="str">
        <f t="shared" si="166"/>
        <v>Mar</v>
      </c>
      <c r="V1789" t="str">
        <f t="shared" si="167"/>
        <v>2015</v>
      </c>
    </row>
    <row r="1790" spans="1:22" ht="48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s="5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8">
        <f t="shared" si="162"/>
        <v>1.3818181818181818E-2</v>
      </c>
      <c r="P1790">
        <f t="shared" si="163"/>
        <v>19</v>
      </c>
      <c r="Q1790" t="s">
        <v>8338</v>
      </c>
      <c r="R1790" t="s">
        <v>8339</v>
      </c>
      <c r="S1790" s="12">
        <f t="shared" si="164"/>
        <v>41913.740069444444</v>
      </c>
      <c r="T1790" s="12">
        <f t="shared" si="165"/>
        <v>41943.740069444444</v>
      </c>
      <c r="U1790" t="str">
        <f t="shared" si="166"/>
        <v>Oct</v>
      </c>
      <c r="V1790" t="str">
        <f t="shared" si="167"/>
        <v>2014</v>
      </c>
    </row>
    <row r="1791" spans="1:22" ht="48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s="5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8">
        <f t="shared" si="162"/>
        <v>5.0000000000000001E-3</v>
      </c>
      <c r="P1791">
        <f t="shared" si="163"/>
        <v>10</v>
      </c>
      <c r="Q1791" t="s">
        <v>8338</v>
      </c>
      <c r="R1791" t="s">
        <v>8339</v>
      </c>
      <c r="S1791" s="12">
        <f t="shared" si="164"/>
        <v>41956.041701388887</v>
      </c>
      <c r="T1791" s="12">
        <f t="shared" si="165"/>
        <v>42016.041701388887</v>
      </c>
      <c r="U1791" t="str">
        <f t="shared" si="166"/>
        <v>Nov</v>
      </c>
      <c r="V1791" t="str">
        <f t="shared" si="167"/>
        <v>2014</v>
      </c>
    </row>
    <row r="1792" spans="1:22" ht="48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s="5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8">
        <f t="shared" si="162"/>
        <v>4.9575757575757579E-2</v>
      </c>
      <c r="P1792">
        <f t="shared" si="163"/>
        <v>109.06666666666666</v>
      </c>
      <c r="Q1792" t="s">
        <v>8338</v>
      </c>
      <c r="R1792" t="s">
        <v>8339</v>
      </c>
      <c r="S1792" s="12">
        <f t="shared" si="164"/>
        <v>42010.466180555559</v>
      </c>
      <c r="T1792" s="12">
        <f t="shared" si="165"/>
        <v>42040.466180555559</v>
      </c>
      <c r="U1792" t="str">
        <f t="shared" si="166"/>
        <v>Jan</v>
      </c>
      <c r="V1792" t="str">
        <f t="shared" si="167"/>
        <v>2015</v>
      </c>
    </row>
    <row r="1793" spans="1:22" ht="32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s="5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8">
        <f t="shared" si="162"/>
        <v>3.5666666666666666E-2</v>
      </c>
      <c r="P1793">
        <f t="shared" si="163"/>
        <v>26.75</v>
      </c>
      <c r="Q1793" t="s">
        <v>8338</v>
      </c>
      <c r="R1793" t="s">
        <v>8339</v>
      </c>
      <c r="S1793" s="12">
        <f t="shared" si="164"/>
        <v>41973.532002314816</v>
      </c>
      <c r="T1793" s="12">
        <f t="shared" si="165"/>
        <v>42033.532002314816</v>
      </c>
      <c r="U1793" t="str">
        <f t="shared" si="166"/>
        <v>Nov</v>
      </c>
      <c r="V1793" t="str">
        <f t="shared" si="167"/>
        <v>2014</v>
      </c>
    </row>
    <row r="1794" spans="1:22" ht="32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s="5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8">
        <f t="shared" si="162"/>
        <v>0.61124000000000001</v>
      </c>
      <c r="P1794">
        <f t="shared" si="163"/>
        <v>109.93525179856115</v>
      </c>
      <c r="Q1794" t="s">
        <v>8338</v>
      </c>
      <c r="R1794" t="s">
        <v>8339</v>
      </c>
      <c r="S1794" s="12">
        <f t="shared" si="164"/>
        <v>42188.822708333326</v>
      </c>
      <c r="T1794" s="12">
        <f t="shared" si="165"/>
        <v>42226.082638888889</v>
      </c>
      <c r="U1794" t="str">
        <f t="shared" si="166"/>
        <v>Jul</v>
      </c>
      <c r="V1794" t="str">
        <f t="shared" si="167"/>
        <v>2015</v>
      </c>
    </row>
    <row r="1795" spans="1:22" ht="48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s="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8">
        <f t="shared" ref="O1795:O1858" si="168">E1795/D1795</f>
        <v>1.3333333333333334E-2</v>
      </c>
      <c r="P1795">
        <f t="shared" ref="P1795:P1858" si="169">AVERAGE(E1795/L1795)</f>
        <v>20</v>
      </c>
      <c r="Q1795" t="s">
        <v>8338</v>
      </c>
      <c r="R1795" t="s">
        <v>8339</v>
      </c>
      <c r="S1795" s="12">
        <f t="shared" ref="S1795:S1858" si="170">(((J1795/60)/60)/24)+DATE(1970,1,1)+(-5/24)</f>
        <v>41940.683333333334</v>
      </c>
      <c r="T1795" s="12">
        <f t="shared" ref="T1795:T1858" si="171">(((I1795/60)/60)/24)+DATE(1970,1,1)+(-5/24)</f>
        <v>41970.724999999999</v>
      </c>
      <c r="U1795" t="str">
        <f t="shared" ref="U1795:U1858" si="172">TEXT(S1795, "mmm")</f>
        <v>Oct</v>
      </c>
      <c r="V1795" t="str">
        <f t="shared" ref="V1795:V1858" si="173">TEXT(S1795, "yyy")</f>
        <v>2014</v>
      </c>
    </row>
    <row r="1796" spans="1:22" ht="48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s="5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8">
        <f t="shared" si="168"/>
        <v>0.11077777777777778</v>
      </c>
      <c r="P1796">
        <f t="shared" si="169"/>
        <v>55.388888888888886</v>
      </c>
      <c r="Q1796" t="s">
        <v>8338</v>
      </c>
      <c r="R1796" t="s">
        <v>8339</v>
      </c>
      <c r="S1796" s="12">
        <f t="shared" si="170"/>
        <v>42011.342847222222</v>
      </c>
      <c r="T1796" s="12">
        <f t="shared" si="171"/>
        <v>42046.342847222222</v>
      </c>
      <c r="U1796" t="str">
        <f t="shared" si="172"/>
        <v>Jan</v>
      </c>
      <c r="V1796" t="str">
        <f t="shared" si="173"/>
        <v>2015</v>
      </c>
    </row>
    <row r="1797" spans="1:22" ht="48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s="5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8">
        <f t="shared" si="168"/>
        <v>0.38735714285714284</v>
      </c>
      <c r="P1797">
        <f t="shared" si="169"/>
        <v>133.90123456790124</v>
      </c>
      <c r="Q1797" t="s">
        <v>8338</v>
      </c>
      <c r="R1797" t="s">
        <v>8339</v>
      </c>
      <c r="S1797" s="12">
        <f t="shared" si="170"/>
        <v>42628.080335648141</v>
      </c>
      <c r="T1797" s="12">
        <f t="shared" si="171"/>
        <v>42657.458333333336</v>
      </c>
      <c r="U1797" t="str">
        <f t="shared" si="172"/>
        <v>Sep</v>
      </c>
      <c r="V1797" t="str">
        <f t="shared" si="173"/>
        <v>2016</v>
      </c>
    </row>
    <row r="1798" spans="1:22" ht="48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s="5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8">
        <f t="shared" si="168"/>
        <v>0.22052631578947368</v>
      </c>
      <c r="P1798">
        <f t="shared" si="169"/>
        <v>48.720930232558139</v>
      </c>
      <c r="Q1798" t="s">
        <v>8338</v>
      </c>
      <c r="R1798" t="s">
        <v>8339</v>
      </c>
      <c r="S1798" s="12">
        <f t="shared" si="170"/>
        <v>42515.231087962959</v>
      </c>
      <c r="T1798" s="12">
        <f t="shared" si="171"/>
        <v>42575.231087962959</v>
      </c>
      <c r="U1798" t="str">
        <f t="shared" si="172"/>
        <v>May</v>
      </c>
      <c r="V1798" t="str">
        <f t="shared" si="173"/>
        <v>2016</v>
      </c>
    </row>
    <row r="1799" spans="1:22" ht="48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s="5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8">
        <f t="shared" si="168"/>
        <v>0.67549999999999999</v>
      </c>
      <c r="P1799">
        <f t="shared" si="169"/>
        <v>48.25</v>
      </c>
      <c r="Q1799" t="s">
        <v>8338</v>
      </c>
      <c r="R1799" t="s">
        <v>8339</v>
      </c>
      <c r="S1799" s="12">
        <f t="shared" si="170"/>
        <v>42689.360983796294</v>
      </c>
      <c r="T1799" s="12">
        <f t="shared" si="171"/>
        <v>42719.360983796294</v>
      </c>
      <c r="U1799" t="str">
        <f t="shared" si="172"/>
        <v>Nov</v>
      </c>
      <c r="V1799" t="str">
        <f t="shared" si="173"/>
        <v>2016</v>
      </c>
    </row>
    <row r="1800" spans="1:22" ht="48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s="5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8">
        <f t="shared" si="168"/>
        <v>0.136375</v>
      </c>
      <c r="P1800">
        <f t="shared" si="169"/>
        <v>58.972972972972975</v>
      </c>
      <c r="Q1800" t="s">
        <v>8338</v>
      </c>
      <c r="R1800" t="s">
        <v>8339</v>
      </c>
      <c r="S1800" s="12">
        <f t="shared" si="170"/>
        <v>42344.118437499994</v>
      </c>
      <c r="T1800" s="12">
        <f t="shared" si="171"/>
        <v>42404.118437499994</v>
      </c>
      <c r="U1800" t="str">
        <f t="shared" si="172"/>
        <v>Dec</v>
      </c>
      <c r="V1800" t="str">
        <f t="shared" si="173"/>
        <v>2015</v>
      </c>
    </row>
    <row r="1801" spans="1:22" ht="32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s="5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8">
        <f t="shared" si="168"/>
        <v>1.7457500000000001E-2</v>
      </c>
      <c r="P1801">
        <f t="shared" si="169"/>
        <v>11.638333333333334</v>
      </c>
      <c r="Q1801" t="s">
        <v>8338</v>
      </c>
      <c r="R1801" t="s">
        <v>8339</v>
      </c>
      <c r="S1801" s="12">
        <f t="shared" si="170"/>
        <v>41934.634351851848</v>
      </c>
      <c r="T1801" s="12">
        <f t="shared" si="171"/>
        <v>41954.676018518519</v>
      </c>
      <c r="U1801" t="str">
        <f t="shared" si="172"/>
        <v>Oct</v>
      </c>
      <c r="V1801" t="str">
        <f t="shared" si="173"/>
        <v>2014</v>
      </c>
    </row>
    <row r="1802" spans="1:22" ht="48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s="5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8">
        <f t="shared" si="168"/>
        <v>0.20449632511889321</v>
      </c>
      <c r="P1802">
        <f t="shared" si="169"/>
        <v>83.716814159292042</v>
      </c>
      <c r="Q1802" t="s">
        <v>8338</v>
      </c>
      <c r="R1802" t="s">
        <v>8339</v>
      </c>
      <c r="S1802" s="12">
        <f t="shared" si="170"/>
        <v>42623.397800925923</v>
      </c>
      <c r="T1802" s="12">
        <f t="shared" si="171"/>
        <v>42653.397800925923</v>
      </c>
      <c r="U1802" t="str">
        <f t="shared" si="172"/>
        <v>Sep</v>
      </c>
      <c r="V1802" t="str">
        <f t="shared" si="173"/>
        <v>2016</v>
      </c>
    </row>
    <row r="1803" spans="1:22" ht="48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s="5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8">
        <f t="shared" si="168"/>
        <v>0.13852941176470587</v>
      </c>
      <c r="P1803">
        <f t="shared" si="169"/>
        <v>63.648648648648646</v>
      </c>
      <c r="Q1803" t="s">
        <v>8338</v>
      </c>
      <c r="R1803" t="s">
        <v>8339</v>
      </c>
      <c r="S1803" s="12">
        <f t="shared" si="170"/>
        <v>42321.452175925922</v>
      </c>
      <c r="T1803" s="12">
        <f t="shared" si="171"/>
        <v>42353.298611111109</v>
      </c>
      <c r="U1803" t="str">
        <f t="shared" si="172"/>
        <v>Nov</v>
      </c>
      <c r="V1803" t="str">
        <f t="shared" si="173"/>
        <v>2015</v>
      </c>
    </row>
    <row r="1804" spans="1:22" ht="32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s="5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8">
        <f t="shared" si="168"/>
        <v>0.48485714285714288</v>
      </c>
      <c r="P1804">
        <f t="shared" si="169"/>
        <v>94.277777777777771</v>
      </c>
      <c r="Q1804" t="s">
        <v>8338</v>
      </c>
      <c r="R1804" t="s">
        <v>8339</v>
      </c>
      <c r="S1804" s="12">
        <f t="shared" si="170"/>
        <v>42159.264236111114</v>
      </c>
      <c r="T1804" s="12">
        <f t="shared" si="171"/>
        <v>42182.707638888889</v>
      </c>
      <c r="U1804" t="str">
        <f t="shared" si="172"/>
        <v>Jun</v>
      </c>
      <c r="V1804" t="str">
        <f t="shared" si="173"/>
        <v>2015</v>
      </c>
    </row>
    <row r="1805" spans="1:22" ht="48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s="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8">
        <f t="shared" si="168"/>
        <v>0.308</v>
      </c>
      <c r="P1805">
        <f t="shared" si="169"/>
        <v>71.86666666666666</v>
      </c>
      <c r="Q1805" t="s">
        <v>8338</v>
      </c>
      <c r="R1805" t="s">
        <v>8339</v>
      </c>
      <c r="S1805" s="12">
        <f t="shared" si="170"/>
        <v>42017.863217592596</v>
      </c>
      <c r="T1805" s="12">
        <f t="shared" si="171"/>
        <v>42048.863217592596</v>
      </c>
      <c r="U1805" t="str">
        <f t="shared" si="172"/>
        <v>Jan</v>
      </c>
      <c r="V1805" t="str">
        <f t="shared" si="173"/>
        <v>2015</v>
      </c>
    </row>
    <row r="1806" spans="1:22" ht="48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s="5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8">
        <f t="shared" si="168"/>
        <v>0.35174193548387095</v>
      </c>
      <c r="P1806">
        <f t="shared" si="169"/>
        <v>104.84615384615384</v>
      </c>
      <c r="Q1806" t="s">
        <v>8338</v>
      </c>
      <c r="R1806" t="s">
        <v>8339</v>
      </c>
      <c r="S1806" s="12">
        <f t="shared" si="170"/>
        <v>42282.469953703701</v>
      </c>
      <c r="T1806" s="12">
        <f t="shared" si="171"/>
        <v>42322.511620370373</v>
      </c>
      <c r="U1806" t="str">
        <f t="shared" si="172"/>
        <v>Oct</v>
      </c>
      <c r="V1806" t="str">
        <f t="shared" si="173"/>
        <v>2015</v>
      </c>
    </row>
    <row r="1807" spans="1:22" ht="48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s="5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8">
        <f t="shared" si="168"/>
        <v>0.36404444444444445</v>
      </c>
      <c r="P1807">
        <f t="shared" si="169"/>
        <v>67.139344262295083</v>
      </c>
      <c r="Q1807" t="s">
        <v>8338</v>
      </c>
      <c r="R1807" t="s">
        <v>8339</v>
      </c>
      <c r="S1807" s="12">
        <f t="shared" si="170"/>
        <v>42247.595578703702</v>
      </c>
      <c r="T1807" s="12">
        <f t="shared" si="171"/>
        <v>42279.541666666664</v>
      </c>
      <c r="U1807" t="str">
        <f t="shared" si="172"/>
        <v>Aug</v>
      </c>
      <c r="V1807" t="str">
        <f t="shared" si="173"/>
        <v>2015</v>
      </c>
    </row>
    <row r="1808" spans="1:22" ht="48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s="5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8">
        <f t="shared" si="168"/>
        <v>2.955E-2</v>
      </c>
      <c r="P1808">
        <f t="shared" si="169"/>
        <v>73.875</v>
      </c>
      <c r="Q1808" t="s">
        <v>8338</v>
      </c>
      <c r="R1808" t="s">
        <v>8339</v>
      </c>
      <c r="S1808" s="12">
        <f t="shared" si="170"/>
        <v>41877.429965277777</v>
      </c>
      <c r="T1808" s="12">
        <f t="shared" si="171"/>
        <v>41912.429965277777</v>
      </c>
      <c r="U1808" t="str">
        <f t="shared" si="172"/>
        <v>Aug</v>
      </c>
      <c r="V1808" t="str">
        <f t="shared" si="173"/>
        <v>2014</v>
      </c>
    </row>
    <row r="1809" spans="1:22" ht="32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s="5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8">
        <f t="shared" si="168"/>
        <v>0.1106</v>
      </c>
      <c r="P1809">
        <f t="shared" si="169"/>
        <v>69.125</v>
      </c>
      <c r="Q1809" t="s">
        <v>8338</v>
      </c>
      <c r="R1809" t="s">
        <v>8339</v>
      </c>
      <c r="S1809" s="12">
        <f t="shared" si="170"/>
        <v>41879.860104166662</v>
      </c>
      <c r="T1809" s="12">
        <f t="shared" si="171"/>
        <v>41909.860104166662</v>
      </c>
      <c r="U1809" t="str">
        <f t="shared" si="172"/>
        <v>Aug</v>
      </c>
      <c r="V1809" t="str">
        <f t="shared" si="173"/>
        <v>2014</v>
      </c>
    </row>
    <row r="1810" spans="1:22" ht="48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s="5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8">
        <f t="shared" si="168"/>
        <v>0.41407142857142859</v>
      </c>
      <c r="P1810">
        <f t="shared" si="169"/>
        <v>120.77083333333333</v>
      </c>
      <c r="Q1810" t="s">
        <v>8338</v>
      </c>
      <c r="R1810" t="s">
        <v>8339</v>
      </c>
      <c r="S1810" s="12">
        <f t="shared" si="170"/>
        <v>42742.472569444442</v>
      </c>
      <c r="T1810" s="12">
        <f t="shared" si="171"/>
        <v>42777.472569444442</v>
      </c>
      <c r="U1810" t="str">
        <f t="shared" si="172"/>
        <v>Jan</v>
      </c>
      <c r="V1810" t="str">
        <f t="shared" si="173"/>
        <v>2017</v>
      </c>
    </row>
    <row r="1811" spans="1:22" ht="48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s="5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8">
        <f t="shared" si="168"/>
        <v>0.10857142857142857</v>
      </c>
      <c r="P1811">
        <f t="shared" si="169"/>
        <v>42.222222222222221</v>
      </c>
      <c r="Q1811" t="s">
        <v>8338</v>
      </c>
      <c r="R1811" t="s">
        <v>8339</v>
      </c>
      <c r="S1811" s="12">
        <f t="shared" si="170"/>
        <v>42029.699525462966</v>
      </c>
      <c r="T1811" s="12">
        <f t="shared" si="171"/>
        <v>42064.699525462966</v>
      </c>
      <c r="U1811" t="str">
        <f t="shared" si="172"/>
        <v>Jan</v>
      </c>
      <c r="V1811" t="str">
        <f t="shared" si="173"/>
        <v>2015</v>
      </c>
    </row>
    <row r="1812" spans="1:22" ht="48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s="5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8">
        <f t="shared" si="168"/>
        <v>3.3333333333333333E-2</v>
      </c>
      <c r="P1812">
        <f t="shared" si="169"/>
        <v>7.5</v>
      </c>
      <c r="Q1812" t="s">
        <v>8338</v>
      </c>
      <c r="R1812" t="s">
        <v>8339</v>
      </c>
      <c r="S1812" s="12">
        <f t="shared" si="170"/>
        <v>41860.701689814814</v>
      </c>
      <c r="T1812" s="12">
        <f t="shared" si="171"/>
        <v>41872.701689814814</v>
      </c>
      <c r="U1812" t="str">
        <f t="shared" si="172"/>
        <v>Aug</v>
      </c>
      <c r="V1812" t="str">
        <f t="shared" si="173"/>
        <v>2014</v>
      </c>
    </row>
    <row r="1813" spans="1:22" ht="32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s="5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8">
        <f t="shared" si="168"/>
        <v>7.407407407407407E-4</v>
      </c>
      <c r="P1813">
        <f t="shared" si="169"/>
        <v>1.5384615384615385</v>
      </c>
      <c r="Q1813" t="s">
        <v>8338</v>
      </c>
      <c r="R1813" t="s">
        <v>8339</v>
      </c>
      <c r="S1813" s="12">
        <f t="shared" si="170"/>
        <v>41876.225347222222</v>
      </c>
      <c r="T1813" s="12">
        <f t="shared" si="171"/>
        <v>41935.958333333328</v>
      </c>
      <c r="U1813" t="str">
        <f t="shared" si="172"/>
        <v>Aug</v>
      </c>
      <c r="V1813" t="str">
        <f t="shared" si="173"/>
        <v>2014</v>
      </c>
    </row>
    <row r="1814" spans="1:22" ht="48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s="5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8">
        <f t="shared" si="168"/>
        <v>0.13307692307692306</v>
      </c>
      <c r="P1814">
        <f t="shared" si="169"/>
        <v>37.608695652173914</v>
      </c>
      <c r="Q1814" t="s">
        <v>8338</v>
      </c>
      <c r="R1814" t="s">
        <v>8339</v>
      </c>
      <c r="S1814" s="12">
        <f t="shared" si="170"/>
        <v>42524.110370370363</v>
      </c>
      <c r="T1814" s="12">
        <f t="shared" si="171"/>
        <v>42554.110370370363</v>
      </c>
      <c r="U1814" t="str">
        <f t="shared" si="172"/>
        <v>Jun</v>
      </c>
      <c r="V1814" t="str">
        <f t="shared" si="173"/>
        <v>2016</v>
      </c>
    </row>
    <row r="1815" spans="1:22" ht="48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s="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8">
        <f t="shared" si="168"/>
        <v>0</v>
      </c>
      <c r="P1815" t="e">
        <f t="shared" si="169"/>
        <v>#DIV/0!</v>
      </c>
      <c r="Q1815" t="s">
        <v>8338</v>
      </c>
      <c r="R1815" t="s">
        <v>8339</v>
      </c>
      <c r="S1815" s="12">
        <f t="shared" si="170"/>
        <v>41829.68069444444</v>
      </c>
      <c r="T1815" s="12">
        <f t="shared" si="171"/>
        <v>41859.68069444444</v>
      </c>
      <c r="U1815" t="str">
        <f t="shared" si="172"/>
        <v>Jul</v>
      </c>
      <c r="V1815" t="str">
        <f t="shared" si="173"/>
        <v>2014</v>
      </c>
    </row>
    <row r="1816" spans="1:22" ht="48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s="5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8">
        <f t="shared" si="168"/>
        <v>0.49183333333333334</v>
      </c>
      <c r="P1816">
        <f t="shared" si="169"/>
        <v>42.157142857142858</v>
      </c>
      <c r="Q1816" t="s">
        <v>8338</v>
      </c>
      <c r="R1816" t="s">
        <v>8339</v>
      </c>
      <c r="S1816" s="12">
        <f t="shared" si="170"/>
        <v>42033.105740740742</v>
      </c>
      <c r="T1816" s="12">
        <f t="shared" si="171"/>
        <v>42063.105740740742</v>
      </c>
      <c r="U1816" t="str">
        <f t="shared" si="172"/>
        <v>Jan</v>
      </c>
      <c r="V1816" t="str">
        <f t="shared" si="173"/>
        <v>2015</v>
      </c>
    </row>
    <row r="1817" spans="1:22" ht="48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s="5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8">
        <f t="shared" si="168"/>
        <v>0</v>
      </c>
      <c r="P1817" t="e">
        <f t="shared" si="169"/>
        <v>#DIV/0!</v>
      </c>
      <c r="Q1817" t="s">
        <v>8338</v>
      </c>
      <c r="R1817" t="s">
        <v>8339</v>
      </c>
      <c r="S1817" s="12">
        <f t="shared" si="170"/>
        <v>42172.698344907411</v>
      </c>
      <c r="T1817" s="12">
        <f t="shared" si="171"/>
        <v>42186.698344907411</v>
      </c>
      <c r="U1817" t="str">
        <f t="shared" si="172"/>
        <v>Jun</v>
      </c>
      <c r="V1817" t="str">
        <f t="shared" si="173"/>
        <v>2015</v>
      </c>
    </row>
    <row r="1818" spans="1:22" ht="48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s="5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8">
        <f t="shared" si="168"/>
        <v>2.036E-2</v>
      </c>
      <c r="P1818">
        <f t="shared" si="169"/>
        <v>84.833333333333329</v>
      </c>
      <c r="Q1818" t="s">
        <v>8338</v>
      </c>
      <c r="R1818" t="s">
        <v>8339</v>
      </c>
      <c r="S1818" s="12">
        <f t="shared" si="170"/>
        <v>42548.667858796289</v>
      </c>
      <c r="T1818" s="12">
        <f t="shared" si="171"/>
        <v>42576.583333333336</v>
      </c>
      <c r="U1818" t="str">
        <f t="shared" si="172"/>
        <v>Jun</v>
      </c>
      <c r="V1818" t="str">
        <f t="shared" si="173"/>
        <v>2016</v>
      </c>
    </row>
    <row r="1819" spans="1:22" ht="32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s="5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8">
        <f t="shared" si="168"/>
        <v>0.52327777777777773</v>
      </c>
      <c r="P1819">
        <f t="shared" si="169"/>
        <v>94.19</v>
      </c>
      <c r="Q1819" t="s">
        <v>8338</v>
      </c>
      <c r="R1819" t="s">
        <v>8339</v>
      </c>
      <c r="S1819" s="12">
        <f t="shared" si="170"/>
        <v>42705.453784722216</v>
      </c>
      <c r="T1819" s="12">
        <f t="shared" si="171"/>
        <v>42765.082638888889</v>
      </c>
      <c r="U1819" t="str">
        <f t="shared" si="172"/>
        <v>Dec</v>
      </c>
      <c r="V1819" t="str">
        <f t="shared" si="173"/>
        <v>2016</v>
      </c>
    </row>
    <row r="1820" spans="1:22" ht="32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s="5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8">
        <f t="shared" si="168"/>
        <v>0</v>
      </c>
      <c r="P1820" t="e">
        <f t="shared" si="169"/>
        <v>#DIV/0!</v>
      </c>
      <c r="Q1820" t="s">
        <v>8338</v>
      </c>
      <c r="R1820" t="s">
        <v>8339</v>
      </c>
      <c r="S1820" s="12">
        <f t="shared" si="170"/>
        <v>42067.026041666664</v>
      </c>
      <c r="T1820" s="12">
        <f t="shared" si="171"/>
        <v>42096.984374999993</v>
      </c>
      <c r="U1820" t="str">
        <f t="shared" si="172"/>
        <v>Mar</v>
      </c>
      <c r="V1820" t="str">
        <f t="shared" si="173"/>
        <v>2015</v>
      </c>
    </row>
    <row r="1821" spans="1:22" ht="48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s="5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8">
        <f t="shared" si="168"/>
        <v>2.0833333333333332E-2</v>
      </c>
      <c r="P1821">
        <f t="shared" si="169"/>
        <v>6.25</v>
      </c>
      <c r="Q1821" t="s">
        <v>8338</v>
      </c>
      <c r="R1821" t="s">
        <v>8339</v>
      </c>
      <c r="S1821" s="12">
        <f t="shared" si="170"/>
        <v>41820.543935185182</v>
      </c>
      <c r="T1821" s="12">
        <f t="shared" si="171"/>
        <v>41850.543935185182</v>
      </c>
      <c r="U1821" t="str">
        <f t="shared" si="172"/>
        <v>Jun</v>
      </c>
      <c r="V1821" t="str">
        <f t="shared" si="173"/>
        <v>2014</v>
      </c>
    </row>
    <row r="1822" spans="1:22" ht="48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s="5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8">
        <f t="shared" si="168"/>
        <v>6.565384615384616E-2</v>
      </c>
      <c r="P1822">
        <f t="shared" si="169"/>
        <v>213.375</v>
      </c>
      <c r="Q1822" t="s">
        <v>8338</v>
      </c>
      <c r="R1822" t="s">
        <v>8339</v>
      </c>
      <c r="S1822" s="12">
        <f t="shared" si="170"/>
        <v>42064.87604166667</v>
      </c>
      <c r="T1822" s="12">
        <f t="shared" si="171"/>
        <v>42094.834374999999</v>
      </c>
      <c r="U1822" t="str">
        <f t="shared" si="172"/>
        <v>Mar</v>
      </c>
      <c r="V1822" t="str">
        <f t="shared" si="173"/>
        <v>2015</v>
      </c>
    </row>
    <row r="1823" spans="1:22" ht="48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s="5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8">
        <f t="shared" si="168"/>
        <v>1.3489</v>
      </c>
      <c r="P1823">
        <f t="shared" si="169"/>
        <v>59.162280701754383</v>
      </c>
      <c r="Q1823" t="s">
        <v>8325</v>
      </c>
      <c r="R1823" t="s">
        <v>8326</v>
      </c>
      <c r="S1823" s="12">
        <f t="shared" si="170"/>
        <v>40926.110729166663</v>
      </c>
      <c r="T1823" s="12">
        <f t="shared" si="171"/>
        <v>40971.110729166663</v>
      </c>
      <c r="U1823" t="str">
        <f t="shared" si="172"/>
        <v>Jan</v>
      </c>
      <c r="V1823" t="str">
        <f t="shared" si="173"/>
        <v>2012</v>
      </c>
    </row>
    <row r="1824" spans="1:22" ht="32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s="5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8">
        <f t="shared" si="168"/>
        <v>1</v>
      </c>
      <c r="P1824">
        <f t="shared" si="169"/>
        <v>27.272727272727273</v>
      </c>
      <c r="Q1824" t="s">
        <v>8325</v>
      </c>
      <c r="R1824" t="s">
        <v>8326</v>
      </c>
      <c r="S1824" s="12">
        <f t="shared" si="170"/>
        <v>41634.588680555549</v>
      </c>
      <c r="T1824" s="12">
        <f t="shared" si="171"/>
        <v>41670.584027777775</v>
      </c>
      <c r="U1824" t="str">
        <f t="shared" si="172"/>
        <v>Dec</v>
      </c>
      <c r="V1824" t="str">
        <f t="shared" si="173"/>
        <v>2013</v>
      </c>
    </row>
    <row r="1825" spans="1:22" ht="48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s="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8">
        <f t="shared" si="168"/>
        <v>1.1585714285714286</v>
      </c>
      <c r="P1825">
        <f t="shared" si="169"/>
        <v>24.575757575757574</v>
      </c>
      <c r="Q1825" t="s">
        <v>8325</v>
      </c>
      <c r="R1825" t="s">
        <v>8326</v>
      </c>
      <c r="S1825" s="12">
        <f t="shared" si="170"/>
        <v>41176.47657407407</v>
      </c>
      <c r="T1825" s="12">
        <f t="shared" si="171"/>
        <v>41206.47657407407</v>
      </c>
      <c r="U1825" t="str">
        <f t="shared" si="172"/>
        <v>Sep</v>
      </c>
      <c r="V1825" t="str">
        <f t="shared" si="173"/>
        <v>2012</v>
      </c>
    </row>
    <row r="1826" spans="1:22" ht="16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s="5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8">
        <f t="shared" si="168"/>
        <v>1.0006666666666666</v>
      </c>
      <c r="P1826">
        <f t="shared" si="169"/>
        <v>75.05</v>
      </c>
      <c r="Q1826" t="s">
        <v>8325</v>
      </c>
      <c r="R1826" t="s">
        <v>8326</v>
      </c>
      <c r="S1826" s="12">
        <f t="shared" si="170"/>
        <v>41626.707951388889</v>
      </c>
      <c r="T1826" s="12">
        <f t="shared" si="171"/>
        <v>41646.880555555552</v>
      </c>
      <c r="U1826" t="str">
        <f t="shared" si="172"/>
        <v>Dec</v>
      </c>
      <c r="V1826" t="str">
        <f t="shared" si="173"/>
        <v>2013</v>
      </c>
    </row>
    <row r="1827" spans="1:22" ht="48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s="5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8">
        <f t="shared" si="168"/>
        <v>1.0505</v>
      </c>
      <c r="P1827">
        <f t="shared" si="169"/>
        <v>42.02</v>
      </c>
      <c r="Q1827" t="s">
        <v>8325</v>
      </c>
      <c r="R1827" t="s">
        <v>8326</v>
      </c>
      <c r="S1827" s="12">
        <f t="shared" si="170"/>
        <v>41443.626192129625</v>
      </c>
      <c r="T1827" s="12">
        <f t="shared" si="171"/>
        <v>41466.626192129625</v>
      </c>
      <c r="U1827" t="str">
        <f t="shared" si="172"/>
        <v>Jun</v>
      </c>
      <c r="V1827" t="str">
        <f t="shared" si="173"/>
        <v>2013</v>
      </c>
    </row>
    <row r="1828" spans="1:22" ht="16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s="5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8">
        <f t="shared" si="168"/>
        <v>1.01</v>
      </c>
      <c r="P1828">
        <f t="shared" si="169"/>
        <v>53.157894736842103</v>
      </c>
      <c r="Q1828" t="s">
        <v>8325</v>
      </c>
      <c r="R1828" t="s">
        <v>8326</v>
      </c>
      <c r="S1828" s="12">
        <f t="shared" si="170"/>
        <v>41657.715474537035</v>
      </c>
      <c r="T1828" s="12">
        <f t="shared" si="171"/>
        <v>41687.715474537035</v>
      </c>
      <c r="U1828" t="str">
        <f t="shared" si="172"/>
        <v>Jan</v>
      </c>
      <c r="V1828" t="str">
        <f t="shared" si="173"/>
        <v>2014</v>
      </c>
    </row>
    <row r="1829" spans="1:22" ht="48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s="5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8">
        <f t="shared" si="168"/>
        <v>1.0066250000000001</v>
      </c>
      <c r="P1829">
        <f t="shared" si="169"/>
        <v>83.885416666666671</v>
      </c>
      <c r="Q1829" t="s">
        <v>8325</v>
      </c>
      <c r="R1829" t="s">
        <v>8326</v>
      </c>
      <c r="S1829" s="12">
        <f t="shared" si="170"/>
        <v>40555.117604166662</v>
      </c>
      <c r="T1829" s="12">
        <f t="shared" si="171"/>
        <v>40605.117604166662</v>
      </c>
      <c r="U1829" t="str">
        <f t="shared" si="172"/>
        <v>Jan</v>
      </c>
      <c r="V1829" t="str">
        <f t="shared" si="173"/>
        <v>2011</v>
      </c>
    </row>
    <row r="1830" spans="1:22" ht="48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s="5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8">
        <f t="shared" si="168"/>
        <v>1.0016</v>
      </c>
      <c r="P1830">
        <f t="shared" si="169"/>
        <v>417.33333333333331</v>
      </c>
      <c r="Q1830" t="s">
        <v>8325</v>
      </c>
      <c r="R1830" t="s">
        <v>8326</v>
      </c>
      <c r="S1830" s="12">
        <f t="shared" si="170"/>
        <v>41736.691319444442</v>
      </c>
      <c r="T1830" s="12">
        <f t="shared" si="171"/>
        <v>41768.708333333328</v>
      </c>
      <c r="U1830" t="str">
        <f t="shared" si="172"/>
        <v>Apr</v>
      </c>
      <c r="V1830" t="str">
        <f t="shared" si="173"/>
        <v>2014</v>
      </c>
    </row>
    <row r="1831" spans="1:22" ht="48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s="5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8">
        <f t="shared" si="168"/>
        <v>1.6668333333333334</v>
      </c>
      <c r="P1831">
        <f t="shared" si="169"/>
        <v>75.765151515151516</v>
      </c>
      <c r="Q1831" t="s">
        <v>8325</v>
      </c>
      <c r="R1831" t="s">
        <v>8326</v>
      </c>
      <c r="S1831" s="12">
        <f t="shared" si="170"/>
        <v>40515.879293981481</v>
      </c>
      <c r="T1831" s="12">
        <f t="shared" si="171"/>
        <v>40564.708333333328</v>
      </c>
      <c r="U1831" t="str">
        <f t="shared" si="172"/>
        <v>Dec</v>
      </c>
      <c r="V1831" t="str">
        <f t="shared" si="173"/>
        <v>2010</v>
      </c>
    </row>
    <row r="1832" spans="1:22" ht="48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s="5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8">
        <f t="shared" si="168"/>
        <v>1.0153333333333334</v>
      </c>
      <c r="P1832">
        <f t="shared" si="169"/>
        <v>67.389380530973455</v>
      </c>
      <c r="Q1832" t="s">
        <v>8325</v>
      </c>
      <c r="R1832" t="s">
        <v>8326</v>
      </c>
      <c r="S1832" s="12">
        <f t="shared" si="170"/>
        <v>41664.475775462961</v>
      </c>
      <c r="T1832" s="12">
        <f t="shared" si="171"/>
        <v>41694.475775462961</v>
      </c>
      <c r="U1832" t="str">
        <f t="shared" si="172"/>
        <v>Jan</v>
      </c>
      <c r="V1832" t="str">
        <f t="shared" si="173"/>
        <v>2014</v>
      </c>
    </row>
    <row r="1833" spans="1:22" ht="48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s="5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8">
        <f t="shared" si="168"/>
        <v>1.03</v>
      </c>
      <c r="P1833">
        <f t="shared" si="169"/>
        <v>73.571428571428569</v>
      </c>
      <c r="Q1833" t="s">
        <v>8325</v>
      </c>
      <c r="R1833" t="s">
        <v>8326</v>
      </c>
      <c r="S1833" s="12">
        <f t="shared" si="170"/>
        <v>41026.787766203699</v>
      </c>
      <c r="T1833" s="12">
        <f t="shared" si="171"/>
        <v>41041.787766203699</v>
      </c>
      <c r="U1833" t="str">
        <f t="shared" si="172"/>
        <v>Apr</v>
      </c>
      <c r="V1833" t="str">
        <f t="shared" si="173"/>
        <v>2012</v>
      </c>
    </row>
    <row r="1834" spans="1:22" ht="48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s="5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8">
        <f t="shared" si="168"/>
        <v>1.4285714285714286</v>
      </c>
      <c r="P1834">
        <f t="shared" si="169"/>
        <v>25</v>
      </c>
      <c r="Q1834" t="s">
        <v>8325</v>
      </c>
      <c r="R1834" t="s">
        <v>8326</v>
      </c>
      <c r="S1834" s="12">
        <f t="shared" si="170"/>
        <v>40576.331331018519</v>
      </c>
      <c r="T1834" s="12">
        <f t="shared" si="171"/>
        <v>40606.331331018519</v>
      </c>
      <c r="U1834" t="str">
        <f t="shared" si="172"/>
        <v>Feb</v>
      </c>
      <c r="V1834" t="str">
        <f t="shared" si="173"/>
        <v>2011</v>
      </c>
    </row>
    <row r="1835" spans="1:22" ht="48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s="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8">
        <f t="shared" si="168"/>
        <v>2.625</v>
      </c>
      <c r="P1835">
        <f t="shared" si="169"/>
        <v>42</v>
      </c>
      <c r="Q1835" t="s">
        <v>8325</v>
      </c>
      <c r="R1835" t="s">
        <v>8326</v>
      </c>
      <c r="S1835" s="12">
        <f t="shared" si="170"/>
        <v>41302.835682870369</v>
      </c>
      <c r="T1835" s="12">
        <f t="shared" si="171"/>
        <v>41335.124305555553</v>
      </c>
      <c r="U1835" t="str">
        <f t="shared" si="172"/>
        <v>Jan</v>
      </c>
      <c r="V1835" t="str">
        <f t="shared" si="173"/>
        <v>2013</v>
      </c>
    </row>
    <row r="1836" spans="1:22" ht="32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s="5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8">
        <f t="shared" si="168"/>
        <v>1.1805000000000001</v>
      </c>
      <c r="P1836">
        <f t="shared" si="169"/>
        <v>131.16666666666666</v>
      </c>
      <c r="Q1836" t="s">
        <v>8325</v>
      </c>
      <c r="R1836" t="s">
        <v>8326</v>
      </c>
      <c r="S1836" s="12">
        <f t="shared" si="170"/>
        <v>41988.755729166667</v>
      </c>
      <c r="T1836" s="12">
        <f t="shared" si="171"/>
        <v>42028.755729166667</v>
      </c>
      <c r="U1836" t="str">
        <f t="shared" si="172"/>
        <v>Dec</v>
      </c>
      <c r="V1836" t="str">
        <f t="shared" si="173"/>
        <v>2014</v>
      </c>
    </row>
    <row r="1837" spans="1:22" ht="64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s="5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8">
        <f t="shared" si="168"/>
        <v>1.04</v>
      </c>
      <c r="P1837">
        <f t="shared" si="169"/>
        <v>47.272727272727273</v>
      </c>
      <c r="Q1837" t="s">
        <v>8325</v>
      </c>
      <c r="R1837" t="s">
        <v>8326</v>
      </c>
      <c r="S1837" s="12">
        <f t="shared" si="170"/>
        <v>42430.49387731481</v>
      </c>
      <c r="T1837" s="12">
        <f t="shared" si="171"/>
        <v>42460.452210648145</v>
      </c>
      <c r="U1837" t="str">
        <f t="shared" si="172"/>
        <v>Mar</v>
      </c>
      <c r="V1837" t="str">
        <f t="shared" si="173"/>
        <v>2016</v>
      </c>
    </row>
    <row r="1838" spans="1:22" ht="16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s="5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8">
        <f t="shared" si="168"/>
        <v>2.0034000000000001</v>
      </c>
      <c r="P1838">
        <f t="shared" si="169"/>
        <v>182.12727272727273</v>
      </c>
      <c r="Q1838" t="s">
        <v>8325</v>
      </c>
      <c r="R1838" t="s">
        <v>8326</v>
      </c>
      <c r="S1838" s="12">
        <f t="shared" si="170"/>
        <v>41305.601030092592</v>
      </c>
      <c r="T1838" s="12">
        <f t="shared" si="171"/>
        <v>41322.601030092592</v>
      </c>
      <c r="U1838" t="str">
        <f t="shared" si="172"/>
        <v>Jan</v>
      </c>
      <c r="V1838" t="str">
        <f t="shared" si="173"/>
        <v>2013</v>
      </c>
    </row>
    <row r="1839" spans="1:22" ht="48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s="5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8">
        <f t="shared" si="168"/>
        <v>3.0683333333333334</v>
      </c>
      <c r="P1839">
        <f t="shared" si="169"/>
        <v>61.366666666666667</v>
      </c>
      <c r="Q1839" t="s">
        <v>8325</v>
      </c>
      <c r="R1839" t="s">
        <v>8326</v>
      </c>
      <c r="S1839" s="12">
        <f t="shared" si="170"/>
        <v>40925.839525462965</v>
      </c>
      <c r="T1839" s="12">
        <f t="shared" si="171"/>
        <v>40985.797858796293</v>
      </c>
      <c r="U1839" t="str">
        <f t="shared" si="172"/>
        <v>Jan</v>
      </c>
      <c r="V1839" t="str">
        <f t="shared" si="173"/>
        <v>2012</v>
      </c>
    </row>
    <row r="1840" spans="1:22" ht="48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s="5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8">
        <f t="shared" si="168"/>
        <v>1.00149</v>
      </c>
      <c r="P1840">
        <f t="shared" si="169"/>
        <v>35.767499999999998</v>
      </c>
      <c r="Q1840" t="s">
        <v>8325</v>
      </c>
      <c r="R1840" t="s">
        <v>8326</v>
      </c>
      <c r="S1840" s="12">
        <f t="shared" si="170"/>
        <v>40788.578206018516</v>
      </c>
      <c r="T1840" s="12">
        <f t="shared" si="171"/>
        <v>40816.916666666664</v>
      </c>
      <c r="U1840" t="str">
        <f t="shared" si="172"/>
        <v>Sep</v>
      </c>
      <c r="V1840" t="str">
        <f t="shared" si="173"/>
        <v>2011</v>
      </c>
    </row>
    <row r="1841" spans="1:22" ht="48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s="5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8">
        <f t="shared" si="168"/>
        <v>2.0529999999999999</v>
      </c>
      <c r="P1841">
        <f t="shared" si="169"/>
        <v>45.62222222222222</v>
      </c>
      <c r="Q1841" t="s">
        <v>8325</v>
      </c>
      <c r="R1841" t="s">
        <v>8326</v>
      </c>
      <c r="S1841" s="12">
        <f t="shared" si="170"/>
        <v>42614.513680555552</v>
      </c>
      <c r="T1841" s="12">
        <f t="shared" si="171"/>
        <v>42644.513680555552</v>
      </c>
      <c r="U1841" t="str">
        <f t="shared" si="172"/>
        <v>Sep</v>
      </c>
      <c r="V1841" t="str">
        <f t="shared" si="173"/>
        <v>2016</v>
      </c>
    </row>
    <row r="1842" spans="1:22" ht="48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s="5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8">
        <f t="shared" si="168"/>
        <v>1.0888888888888888</v>
      </c>
      <c r="P1842">
        <f t="shared" si="169"/>
        <v>75.384615384615387</v>
      </c>
      <c r="Q1842" t="s">
        <v>8325</v>
      </c>
      <c r="R1842" t="s">
        <v>8326</v>
      </c>
      <c r="S1842" s="12">
        <f t="shared" si="170"/>
        <v>41381.88784722222</v>
      </c>
      <c r="T1842" s="12">
        <f t="shared" si="171"/>
        <v>41400.999305555553</v>
      </c>
      <c r="U1842" t="str">
        <f t="shared" si="172"/>
        <v>Apr</v>
      </c>
      <c r="V1842" t="str">
        <f t="shared" si="173"/>
        <v>2013</v>
      </c>
    </row>
    <row r="1843" spans="1:22" ht="32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s="5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8">
        <f t="shared" si="168"/>
        <v>1.0175000000000001</v>
      </c>
      <c r="P1843">
        <f t="shared" si="169"/>
        <v>50.875</v>
      </c>
      <c r="Q1843" t="s">
        <v>8325</v>
      </c>
      <c r="R1843" t="s">
        <v>8326</v>
      </c>
      <c r="S1843" s="12">
        <f t="shared" si="170"/>
        <v>41745.637094907404</v>
      </c>
      <c r="T1843" s="12">
        <f t="shared" si="171"/>
        <v>41778.999305555553</v>
      </c>
      <c r="U1843" t="str">
        <f t="shared" si="172"/>
        <v>Apr</v>
      </c>
      <c r="V1843" t="str">
        <f t="shared" si="173"/>
        <v>2014</v>
      </c>
    </row>
    <row r="1844" spans="1:22" ht="48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s="5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8">
        <f t="shared" si="168"/>
        <v>1.2524999999999999</v>
      </c>
      <c r="P1844">
        <f t="shared" si="169"/>
        <v>119.28571428571429</v>
      </c>
      <c r="Q1844" t="s">
        <v>8325</v>
      </c>
      <c r="R1844" t="s">
        <v>8326</v>
      </c>
      <c r="S1844" s="12">
        <f t="shared" si="170"/>
        <v>42031.423391203702</v>
      </c>
      <c r="T1844" s="12">
        <f t="shared" si="171"/>
        <v>42065.040972222218</v>
      </c>
      <c r="U1844" t="str">
        <f t="shared" si="172"/>
        <v>Jan</v>
      </c>
      <c r="V1844" t="str">
        <f t="shared" si="173"/>
        <v>2015</v>
      </c>
    </row>
    <row r="1845" spans="1:22" ht="48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s="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8">
        <f t="shared" si="168"/>
        <v>1.2400610000000001</v>
      </c>
      <c r="P1845">
        <f t="shared" si="169"/>
        <v>92.541865671641801</v>
      </c>
      <c r="Q1845" t="s">
        <v>8325</v>
      </c>
      <c r="R1845" t="s">
        <v>8326</v>
      </c>
      <c r="S1845" s="12">
        <f t="shared" si="170"/>
        <v>40564.786504629628</v>
      </c>
      <c r="T1845" s="12">
        <f t="shared" si="171"/>
        <v>40594.786504629628</v>
      </c>
      <c r="U1845" t="str">
        <f t="shared" si="172"/>
        <v>Jan</v>
      </c>
      <c r="V1845" t="str">
        <f t="shared" si="173"/>
        <v>2011</v>
      </c>
    </row>
    <row r="1846" spans="1:22" ht="48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s="5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8">
        <f t="shared" si="168"/>
        <v>1.014</v>
      </c>
      <c r="P1846">
        <f t="shared" si="169"/>
        <v>76.05</v>
      </c>
      <c r="Q1846" t="s">
        <v>8325</v>
      </c>
      <c r="R1846" t="s">
        <v>8326</v>
      </c>
      <c r="S1846" s="12">
        <f t="shared" si="170"/>
        <v>40666.765208333331</v>
      </c>
      <c r="T1846" s="12">
        <f t="shared" si="171"/>
        <v>40704.916666666664</v>
      </c>
      <c r="U1846" t="str">
        <f t="shared" si="172"/>
        <v>May</v>
      </c>
      <c r="V1846" t="str">
        <f t="shared" si="173"/>
        <v>2011</v>
      </c>
    </row>
    <row r="1847" spans="1:22" ht="96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s="5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8">
        <f t="shared" si="168"/>
        <v>1</v>
      </c>
      <c r="P1847">
        <f t="shared" si="169"/>
        <v>52.631578947368418</v>
      </c>
      <c r="Q1847" t="s">
        <v>8325</v>
      </c>
      <c r="R1847" t="s">
        <v>8326</v>
      </c>
      <c r="S1847" s="12">
        <f t="shared" si="170"/>
        <v>42523.124976851854</v>
      </c>
      <c r="T1847" s="12">
        <f t="shared" si="171"/>
        <v>42537.996527777774</v>
      </c>
      <c r="U1847" t="str">
        <f t="shared" si="172"/>
        <v>Jun</v>
      </c>
      <c r="V1847" t="str">
        <f t="shared" si="173"/>
        <v>2016</v>
      </c>
    </row>
    <row r="1848" spans="1:22" ht="48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s="5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8">
        <f t="shared" si="168"/>
        <v>1.3792666666666666</v>
      </c>
      <c r="P1848">
        <f t="shared" si="169"/>
        <v>98.990430622009569</v>
      </c>
      <c r="Q1848" t="s">
        <v>8325</v>
      </c>
      <c r="R1848" t="s">
        <v>8326</v>
      </c>
      <c r="S1848" s="12">
        <f t="shared" si="170"/>
        <v>41228.441863425927</v>
      </c>
      <c r="T1848" s="12">
        <f t="shared" si="171"/>
        <v>41258.441863425927</v>
      </c>
      <c r="U1848" t="str">
        <f t="shared" si="172"/>
        <v>Nov</v>
      </c>
      <c r="V1848" t="str">
        <f t="shared" si="173"/>
        <v>2012</v>
      </c>
    </row>
    <row r="1849" spans="1:22" ht="48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s="5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8">
        <f t="shared" si="168"/>
        <v>1.2088000000000001</v>
      </c>
      <c r="P1849">
        <f t="shared" si="169"/>
        <v>79.526315789473685</v>
      </c>
      <c r="Q1849" t="s">
        <v>8325</v>
      </c>
      <c r="R1849" t="s">
        <v>8326</v>
      </c>
      <c r="S1849" s="12">
        <f t="shared" si="170"/>
        <v>42094.028148148143</v>
      </c>
      <c r="T1849" s="12">
        <f t="shared" si="171"/>
        <v>42115.028148148143</v>
      </c>
      <c r="U1849" t="str">
        <f t="shared" si="172"/>
        <v>Mar</v>
      </c>
      <c r="V1849" t="str">
        <f t="shared" si="173"/>
        <v>2015</v>
      </c>
    </row>
    <row r="1850" spans="1:22" ht="48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s="5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8">
        <f t="shared" si="168"/>
        <v>1.0736666666666668</v>
      </c>
      <c r="P1850">
        <f t="shared" si="169"/>
        <v>134.20833333333334</v>
      </c>
      <c r="Q1850" t="s">
        <v>8325</v>
      </c>
      <c r="R1850" t="s">
        <v>8326</v>
      </c>
      <c r="S1850" s="12">
        <f t="shared" si="170"/>
        <v>40691.579722222217</v>
      </c>
      <c r="T1850" s="12">
        <f t="shared" si="171"/>
        <v>40755.082638888889</v>
      </c>
      <c r="U1850" t="str">
        <f t="shared" si="172"/>
        <v>May</v>
      </c>
      <c r="V1850" t="str">
        <f t="shared" si="173"/>
        <v>2011</v>
      </c>
    </row>
    <row r="1851" spans="1:22" ht="32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s="5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8">
        <f t="shared" si="168"/>
        <v>1.0033333333333334</v>
      </c>
      <c r="P1851">
        <f t="shared" si="169"/>
        <v>37.625</v>
      </c>
      <c r="Q1851" t="s">
        <v>8325</v>
      </c>
      <c r="R1851" t="s">
        <v>8326</v>
      </c>
      <c r="S1851" s="12">
        <f t="shared" si="170"/>
        <v>41169.637256944443</v>
      </c>
      <c r="T1851" s="12">
        <f t="shared" si="171"/>
        <v>41199.637256944443</v>
      </c>
      <c r="U1851" t="str">
        <f t="shared" si="172"/>
        <v>Sep</v>
      </c>
      <c r="V1851" t="str">
        <f t="shared" si="173"/>
        <v>2012</v>
      </c>
    </row>
    <row r="1852" spans="1:22" ht="48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s="5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8">
        <f t="shared" si="168"/>
        <v>1.0152222222222222</v>
      </c>
      <c r="P1852">
        <f t="shared" si="169"/>
        <v>51.044692737430168</v>
      </c>
      <c r="Q1852" t="s">
        <v>8325</v>
      </c>
      <c r="R1852" t="s">
        <v>8326</v>
      </c>
      <c r="S1852" s="12">
        <f t="shared" si="170"/>
        <v>41800.751157407409</v>
      </c>
      <c r="T1852" s="12">
        <f t="shared" si="171"/>
        <v>41830.751157407409</v>
      </c>
      <c r="U1852" t="str">
        <f t="shared" si="172"/>
        <v>Jun</v>
      </c>
      <c r="V1852" t="str">
        <f t="shared" si="173"/>
        <v>2014</v>
      </c>
    </row>
    <row r="1853" spans="1:22" ht="48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s="5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8">
        <f t="shared" si="168"/>
        <v>1.0007692307692309</v>
      </c>
      <c r="P1853">
        <f t="shared" si="169"/>
        <v>50.03846153846154</v>
      </c>
      <c r="Q1853" t="s">
        <v>8325</v>
      </c>
      <c r="R1853" t="s">
        <v>8326</v>
      </c>
      <c r="S1853" s="12">
        <f t="shared" si="170"/>
        <v>41827.69835648148</v>
      </c>
      <c r="T1853" s="12">
        <f t="shared" si="171"/>
        <v>41847.833333333328</v>
      </c>
      <c r="U1853" t="str">
        <f t="shared" si="172"/>
        <v>Jul</v>
      </c>
      <c r="V1853" t="str">
        <f t="shared" si="173"/>
        <v>2014</v>
      </c>
    </row>
    <row r="1854" spans="1:22" ht="48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s="5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8">
        <f t="shared" si="168"/>
        <v>1.1696666666666666</v>
      </c>
      <c r="P1854">
        <f t="shared" si="169"/>
        <v>133.93129770992365</v>
      </c>
      <c r="Q1854" t="s">
        <v>8325</v>
      </c>
      <c r="R1854" t="s">
        <v>8326</v>
      </c>
      <c r="S1854" s="12">
        <f t="shared" si="170"/>
        <v>42081.563101851854</v>
      </c>
      <c r="T1854" s="12">
        <f t="shared" si="171"/>
        <v>42118.791666666664</v>
      </c>
      <c r="U1854" t="str">
        <f t="shared" si="172"/>
        <v>Mar</v>
      </c>
      <c r="V1854" t="str">
        <f t="shared" si="173"/>
        <v>2015</v>
      </c>
    </row>
    <row r="1855" spans="1:22" ht="48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s="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8">
        <f t="shared" si="168"/>
        <v>1.01875</v>
      </c>
      <c r="P1855">
        <f t="shared" si="169"/>
        <v>58.214285714285715</v>
      </c>
      <c r="Q1855" t="s">
        <v>8325</v>
      </c>
      <c r="R1855" t="s">
        <v>8326</v>
      </c>
      <c r="S1855" s="12">
        <f t="shared" si="170"/>
        <v>41176.852048611108</v>
      </c>
      <c r="T1855" s="12">
        <f t="shared" si="171"/>
        <v>41226.893715277773</v>
      </c>
      <c r="U1855" t="str">
        <f t="shared" si="172"/>
        <v>Sep</v>
      </c>
      <c r="V1855" t="str">
        <f t="shared" si="173"/>
        <v>2012</v>
      </c>
    </row>
    <row r="1856" spans="1:22" ht="48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s="5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8">
        <f t="shared" si="168"/>
        <v>1.0212366666666666</v>
      </c>
      <c r="P1856">
        <f t="shared" si="169"/>
        <v>88.037643678160919</v>
      </c>
      <c r="Q1856" t="s">
        <v>8325</v>
      </c>
      <c r="R1856" t="s">
        <v>8326</v>
      </c>
      <c r="S1856" s="12">
        <f t="shared" si="170"/>
        <v>41387.812928240739</v>
      </c>
      <c r="T1856" s="12">
        <f t="shared" si="171"/>
        <v>41417.812928240739</v>
      </c>
      <c r="U1856" t="str">
        <f t="shared" si="172"/>
        <v>Apr</v>
      </c>
      <c r="V1856" t="str">
        <f t="shared" si="173"/>
        <v>2013</v>
      </c>
    </row>
    <row r="1857" spans="1:22" ht="48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s="5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8">
        <f t="shared" si="168"/>
        <v>1.5405897142857143</v>
      </c>
      <c r="P1857">
        <f t="shared" si="169"/>
        <v>70.576753926701571</v>
      </c>
      <c r="Q1857" t="s">
        <v>8325</v>
      </c>
      <c r="R1857" t="s">
        <v>8326</v>
      </c>
      <c r="S1857" s="12">
        <f t="shared" si="170"/>
        <v>41600.330324074072</v>
      </c>
      <c r="T1857" s="12">
        <f t="shared" si="171"/>
        <v>41645.330324074072</v>
      </c>
      <c r="U1857" t="str">
        <f t="shared" si="172"/>
        <v>Nov</v>
      </c>
      <c r="V1857" t="str">
        <f t="shared" si="173"/>
        <v>2013</v>
      </c>
    </row>
    <row r="1858" spans="1:22" ht="48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s="5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8">
        <f t="shared" si="168"/>
        <v>1.0125</v>
      </c>
      <c r="P1858">
        <f t="shared" si="169"/>
        <v>53.289473684210527</v>
      </c>
      <c r="Q1858" t="s">
        <v>8325</v>
      </c>
      <c r="R1858" t="s">
        <v>8326</v>
      </c>
      <c r="S1858" s="12">
        <f t="shared" si="170"/>
        <v>41817.64666666666</v>
      </c>
      <c r="T1858" s="12">
        <f t="shared" si="171"/>
        <v>41838.64666666666</v>
      </c>
      <c r="U1858" t="str">
        <f t="shared" si="172"/>
        <v>Jun</v>
      </c>
      <c r="V1858" t="str">
        <f t="shared" si="173"/>
        <v>2014</v>
      </c>
    </row>
    <row r="1859" spans="1:22" ht="48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s="5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8">
        <f t="shared" ref="O1859:O1922" si="174">E1859/D1859</f>
        <v>1</v>
      </c>
      <c r="P1859">
        <f t="shared" ref="P1859:P1922" si="175">AVERAGE(E1859/L1859)</f>
        <v>136.36363636363637</v>
      </c>
      <c r="Q1859" t="s">
        <v>8325</v>
      </c>
      <c r="R1859" t="s">
        <v>8326</v>
      </c>
      <c r="S1859" s="12">
        <f t="shared" ref="S1859:S1922" si="176">(((J1859/60)/60)/24)+DATE(1970,1,1)+(-5/24)</f>
        <v>41864.560335648144</v>
      </c>
      <c r="T1859" s="12">
        <f t="shared" ref="T1859:T1922" si="177">(((I1859/60)/60)/24)+DATE(1970,1,1)+(-5/24)</f>
        <v>41894.560335648144</v>
      </c>
      <c r="U1859" t="str">
        <f t="shared" ref="U1859:U1922" si="178">TEXT(S1859, "mmm")</f>
        <v>Aug</v>
      </c>
      <c r="V1859" t="str">
        <f t="shared" ref="V1859:V1922" si="179">TEXT(S1859, "yyy")</f>
        <v>2014</v>
      </c>
    </row>
    <row r="1860" spans="1:22" ht="48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s="5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8">
        <f t="shared" si="174"/>
        <v>1.0874800874800874</v>
      </c>
      <c r="P1860">
        <f t="shared" si="175"/>
        <v>40.547315436241611</v>
      </c>
      <c r="Q1860" t="s">
        <v>8325</v>
      </c>
      <c r="R1860" t="s">
        <v>8326</v>
      </c>
      <c r="S1860" s="12">
        <f t="shared" si="176"/>
        <v>40832.9921412037</v>
      </c>
      <c r="T1860" s="12">
        <f t="shared" si="177"/>
        <v>40893.033807870372</v>
      </c>
      <c r="U1860" t="str">
        <f t="shared" si="178"/>
        <v>Oct</v>
      </c>
      <c r="V1860" t="str">
        <f t="shared" si="179"/>
        <v>2011</v>
      </c>
    </row>
    <row r="1861" spans="1:22" ht="32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s="5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8">
        <f t="shared" si="174"/>
        <v>1.3183333333333334</v>
      </c>
      <c r="P1861">
        <f t="shared" si="175"/>
        <v>70.625</v>
      </c>
      <c r="Q1861" t="s">
        <v>8325</v>
      </c>
      <c r="R1861" t="s">
        <v>8326</v>
      </c>
      <c r="S1861" s="12">
        <f t="shared" si="176"/>
        <v>40778.561678240738</v>
      </c>
      <c r="T1861" s="12">
        <f t="shared" si="177"/>
        <v>40808.561678240738</v>
      </c>
      <c r="U1861" t="str">
        <f t="shared" si="178"/>
        <v>Aug</v>
      </c>
      <c r="V1861" t="str">
        <f t="shared" si="179"/>
        <v>2011</v>
      </c>
    </row>
    <row r="1862" spans="1:22" ht="48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s="5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8">
        <f t="shared" si="174"/>
        <v>1.3346666666666667</v>
      </c>
      <c r="P1862">
        <f t="shared" si="175"/>
        <v>52.684210526315788</v>
      </c>
      <c r="Q1862" t="s">
        <v>8325</v>
      </c>
      <c r="R1862" t="s">
        <v>8326</v>
      </c>
      <c r="S1862" s="12">
        <f t="shared" si="176"/>
        <v>41655.500972222217</v>
      </c>
      <c r="T1862" s="12">
        <f t="shared" si="177"/>
        <v>41676.500972222217</v>
      </c>
      <c r="U1862" t="str">
        <f t="shared" si="178"/>
        <v>Jan</v>
      </c>
      <c r="V1862" t="str">
        <f t="shared" si="179"/>
        <v>2014</v>
      </c>
    </row>
    <row r="1863" spans="1:22" ht="48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s="5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8">
        <f t="shared" si="174"/>
        <v>0</v>
      </c>
      <c r="P1863" t="e">
        <f t="shared" si="175"/>
        <v>#DIV/0!</v>
      </c>
      <c r="Q1863" t="s">
        <v>8333</v>
      </c>
      <c r="R1863" t="s">
        <v>8335</v>
      </c>
      <c r="S1863" s="12">
        <f t="shared" si="176"/>
        <v>42000.091909722221</v>
      </c>
      <c r="T1863" s="12">
        <f t="shared" si="177"/>
        <v>42030.091909722221</v>
      </c>
      <c r="U1863" t="str">
        <f t="shared" si="178"/>
        <v>Dec</v>
      </c>
      <c r="V1863" t="str">
        <f t="shared" si="179"/>
        <v>2014</v>
      </c>
    </row>
    <row r="1864" spans="1:22" ht="48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s="5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8">
        <f t="shared" si="174"/>
        <v>8.0833333333333326E-2</v>
      </c>
      <c r="P1864">
        <f t="shared" si="175"/>
        <v>90.9375</v>
      </c>
      <c r="Q1864" t="s">
        <v>8333</v>
      </c>
      <c r="R1864" t="s">
        <v>8335</v>
      </c>
      <c r="S1864" s="12">
        <f t="shared" si="176"/>
        <v>42755.284421296288</v>
      </c>
      <c r="T1864" s="12">
        <f t="shared" si="177"/>
        <v>42802.104166666664</v>
      </c>
      <c r="U1864" t="str">
        <f t="shared" si="178"/>
        <v>Jan</v>
      </c>
      <c r="V1864" t="str">
        <f t="shared" si="179"/>
        <v>2017</v>
      </c>
    </row>
    <row r="1865" spans="1:22" ht="48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s="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8">
        <f t="shared" si="174"/>
        <v>4.0000000000000001E-3</v>
      </c>
      <c r="P1865">
        <f t="shared" si="175"/>
        <v>5</v>
      </c>
      <c r="Q1865" t="s">
        <v>8333</v>
      </c>
      <c r="R1865" t="s">
        <v>8335</v>
      </c>
      <c r="S1865" s="12">
        <f t="shared" si="176"/>
        <v>41772.588946759257</v>
      </c>
      <c r="T1865" s="12">
        <f t="shared" si="177"/>
        <v>41802.588946759257</v>
      </c>
      <c r="U1865" t="str">
        <f t="shared" si="178"/>
        <v>May</v>
      </c>
      <c r="V1865" t="str">
        <f t="shared" si="179"/>
        <v>2014</v>
      </c>
    </row>
    <row r="1866" spans="1:22" ht="48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s="5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8">
        <f t="shared" si="174"/>
        <v>0.42892307692307691</v>
      </c>
      <c r="P1866">
        <f t="shared" si="175"/>
        <v>58.083333333333336</v>
      </c>
      <c r="Q1866" t="s">
        <v>8333</v>
      </c>
      <c r="R1866" t="s">
        <v>8335</v>
      </c>
      <c r="S1866" s="12">
        <f t="shared" si="176"/>
        <v>41733.508101851847</v>
      </c>
      <c r="T1866" s="12">
        <f t="shared" si="177"/>
        <v>41763.508101851847</v>
      </c>
      <c r="U1866" t="str">
        <f t="shared" si="178"/>
        <v>Apr</v>
      </c>
      <c r="V1866" t="str">
        <f t="shared" si="179"/>
        <v>2014</v>
      </c>
    </row>
    <row r="1867" spans="1:22" ht="48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s="5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8">
        <f t="shared" si="174"/>
        <v>3.6363636363636364E-5</v>
      </c>
      <c r="P1867">
        <f t="shared" si="175"/>
        <v>2</v>
      </c>
      <c r="Q1867" t="s">
        <v>8333</v>
      </c>
      <c r="R1867" t="s">
        <v>8335</v>
      </c>
      <c r="S1867" s="12">
        <f t="shared" si="176"/>
        <v>42645.159108796295</v>
      </c>
      <c r="T1867" s="12">
        <f t="shared" si="177"/>
        <v>42680.200775462967</v>
      </c>
      <c r="U1867" t="str">
        <f t="shared" si="178"/>
        <v>Oct</v>
      </c>
      <c r="V1867" t="str">
        <f t="shared" si="179"/>
        <v>2016</v>
      </c>
    </row>
    <row r="1868" spans="1:22" ht="48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s="5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8">
        <f t="shared" si="174"/>
        <v>5.0000000000000001E-3</v>
      </c>
      <c r="P1868">
        <f t="shared" si="175"/>
        <v>62.5</v>
      </c>
      <c r="Q1868" t="s">
        <v>8333</v>
      </c>
      <c r="R1868" t="s">
        <v>8335</v>
      </c>
      <c r="S1868" s="12">
        <f t="shared" si="176"/>
        <v>42742.038159722222</v>
      </c>
      <c r="T1868" s="12">
        <f t="shared" si="177"/>
        <v>42794.958333333336</v>
      </c>
      <c r="U1868" t="str">
        <f t="shared" si="178"/>
        <v>Jan</v>
      </c>
      <c r="V1868" t="str">
        <f t="shared" si="179"/>
        <v>2017</v>
      </c>
    </row>
    <row r="1869" spans="1:22" ht="48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s="5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8">
        <f t="shared" si="174"/>
        <v>5.0000000000000001E-4</v>
      </c>
      <c r="P1869">
        <f t="shared" si="175"/>
        <v>10</v>
      </c>
      <c r="Q1869" t="s">
        <v>8333</v>
      </c>
      <c r="R1869" t="s">
        <v>8335</v>
      </c>
      <c r="S1869" s="12">
        <f t="shared" si="176"/>
        <v>42649.716574074067</v>
      </c>
      <c r="T1869" s="12">
        <f t="shared" si="177"/>
        <v>42679.716574074067</v>
      </c>
      <c r="U1869" t="str">
        <f t="shared" si="178"/>
        <v>Oct</v>
      </c>
      <c r="V1869" t="str">
        <f t="shared" si="179"/>
        <v>2016</v>
      </c>
    </row>
    <row r="1870" spans="1:22" ht="48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s="5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8">
        <f t="shared" si="174"/>
        <v>4.8680000000000001E-2</v>
      </c>
      <c r="P1870">
        <f t="shared" si="175"/>
        <v>71.588235294117652</v>
      </c>
      <c r="Q1870" t="s">
        <v>8333</v>
      </c>
      <c r="R1870" t="s">
        <v>8335</v>
      </c>
      <c r="S1870" s="12">
        <f t="shared" si="176"/>
        <v>42328.570891203701</v>
      </c>
      <c r="T1870" s="12">
        <f t="shared" si="177"/>
        <v>42353.124305555553</v>
      </c>
      <c r="U1870" t="str">
        <f t="shared" si="178"/>
        <v>Nov</v>
      </c>
      <c r="V1870" t="str">
        <f t="shared" si="179"/>
        <v>2015</v>
      </c>
    </row>
    <row r="1871" spans="1:22" ht="48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s="5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8">
        <f t="shared" si="174"/>
        <v>0</v>
      </c>
      <c r="P1871" t="e">
        <f t="shared" si="175"/>
        <v>#DIV/0!</v>
      </c>
      <c r="Q1871" t="s">
        <v>8333</v>
      </c>
      <c r="R1871" t="s">
        <v>8335</v>
      </c>
      <c r="S1871" s="12">
        <f t="shared" si="176"/>
        <v>42708.794548611106</v>
      </c>
      <c r="T1871" s="12">
        <f t="shared" si="177"/>
        <v>42738.794548611106</v>
      </c>
      <c r="U1871" t="str">
        <f t="shared" si="178"/>
        <v>Dec</v>
      </c>
      <c r="V1871" t="str">
        <f t="shared" si="179"/>
        <v>2016</v>
      </c>
    </row>
    <row r="1872" spans="1:22" ht="48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s="5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8">
        <f t="shared" si="174"/>
        <v>0.10314285714285715</v>
      </c>
      <c r="P1872">
        <f t="shared" si="175"/>
        <v>32.81818181818182</v>
      </c>
      <c r="Q1872" t="s">
        <v>8333</v>
      </c>
      <c r="R1872" t="s">
        <v>8335</v>
      </c>
      <c r="S1872" s="12">
        <f t="shared" si="176"/>
        <v>42371.14739583333</v>
      </c>
      <c r="T1872" s="12">
        <f t="shared" si="177"/>
        <v>42399.970138888886</v>
      </c>
      <c r="U1872" t="str">
        <f t="shared" si="178"/>
        <v>Jan</v>
      </c>
      <c r="V1872" t="str">
        <f t="shared" si="179"/>
        <v>2016</v>
      </c>
    </row>
    <row r="1873" spans="1:22" ht="48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s="5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8">
        <f t="shared" si="174"/>
        <v>0.7178461538461538</v>
      </c>
      <c r="P1873">
        <f t="shared" si="175"/>
        <v>49.11578947368421</v>
      </c>
      <c r="Q1873" t="s">
        <v>8333</v>
      </c>
      <c r="R1873" t="s">
        <v>8335</v>
      </c>
      <c r="S1873" s="12">
        <f t="shared" si="176"/>
        <v>41923.575243055551</v>
      </c>
      <c r="T1873" s="12">
        <f t="shared" si="177"/>
        <v>41963.616909722223</v>
      </c>
      <c r="U1873" t="str">
        <f t="shared" si="178"/>
        <v>Oct</v>
      </c>
      <c r="V1873" t="str">
        <f t="shared" si="179"/>
        <v>2014</v>
      </c>
    </row>
    <row r="1874" spans="1:22" ht="48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s="5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8">
        <f t="shared" si="174"/>
        <v>1.06E-2</v>
      </c>
      <c r="P1874">
        <f t="shared" si="175"/>
        <v>16.307692307692307</v>
      </c>
      <c r="Q1874" t="s">
        <v>8333</v>
      </c>
      <c r="R1874" t="s">
        <v>8335</v>
      </c>
      <c r="S1874" s="12">
        <f t="shared" si="176"/>
        <v>42154.921319444438</v>
      </c>
      <c r="T1874" s="12">
        <f t="shared" si="177"/>
        <v>42184.921319444438</v>
      </c>
      <c r="U1874" t="str">
        <f t="shared" si="178"/>
        <v>May</v>
      </c>
      <c r="V1874" t="str">
        <f t="shared" si="179"/>
        <v>2015</v>
      </c>
    </row>
    <row r="1875" spans="1:22" ht="48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s="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8">
        <f t="shared" si="174"/>
        <v>4.4999999999999997E-3</v>
      </c>
      <c r="P1875">
        <f t="shared" si="175"/>
        <v>18</v>
      </c>
      <c r="Q1875" t="s">
        <v>8333</v>
      </c>
      <c r="R1875" t="s">
        <v>8335</v>
      </c>
      <c r="S1875" s="12">
        <f t="shared" si="176"/>
        <v>42164.407523148147</v>
      </c>
      <c r="T1875" s="12">
        <f t="shared" si="177"/>
        <v>42193.489583333336</v>
      </c>
      <c r="U1875" t="str">
        <f t="shared" si="178"/>
        <v>Jun</v>
      </c>
      <c r="V1875" t="str">
        <f t="shared" si="179"/>
        <v>2015</v>
      </c>
    </row>
    <row r="1876" spans="1:22" ht="48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s="5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8">
        <f t="shared" si="174"/>
        <v>1.6249999999999999E-4</v>
      </c>
      <c r="P1876">
        <f t="shared" si="175"/>
        <v>13</v>
      </c>
      <c r="Q1876" t="s">
        <v>8333</v>
      </c>
      <c r="R1876" t="s">
        <v>8335</v>
      </c>
      <c r="S1876" s="12">
        <f t="shared" si="176"/>
        <v>42529.760798611103</v>
      </c>
      <c r="T1876" s="12">
        <f t="shared" si="177"/>
        <v>42549.760798611103</v>
      </c>
      <c r="U1876" t="str">
        <f t="shared" si="178"/>
        <v>Jun</v>
      </c>
      <c r="V1876" t="str">
        <f t="shared" si="179"/>
        <v>2016</v>
      </c>
    </row>
    <row r="1877" spans="1:22" ht="32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s="5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8">
        <f t="shared" si="174"/>
        <v>5.1000000000000004E-3</v>
      </c>
      <c r="P1877">
        <f t="shared" si="175"/>
        <v>17</v>
      </c>
      <c r="Q1877" t="s">
        <v>8333</v>
      </c>
      <c r="R1877" t="s">
        <v>8335</v>
      </c>
      <c r="S1877" s="12">
        <f t="shared" si="176"/>
        <v>42528.691064814811</v>
      </c>
      <c r="T1877" s="12">
        <f t="shared" si="177"/>
        <v>42588.691064814811</v>
      </c>
      <c r="U1877" t="str">
        <f t="shared" si="178"/>
        <v>Jun</v>
      </c>
      <c r="V1877" t="str">
        <f t="shared" si="179"/>
        <v>2016</v>
      </c>
    </row>
    <row r="1878" spans="1:22" ht="48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s="5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8">
        <f t="shared" si="174"/>
        <v>0</v>
      </c>
      <c r="P1878" t="e">
        <f t="shared" si="175"/>
        <v>#DIV/0!</v>
      </c>
      <c r="Q1878" t="s">
        <v>8333</v>
      </c>
      <c r="R1878" t="s">
        <v>8335</v>
      </c>
      <c r="S1878" s="12">
        <f t="shared" si="176"/>
        <v>41776.076446759253</v>
      </c>
      <c r="T1878" s="12">
        <f t="shared" si="177"/>
        <v>41806.076446759253</v>
      </c>
      <c r="U1878" t="str">
        <f t="shared" si="178"/>
        <v>May</v>
      </c>
      <c r="V1878" t="str">
        <f t="shared" si="179"/>
        <v>2014</v>
      </c>
    </row>
    <row r="1879" spans="1:22" ht="32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s="5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8">
        <f t="shared" si="174"/>
        <v>0</v>
      </c>
      <c r="P1879" t="e">
        <f t="shared" si="175"/>
        <v>#DIV/0!</v>
      </c>
      <c r="Q1879" t="s">
        <v>8333</v>
      </c>
      <c r="R1879" t="s">
        <v>8335</v>
      </c>
      <c r="S1879" s="12">
        <f t="shared" si="176"/>
        <v>42034.820891203701</v>
      </c>
      <c r="T1879" s="12">
        <f t="shared" si="177"/>
        <v>42063.820891203701</v>
      </c>
      <c r="U1879" t="str">
        <f t="shared" si="178"/>
        <v>Jan</v>
      </c>
      <c r="V1879" t="str">
        <f t="shared" si="179"/>
        <v>2015</v>
      </c>
    </row>
    <row r="1880" spans="1:22" ht="48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s="5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8">
        <f t="shared" si="174"/>
        <v>0</v>
      </c>
      <c r="P1880" t="e">
        <f t="shared" si="175"/>
        <v>#DIV/0!</v>
      </c>
      <c r="Q1880" t="s">
        <v>8333</v>
      </c>
      <c r="R1880" t="s">
        <v>8335</v>
      </c>
      <c r="S1880" s="12">
        <f t="shared" si="176"/>
        <v>41772.800405092588</v>
      </c>
      <c r="T1880" s="12">
        <f t="shared" si="177"/>
        <v>41802.800405092588</v>
      </c>
      <c r="U1880" t="str">
        <f t="shared" si="178"/>
        <v>May</v>
      </c>
      <c r="V1880" t="str">
        <f t="shared" si="179"/>
        <v>2014</v>
      </c>
    </row>
    <row r="1881" spans="1:22" ht="48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s="5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8">
        <f t="shared" si="174"/>
        <v>1.1999999999999999E-3</v>
      </c>
      <c r="P1881">
        <f t="shared" si="175"/>
        <v>3</v>
      </c>
      <c r="Q1881" t="s">
        <v>8333</v>
      </c>
      <c r="R1881" t="s">
        <v>8335</v>
      </c>
      <c r="S1881" s="12">
        <f t="shared" si="176"/>
        <v>42413.441307870373</v>
      </c>
      <c r="T1881" s="12">
        <f t="shared" si="177"/>
        <v>42443.399641203701</v>
      </c>
      <c r="U1881" t="str">
        <f t="shared" si="178"/>
        <v>Feb</v>
      </c>
      <c r="V1881" t="str">
        <f t="shared" si="179"/>
        <v>2016</v>
      </c>
    </row>
    <row r="1882" spans="1:22" ht="32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s="5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8">
        <f t="shared" si="174"/>
        <v>0.20080000000000001</v>
      </c>
      <c r="P1882">
        <f t="shared" si="175"/>
        <v>41.833333333333336</v>
      </c>
      <c r="Q1882" t="s">
        <v>8333</v>
      </c>
      <c r="R1882" t="s">
        <v>8335</v>
      </c>
      <c r="S1882" s="12">
        <f t="shared" si="176"/>
        <v>42430.358564814807</v>
      </c>
      <c r="T1882" s="12">
        <f t="shared" si="177"/>
        <v>42459.31689814815</v>
      </c>
      <c r="U1882" t="str">
        <f t="shared" si="178"/>
        <v>Mar</v>
      </c>
      <c r="V1882" t="str">
        <f t="shared" si="179"/>
        <v>2016</v>
      </c>
    </row>
    <row r="1883" spans="1:22" ht="48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s="5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8">
        <f t="shared" si="174"/>
        <v>1.726845</v>
      </c>
      <c r="P1883">
        <f t="shared" si="175"/>
        <v>49.338428571428572</v>
      </c>
      <c r="Q1883" t="s">
        <v>8325</v>
      </c>
      <c r="R1883" t="s">
        <v>8329</v>
      </c>
      <c r="S1883" s="12">
        <f t="shared" si="176"/>
        <v>42042.944317129623</v>
      </c>
      <c r="T1883" s="12">
        <f t="shared" si="177"/>
        <v>42072.902650462966</v>
      </c>
      <c r="U1883" t="str">
        <f t="shared" si="178"/>
        <v>Feb</v>
      </c>
      <c r="V1883" t="str">
        <f t="shared" si="179"/>
        <v>2015</v>
      </c>
    </row>
    <row r="1884" spans="1:22" ht="48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s="5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8">
        <f t="shared" si="174"/>
        <v>1.008955223880597</v>
      </c>
      <c r="P1884">
        <f t="shared" si="175"/>
        <v>41.728395061728392</v>
      </c>
      <c r="Q1884" t="s">
        <v>8325</v>
      </c>
      <c r="R1884" t="s">
        <v>8329</v>
      </c>
      <c r="S1884" s="12">
        <f t="shared" si="176"/>
        <v>41067.740879629629</v>
      </c>
      <c r="T1884" s="12">
        <f t="shared" si="177"/>
        <v>41100.783333333333</v>
      </c>
      <c r="U1884" t="str">
        <f t="shared" si="178"/>
        <v>Jun</v>
      </c>
      <c r="V1884" t="str">
        <f t="shared" si="179"/>
        <v>2012</v>
      </c>
    </row>
    <row r="1885" spans="1:22" ht="48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s="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8">
        <f t="shared" si="174"/>
        <v>1.0480480480480481</v>
      </c>
      <c r="P1885">
        <f t="shared" si="175"/>
        <v>32.71875</v>
      </c>
      <c r="Q1885" t="s">
        <v>8325</v>
      </c>
      <c r="R1885" t="s">
        <v>8329</v>
      </c>
      <c r="S1885" s="12">
        <f t="shared" si="176"/>
        <v>40977.739675925921</v>
      </c>
      <c r="T1885" s="12">
        <f t="shared" si="177"/>
        <v>41007.698009259257</v>
      </c>
      <c r="U1885" t="str">
        <f t="shared" si="178"/>
        <v>Mar</v>
      </c>
      <c r="V1885" t="str">
        <f t="shared" si="179"/>
        <v>2012</v>
      </c>
    </row>
    <row r="1886" spans="1:22" ht="48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s="5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8">
        <f t="shared" si="174"/>
        <v>1.351</v>
      </c>
      <c r="P1886">
        <f t="shared" si="175"/>
        <v>51.96153846153846</v>
      </c>
      <c r="Q1886" t="s">
        <v>8325</v>
      </c>
      <c r="R1886" t="s">
        <v>8329</v>
      </c>
      <c r="S1886" s="12">
        <f t="shared" si="176"/>
        <v>41204.989988425921</v>
      </c>
      <c r="T1886" s="12">
        <f t="shared" si="177"/>
        <v>41240.291666666664</v>
      </c>
      <c r="U1886" t="str">
        <f t="shared" si="178"/>
        <v>Oct</v>
      </c>
      <c r="V1886" t="str">
        <f t="shared" si="179"/>
        <v>2012</v>
      </c>
    </row>
    <row r="1887" spans="1:22" ht="48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s="5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8">
        <f t="shared" si="174"/>
        <v>1.1632786885245903</v>
      </c>
      <c r="P1887">
        <f t="shared" si="175"/>
        <v>50.685714285714283</v>
      </c>
      <c r="Q1887" t="s">
        <v>8325</v>
      </c>
      <c r="R1887" t="s">
        <v>8329</v>
      </c>
      <c r="S1887" s="12">
        <f t="shared" si="176"/>
        <v>41098.885532407403</v>
      </c>
      <c r="T1887" s="12">
        <f t="shared" si="177"/>
        <v>41131.708333333328</v>
      </c>
      <c r="U1887" t="str">
        <f t="shared" si="178"/>
        <v>Jul</v>
      </c>
      <c r="V1887" t="str">
        <f t="shared" si="179"/>
        <v>2012</v>
      </c>
    </row>
    <row r="1888" spans="1:22" ht="48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s="5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8">
        <f t="shared" si="174"/>
        <v>1.0208333333333333</v>
      </c>
      <c r="P1888">
        <f t="shared" si="175"/>
        <v>42.241379310344826</v>
      </c>
      <c r="Q1888" t="s">
        <v>8325</v>
      </c>
      <c r="R1888" t="s">
        <v>8329</v>
      </c>
      <c r="S1888" s="12">
        <f t="shared" si="176"/>
        <v>41925.69835648148</v>
      </c>
      <c r="T1888" s="12">
        <f t="shared" si="177"/>
        <v>41955.740023148144</v>
      </c>
      <c r="U1888" t="str">
        <f t="shared" si="178"/>
        <v>Oct</v>
      </c>
      <c r="V1888" t="str">
        <f t="shared" si="179"/>
        <v>2014</v>
      </c>
    </row>
    <row r="1889" spans="1:22" ht="48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s="5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8">
        <f t="shared" si="174"/>
        <v>1.1116666666666666</v>
      </c>
      <c r="P1889">
        <f t="shared" si="175"/>
        <v>416.875</v>
      </c>
      <c r="Q1889" t="s">
        <v>8325</v>
      </c>
      <c r="R1889" t="s">
        <v>8329</v>
      </c>
      <c r="S1889" s="12">
        <f t="shared" si="176"/>
        <v>42323.591805555552</v>
      </c>
      <c r="T1889" s="12">
        <f t="shared" si="177"/>
        <v>42341.687499999993</v>
      </c>
      <c r="U1889" t="str">
        <f t="shared" si="178"/>
        <v>Nov</v>
      </c>
      <c r="V1889" t="str">
        <f t="shared" si="179"/>
        <v>2015</v>
      </c>
    </row>
    <row r="1890" spans="1:22" ht="48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s="5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8">
        <f t="shared" si="174"/>
        <v>1.6608000000000001</v>
      </c>
      <c r="P1890">
        <f t="shared" si="175"/>
        <v>46.651685393258425</v>
      </c>
      <c r="Q1890" t="s">
        <v>8325</v>
      </c>
      <c r="R1890" t="s">
        <v>8329</v>
      </c>
      <c r="S1890" s="12">
        <f t="shared" si="176"/>
        <v>40299.03162037037</v>
      </c>
      <c r="T1890" s="12">
        <f t="shared" si="177"/>
        <v>40329.999305555553</v>
      </c>
      <c r="U1890" t="str">
        <f t="shared" si="178"/>
        <v>May</v>
      </c>
      <c r="V1890" t="str">
        <f t="shared" si="179"/>
        <v>2010</v>
      </c>
    </row>
    <row r="1891" spans="1:22" ht="48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s="5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8">
        <f t="shared" si="174"/>
        <v>1.0660000000000001</v>
      </c>
      <c r="P1891">
        <f t="shared" si="175"/>
        <v>48.454545454545453</v>
      </c>
      <c r="Q1891" t="s">
        <v>8325</v>
      </c>
      <c r="R1891" t="s">
        <v>8329</v>
      </c>
      <c r="S1891" s="12">
        <f t="shared" si="176"/>
        <v>41299.585023148145</v>
      </c>
      <c r="T1891" s="12">
        <f t="shared" si="177"/>
        <v>41344.543356481481</v>
      </c>
      <c r="U1891" t="str">
        <f t="shared" si="178"/>
        <v>Jan</v>
      </c>
      <c r="V1891" t="str">
        <f t="shared" si="179"/>
        <v>2013</v>
      </c>
    </row>
    <row r="1892" spans="1:22" ht="48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s="5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8">
        <f t="shared" si="174"/>
        <v>1.4458441666666668</v>
      </c>
      <c r="P1892">
        <f t="shared" si="175"/>
        <v>70.5289837398374</v>
      </c>
      <c r="Q1892" t="s">
        <v>8325</v>
      </c>
      <c r="R1892" t="s">
        <v>8329</v>
      </c>
      <c r="S1892" s="12">
        <f t="shared" si="176"/>
        <v>41228.577870370369</v>
      </c>
      <c r="T1892" s="12">
        <f t="shared" si="177"/>
        <v>41258.577870370369</v>
      </c>
      <c r="U1892" t="str">
        <f t="shared" si="178"/>
        <v>Nov</v>
      </c>
      <c r="V1892" t="str">
        <f t="shared" si="179"/>
        <v>2012</v>
      </c>
    </row>
    <row r="1893" spans="1:22" ht="64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s="5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8">
        <f t="shared" si="174"/>
        <v>1.0555000000000001</v>
      </c>
      <c r="P1893">
        <f t="shared" si="175"/>
        <v>87.958333333333329</v>
      </c>
      <c r="Q1893" t="s">
        <v>8325</v>
      </c>
      <c r="R1893" t="s">
        <v>8329</v>
      </c>
      <c r="S1893" s="12">
        <f t="shared" si="176"/>
        <v>40335.589745370366</v>
      </c>
      <c r="T1893" s="12">
        <f t="shared" si="177"/>
        <v>40381.041666666664</v>
      </c>
      <c r="U1893" t="str">
        <f t="shared" si="178"/>
        <v>Jun</v>
      </c>
      <c r="V1893" t="str">
        <f t="shared" si="179"/>
        <v>2010</v>
      </c>
    </row>
    <row r="1894" spans="1:22" ht="32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s="5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8">
        <f t="shared" si="174"/>
        <v>1.3660000000000001</v>
      </c>
      <c r="P1894">
        <f t="shared" si="175"/>
        <v>26.26923076923077</v>
      </c>
      <c r="Q1894" t="s">
        <v>8325</v>
      </c>
      <c r="R1894" t="s">
        <v>8329</v>
      </c>
      <c r="S1894" s="12">
        <f t="shared" si="176"/>
        <v>40671.429178240738</v>
      </c>
      <c r="T1894" s="12">
        <f t="shared" si="177"/>
        <v>40701.429178240738</v>
      </c>
      <c r="U1894" t="str">
        <f t="shared" si="178"/>
        <v>May</v>
      </c>
      <c r="V1894" t="str">
        <f t="shared" si="179"/>
        <v>2011</v>
      </c>
    </row>
    <row r="1895" spans="1:22" ht="48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s="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8">
        <f t="shared" si="174"/>
        <v>1.04</v>
      </c>
      <c r="P1895">
        <f t="shared" si="175"/>
        <v>57.777777777777779</v>
      </c>
      <c r="Q1895" t="s">
        <v>8325</v>
      </c>
      <c r="R1895" t="s">
        <v>8329</v>
      </c>
      <c r="S1895" s="12">
        <f t="shared" si="176"/>
        <v>40632.733622685184</v>
      </c>
      <c r="T1895" s="12">
        <f t="shared" si="177"/>
        <v>40648.957638888889</v>
      </c>
      <c r="U1895" t="str">
        <f t="shared" si="178"/>
        <v>Mar</v>
      </c>
      <c r="V1895" t="str">
        <f t="shared" si="179"/>
        <v>2011</v>
      </c>
    </row>
    <row r="1896" spans="1:22" ht="16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s="5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8">
        <f t="shared" si="174"/>
        <v>1.145</v>
      </c>
      <c r="P1896">
        <f t="shared" si="175"/>
        <v>57.25</v>
      </c>
      <c r="Q1896" t="s">
        <v>8325</v>
      </c>
      <c r="R1896" t="s">
        <v>8329</v>
      </c>
      <c r="S1896" s="12">
        <f t="shared" si="176"/>
        <v>40920.696562500001</v>
      </c>
      <c r="T1896" s="12">
        <f t="shared" si="177"/>
        <v>40951.696562500001</v>
      </c>
      <c r="U1896" t="str">
        <f t="shared" si="178"/>
        <v>Jan</v>
      </c>
      <c r="V1896" t="str">
        <f t="shared" si="179"/>
        <v>2012</v>
      </c>
    </row>
    <row r="1897" spans="1:22" ht="48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s="5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8">
        <f t="shared" si="174"/>
        <v>1.0171957671957672</v>
      </c>
      <c r="P1897">
        <f t="shared" si="175"/>
        <v>196.34042553191489</v>
      </c>
      <c r="Q1897" t="s">
        <v>8325</v>
      </c>
      <c r="R1897" t="s">
        <v>8329</v>
      </c>
      <c r="S1897" s="12">
        <f t="shared" si="176"/>
        <v>42267.538449074076</v>
      </c>
      <c r="T1897" s="12">
        <f t="shared" si="177"/>
        <v>42297.538449074076</v>
      </c>
      <c r="U1897" t="str">
        <f t="shared" si="178"/>
        <v>Sep</v>
      </c>
      <c r="V1897" t="str">
        <f t="shared" si="179"/>
        <v>2015</v>
      </c>
    </row>
    <row r="1898" spans="1:22" ht="48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s="5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8">
        <f t="shared" si="174"/>
        <v>1.2394678492239468</v>
      </c>
      <c r="P1898">
        <f t="shared" si="175"/>
        <v>43</v>
      </c>
      <c r="Q1898" t="s">
        <v>8325</v>
      </c>
      <c r="R1898" t="s">
        <v>8329</v>
      </c>
      <c r="S1898" s="12">
        <f t="shared" si="176"/>
        <v>40981.501909722218</v>
      </c>
      <c r="T1898" s="12">
        <f t="shared" si="177"/>
        <v>41011.501909722218</v>
      </c>
      <c r="U1898" t="str">
        <f t="shared" si="178"/>
        <v>Mar</v>
      </c>
      <c r="V1898" t="str">
        <f t="shared" si="179"/>
        <v>2012</v>
      </c>
    </row>
    <row r="1899" spans="1:22" ht="48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s="5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8">
        <f t="shared" si="174"/>
        <v>1.0245669291338582</v>
      </c>
      <c r="P1899">
        <f t="shared" si="175"/>
        <v>35.551912568306008</v>
      </c>
      <c r="Q1899" t="s">
        <v>8325</v>
      </c>
      <c r="R1899" t="s">
        <v>8329</v>
      </c>
      <c r="S1899" s="12">
        <f t="shared" si="176"/>
        <v>41680.375069444446</v>
      </c>
      <c r="T1899" s="12">
        <f t="shared" si="177"/>
        <v>41702.666666666664</v>
      </c>
      <c r="U1899" t="str">
        <f t="shared" si="178"/>
        <v>Feb</v>
      </c>
      <c r="V1899" t="str">
        <f t="shared" si="179"/>
        <v>2014</v>
      </c>
    </row>
    <row r="1900" spans="1:22" ht="48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s="5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8">
        <f t="shared" si="174"/>
        <v>1.4450000000000001</v>
      </c>
      <c r="P1900">
        <f t="shared" si="175"/>
        <v>68.80952380952381</v>
      </c>
      <c r="Q1900" t="s">
        <v>8325</v>
      </c>
      <c r="R1900" t="s">
        <v>8329</v>
      </c>
      <c r="S1900" s="12">
        <f t="shared" si="176"/>
        <v>42365.9846412037</v>
      </c>
      <c r="T1900" s="12">
        <f t="shared" si="177"/>
        <v>42401.541666666664</v>
      </c>
      <c r="U1900" t="str">
        <f t="shared" si="178"/>
        <v>Dec</v>
      </c>
      <c r="V1900" t="str">
        <f t="shared" si="179"/>
        <v>2015</v>
      </c>
    </row>
    <row r="1901" spans="1:22" ht="48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s="5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8">
        <f t="shared" si="174"/>
        <v>1.3333333333333333</v>
      </c>
      <c r="P1901">
        <f t="shared" si="175"/>
        <v>28.571428571428573</v>
      </c>
      <c r="Q1901" t="s">
        <v>8325</v>
      </c>
      <c r="R1901" t="s">
        <v>8329</v>
      </c>
      <c r="S1901" s="12">
        <f t="shared" si="176"/>
        <v>42058.733402777776</v>
      </c>
      <c r="T1901" s="12">
        <f t="shared" si="177"/>
        <v>42088.691736111105</v>
      </c>
      <c r="U1901" t="str">
        <f t="shared" si="178"/>
        <v>Feb</v>
      </c>
      <c r="V1901" t="str">
        <f t="shared" si="179"/>
        <v>2015</v>
      </c>
    </row>
    <row r="1902" spans="1:22" ht="48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s="5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8">
        <f t="shared" si="174"/>
        <v>1.0936440000000001</v>
      </c>
      <c r="P1902">
        <f t="shared" si="175"/>
        <v>50.631666666666668</v>
      </c>
      <c r="Q1902" t="s">
        <v>8325</v>
      </c>
      <c r="R1902" t="s">
        <v>8329</v>
      </c>
      <c r="S1902" s="12">
        <f t="shared" si="176"/>
        <v>41160.663553240738</v>
      </c>
      <c r="T1902" s="12">
        <f t="shared" si="177"/>
        <v>41188.207638888889</v>
      </c>
      <c r="U1902" t="str">
        <f t="shared" si="178"/>
        <v>Sep</v>
      </c>
      <c r="V1902" t="str">
        <f t="shared" si="179"/>
        <v>2012</v>
      </c>
    </row>
    <row r="1903" spans="1:22" ht="48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s="5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8">
        <f t="shared" si="174"/>
        <v>2.696969696969697E-2</v>
      </c>
      <c r="P1903">
        <f t="shared" si="175"/>
        <v>106.8</v>
      </c>
      <c r="Q1903" t="s">
        <v>8319</v>
      </c>
      <c r="R1903" t="s">
        <v>8348</v>
      </c>
      <c r="S1903" s="12">
        <f t="shared" si="176"/>
        <v>42116.334826388884</v>
      </c>
      <c r="T1903" s="12">
        <f t="shared" si="177"/>
        <v>42146.333333333336</v>
      </c>
      <c r="U1903" t="str">
        <f t="shared" si="178"/>
        <v>Apr</v>
      </c>
      <c r="V1903" t="str">
        <f t="shared" si="179"/>
        <v>2015</v>
      </c>
    </row>
    <row r="1904" spans="1:22" ht="48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s="5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8">
        <f t="shared" si="174"/>
        <v>1.2E-2</v>
      </c>
      <c r="P1904">
        <f t="shared" si="175"/>
        <v>4</v>
      </c>
      <c r="Q1904" t="s">
        <v>8319</v>
      </c>
      <c r="R1904" t="s">
        <v>8348</v>
      </c>
      <c r="S1904" s="12">
        <f t="shared" si="176"/>
        <v>42037.581562499996</v>
      </c>
      <c r="T1904" s="12">
        <f t="shared" si="177"/>
        <v>42067.581562499996</v>
      </c>
      <c r="U1904" t="str">
        <f t="shared" si="178"/>
        <v>Feb</v>
      </c>
      <c r="V1904" t="str">
        <f t="shared" si="179"/>
        <v>2015</v>
      </c>
    </row>
    <row r="1905" spans="1:22" ht="48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s="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8">
        <f t="shared" si="174"/>
        <v>0.46600000000000003</v>
      </c>
      <c r="P1905">
        <f t="shared" si="175"/>
        <v>34.097560975609753</v>
      </c>
      <c r="Q1905" t="s">
        <v>8319</v>
      </c>
      <c r="R1905" t="s">
        <v>8348</v>
      </c>
      <c r="S1905" s="12">
        <f t="shared" si="176"/>
        <v>42702.562395833331</v>
      </c>
      <c r="T1905" s="12">
        <f t="shared" si="177"/>
        <v>42762.562395833331</v>
      </c>
      <c r="U1905" t="str">
        <f t="shared" si="178"/>
        <v>Nov</v>
      </c>
      <c r="V1905" t="str">
        <f t="shared" si="179"/>
        <v>2016</v>
      </c>
    </row>
    <row r="1906" spans="1:22" ht="48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s="5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8">
        <f t="shared" si="174"/>
        <v>1E-3</v>
      </c>
      <c r="P1906">
        <f t="shared" si="175"/>
        <v>25</v>
      </c>
      <c r="Q1906" t="s">
        <v>8319</v>
      </c>
      <c r="R1906" t="s">
        <v>8348</v>
      </c>
      <c r="S1906" s="12">
        <f t="shared" si="176"/>
        <v>42326.477094907408</v>
      </c>
      <c r="T1906" s="12">
        <f t="shared" si="177"/>
        <v>42371.477094907408</v>
      </c>
      <c r="U1906" t="str">
        <f t="shared" si="178"/>
        <v>Nov</v>
      </c>
      <c r="V1906" t="str">
        <f t="shared" si="179"/>
        <v>2015</v>
      </c>
    </row>
    <row r="1907" spans="1:22" ht="48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s="5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8">
        <f t="shared" si="174"/>
        <v>1.6800000000000001E-3</v>
      </c>
      <c r="P1907">
        <f t="shared" si="175"/>
        <v>10.5</v>
      </c>
      <c r="Q1907" t="s">
        <v>8319</v>
      </c>
      <c r="R1907" t="s">
        <v>8348</v>
      </c>
      <c r="S1907" s="12">
        <f t="shared" si="176"/>
        <v>41859.717523148145</v>
      </c>
      <c r="T1907" s="12">
        <f t="shared" si="177"/>
        <v>41889.717523148145</v>
      </c>
      <c r="U1907" t="str">
        <f t="shared" si="178"/>
        <v>Aug</v>
      </c>
      <c r="V1907" t="str">
        <f t="shared" si="179"/>
        <v>2014</v>
      </c>
    </row>
    <row r="1908" spans="1:22" ht="48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s="5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8">
        <f t="shared" si="174"/>
        <v>0.42759999999999998</v>
      </c>
      <c r="P1908">
        <f t="shared" si="175"/>
        <v>215.95959595959596</v>
      </c>
      <c r="Q1908" t="s">
        <v>8319</v>
      </c>
      <c r="R1908" t="s">
        <v>8348</v>
      </c>
      <c r="S1908" s="12">
        <f t="shared" si="176"/>
        <v>42514.462766203702</v>
      </c>
      <c r="T1908" s="12">
        <f t="shared" si="177"/>
        <v>42544.462766203702</v>
      </c>
      <c r="U1908" t="str">
        <f t="shared" si="178"/>
        <v>May</v>
      </c>
      <c r="V1908" t="str">
        <f t="shared" si="179"/>
        <v>2016</v>
      </c>
    </row>
    <row r="1909" spans="1:22" ht="48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s="5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8">
        <f t="shared" si="174"/>
        <v>2.8333333333333335E-3</v>
      </c>
      <c r="P1909">
        <f t="shared" si="175"/>
        <v>21.25</v>
      </c>
      <c r="Q1909" t="s">
        <v>8319</v>
      </c>
      <c r="R1909" t="s">
        <v>8348</v>
      </c>
      <c r="S1909" s="12">
        <f t="shared" si="176"/>
        <v>41767.378761574073</v>
      </c>
      <c r="T1909" s="12">
        <f t="shared" si="177"/>
        <v>41782.378761574073</v>
      </c>
      <c r="U1909" t="str">
        <f t="shared" si="178"/>
        <v>May</v>
      </c>
      <c r="V1909" t="str">
        <f t="shared" si="179"/>
        <v>2014</v>
      </c>
    </row>
    <row r="1910" spans="1:22" ht="48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s="5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8">
        <f t="shared" si="174"/>
        <v>1.7319999999999999E-2</v>
      </c>
      <c r="P1910">
        <f t="shared" si="175"/>
        <v>108.25</v>
      </c>
      <c r="Q1910" t="s">
        <v>8319</v>
      </c>
      <c r="R1910" t="s">
        <v>8348</v>
      </c>
      <c r="S1910" s="12">
        <f t="shared" si="176"/>
        <v>42703.709490740737</v>
      </c>
      <c r="T1910" s="12">
        <f t="shared" si="177"/>
        <v>42733.709490740737</v>
      </c>
      <c r="U1910" t="str">
        <f t="shared" si="178"/>
        <v>Nov</v>
      </c>
      <c r="V1910" t="str">
        <f t="shared" si="179"/>
        <v>2016</v>
      </c>
    </row>
    <row r="1911" spans="1:22" ht="48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s="5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8">
        <f t="shared" si="174"/>
        <v>0.14111428571428572</v>
      </c>
      <c r="P1911">
        <f t="shared" si="175"/>
        <v>129.97368421052633</v>
      </c>
      <c r="Q1911" t="s">
        <v>8319</v>
      </c>
      <c r="R1911" t="s">
        <v>8348</v>
      </c>
      <c r="S1911" s="12">
        <f t="shared" si="176"/>
        <v>41905.220821759256</v>
      </c>
      <c r="T1911" s="12">
        <f t="shared" si="177"/>
        <v>41935.220821759256</v>
      </c>
      <c r="U1911" t="str">
        <f t="shared" si="178"/>
        <v>Sep</v>
      </c>
      <c r="V1911" t="str">
        <f t="shared" si="179"/>
        <v>2014</v>
      </c>
    </row>
    <row r="1912" spans="1:22" ht="48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s="5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8">
        <f t="shared" si="174"/>
        <v>0.39395294117647056</v>
      </c>
      <c r="P1912">
        <f t="shared" si="175"/>
        <v>117.49473684210527</v>
      </c>
      <c r="Q1912" t="s">
        <v>8319</v>
      </c>
      <c r="R1912" t="s">
        <v>8348</v>
      </c>
      <c r="S1912" s="12">
        <f t="shared" si="176"/>
        <v>42264.754826388882</v>
      </c>
      <c r="T1912" s="12">
        <f t="shared" si="177"/>
        <v>42308.739583333336</v>
      </c>
      <c r="U1912" t="str">
        <f t="shared" si="178"/>
        <v>Sep</v>
      </c>
      <c r="V1912" t="str">
        <f t="shared" si="179"/>
        <v>2015</v>
      </c>
    </row>
    <row r="1913" spans="1:22" ht="48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s="5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8">
        <f t="shared" si="174"/>
        <v>2.3529411764705883E-4</v>
      </c>
      <c r="P1913">
        <f t="shared" si="175"/>
        <v>10</v>
      </c>
      <c r="Q1913" t="s">
        <v>8319</v>
      </c>
      <c r="R1913" t="s">
        <v>8348</v>
      </c>
      <c r="S1913" s="12">
        <f t="shared" si="176"/>
        <v>41829.825624999998</v>
      </c>
      <c r="T1913" s="12">
        <f t="shared" si="177"/>
        <v>41859.825624999998</v>
      </c>
      <c r="U1913" t="str">
        <f t="shared" si="178"/>
        <v>Jul</v>
      </c>
      <c r="V1913" t="str">
        <f t="shared" si="179"/>
        <v>2014</v>
      </c>
    </row>
    <row r="1914" spans="1:22" ht="48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s="5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8">
        <f t="shared" si="174"/>
        <v>0.59299999999999997</v>
      </c>
      <c r="P1914">
        <f t="shared" si="175"/>
        <v>70.595238095238102</v>
      </c>
      <c r="Q1914" t="s">
        <v>8319</v>
      </c>
      <c r="R1914" t="s">
        <v>8348</v>
      </c>
      <c r="S1914" s="12">
        <f t="shared" si="176"/>
        <v>42129.018055555549</v>
      </c>
      <c r="T1914" s="12">
        <f t="shared" si="177"/>
        <v>42159.018055555549</v>
      </c>
      <c r="U1914" t="str">
        <f t="shared" si="178"/>
        <v>May</v>
      </c>
      <c r="V1914" t="str">
        <f t="shared" si="179"/>
        <v>2015</v>
      </c>
    </row>
    <row r="1915" spans="1:22" ht="32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s="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8">
        <f t="shared" si="174"/>
        <v>1.3270833333333334E-2</v>
      </c>
      <c r="P1915">
        <f t="shared" si="175"/>
        <v>24.5</v>
      </c>
      <c r="Q1915" t="s">
        <v>8319</v>
      </c>
      <c r="R1915" t="s">
        <v>8348</v>
      </c>
      <c r="S1915" s="12">
        <f t="shared" si="176"/>
        <v>41890.302986111106</v>
      </c>
      <c r="T1915" s="12">
        <f t="shared" si="177"/>
        <v>41920.302986111106</v>
      </c>
      <c r="U1915" t="str">
        <f t="shared" si="178"/>
        <v>Sep</v>
      </c>
      <c r="V1915" t="str">
        <f t="shared" si="179"/>
        <v>2014</v>
      </c>
    </row>
    <row r="1916" spans="1:22" ht="48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s="5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8">
        <f t="shared" si="174"/>
        <v>9.0090090090090086E-2</v>
      </c>
      <c r="P1916">
        <f t="shared" si="175"/>
        <v>30</v>
      </c>
      <c r="Q1916" t="s">
        <v>8319</v>
      </c>
      <c r="R1916" t="s">
        <v>8348</v>
      </c>
      <c r="S1916" s="12">
        <f t="shared" si="176"/>
        <v>41928.966122685182</v>
      </c>
      <c r="T1916" s="12">
        <f t="shared" si="177"/>
        <v>41943.957638888889</v>
      </c>
      <c r="U1916" t="str">
        <f t="shared" si="178"/>
        <v>Oct</v>
      </c>
      <c r="V1916" t="str">
        <f t="shared" si="179"/>
        <v>2014</v>
      </c>
    </row>
    <row r="1917" spans="1:22" ht="48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s="5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8">
        <f t="shared" si="174"/>
        <v>1.6E-2</v>
      </c>
      <c r="P1917">
        <f t="shared" si="175"/>
        <v>2</v>
      </c>
      <c r="Q1917" t="s">
        <v>8319</v>
      </c>
      <c r="R1917" t="s">
        <v>8348</v>
      </c>
      <c r="S1917" s="12">
        <f t="shared" si="176"/>
        <v>41863.840532407405</v>
      </c>
      <c r="T1917" s="12">
        <f t="shared" si="177"/>
        <v>41883.840532407405</v>
      </c>
      <c r="U1917" t="str">
        <f t="shared" si="178"/>
        <v>Aug</v>
      </c>
      <c r="V1917" t="str">
        <f t="shared" si="179"/>
        <v>2014</v>
      </c>
    </row>
    <row r="1918" spans="1:22" ht="32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s="5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8">
        <f t="shared" si="174"/>
        <v>5.1000000000000004E-3</v>
      </c>
      <c r="P1918">
        <f t="shared" si="175"/>
        <v>17</v>
      </c>
      <c r="Q1918" t="s">
        <v>8319</v>
      </c>
      <c r="R1918" t="s">
        <v>8348</v>
      </c>
      <c r="S1918" s="12">
        <f t="shared" si="176"/>
        <v>42656.508969907409</v>
      </c>
      <c r="T1918" s="12">
        <f t="shared" si="177"/>
        <v>42681.550636574073</v>
      </c>
      <c r="U1918" t="str">
        <f t="shared" si="178"/>
        <v>Oct</v>
      </c>
      <c r="V1918" t="str">
        <f t="shared" si="179"/>
        <v>2016</v>
      </c>
    </row>
    <row r="1919" spans="1:22" ht="32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s="5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8">
        <f t="shared" si="174"/>
        <v>0.52570512820512816</v>
      </c>
      <c r="P1919">
        <f t="shared" si="175"/>
        <v>2928.9285714285716</v>
      </c>
      <c r="Q1919" t="s">
        <v>8319</v>
      </c>
      <c r="R1919" t="s">
        <v>8348</v>
      </c>
      <c r="S1919" s="12">
        <f t="shared" si="176"/>
        <v>42746.06172453703</v>
      </c>
      <c r="T1919" s="12">
        <f t="shared" si="177"/>
        <v>42776.06172453703</v>
      </c>
      <c r="U1919" t="str">
        <f t="shared" si="178"/>
        <v>Jan</v>
      </c>
      <c r="V1919" t="str">
        <f t="shared" si="179"/>
        <v>2017</v>
      </c>
    </row>
    <row r="1920" spans="1:22" ht="48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s="5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8">
        <f t="shared" si="174"/>
        <v>1.04E-2</v>
      </c>
      <c r="P1920">
        <f t="shared" si="175"/>
        <v>28.888888888888889</v>
      </c>
      <c r="Q1920" t="s">
        <v>8319</v>
      </c>
      <c r="R1920" t="s">
        <v>8348</v>
      </c>
      <c r="S1920" s="12">
        <f t="shared" si="176"/>
        <v>41828.581608796296</v>
      </c>
      <c r="T1920" s="12">
        <f t="shared" si="177"/>
        <v>41863.581608796296</v>
      </c>
      <c r="U1920" t="str">
        <f t="shared" si="178"/>
        <v>Jul</v>
      </c>
      <c r="V1920" t="str">
        <f t="shared" si="179"/>
        <v>2014</v>
      </c>
    </row>
    <row r="1921" spans="1:22" ht="48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s="5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8">
        <f t="shared" si="174"/>
        <v>0.47399999999999998</v>
      </c>
      <c r="P1921">
        <f t="shared" si="175"/>
        <v>29.625</v>
      </c>
      <c r="Q1921" t="s">
        <v>8319</v>
      </c>
      <c r="R1921" t="s">
        <v>8348</v>
      </c>
      <c r="S1921" s="12">
        <f t="shared" si="176"/>
        <v>42113.667233796288</v>
      </c>
      <c r="T1921" s="12">
        <f t="shared" si="177"/>
        <v>42143.667233796288</v>
      </c>
      <c r="U1921" t="str">
        <f t="shared" si="178"/>
        <v>Apr</v>
      </c>
      <c r="V1921" t="str">
        <f t="shared" si="179"/>
        <v>2015</v>
      </c>
    </row>
    <row r="1922" spans="1:22" ht="48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s="5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8">
        <f t="shared" si="174"/>
        <v>0.43030000000000002</v>
      </c>
      <c r="P1922">
        <f t="shared" si="175"/>
        <v>40.980952380952381</v>
      </c>
      <c r="Q1922" t="s">
        <v>8319</v>
      </c>
      <c r="R1922" t="s">
        <v>8348</v>
      </c>
      <c r="S1922" s="12">
        <f t="shared" si="176"/>
        <v>42270.66737268518</v>
      </c>
      <c r="T1922" s="12">
        <f t="shared" si="177"/>
        <v>42298.749999999993</v>
      </c>
      <c r="U1922" t="str">
        <f t="shared" si="178"/>
        <v>Sep</v>
      </c>
      <c r="V1922" t="str">
        <f t="shared" si="179"/>
        <v>2015</v>
      </c>
    </row>
    <row r="1923" spans="1:22" ht="32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s="5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8">
        <f t="shared" ref="O1923:O1986" si="180">E1923/D1923</f>
        <v>1.3680000000000001</v>
      </c>
      <c r="P1923">
        <f t="shared" ref="P1923:P1986" si="181">AVERAGE(E1923/L1923)</f>
        <v>54</v>
      </c>
      <c r="Q1923" t="s">
        <v>8325</v>
      </c>
      <c r="R1923" t="s">
        <v>8329</v>
      </c>
      <c r="S1923" s="12">
        <f t="shared" ref="S1923:S1986" si="182">(((J1923/60)/60)/24)+DATE(1970,1,1)+(-5/24)</f>
        <v>41074.013229166667</v>
      </c>
      <c r="T1923" s="12">
        <f t="shared" ref="T1923:T1986" si="183">(((I1923/60)/60)/24)+DATE(1970,1,1)+(-5/24)</f>
        <v>41104.013229166667</v>
      </c>
      <c r="U1923" t="str">
        <f t="shared" ref="U1923:U1986" si="184">TEXT(S1923, "mmm")</f>
        <v>Jun</v>
      </c>
      <c r="V1923" t="str">
        <f t="shared" ref="V1923:V1986" si="185">TEXT(S1923, "yyy")</f>
        <v>2012</v>
      </c>
    </row>
    <row r="1924" spans="1:22" ht="48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s="5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8">
        <f t="shared" si="180"/>
        <v>1.1555</v>
      </c>
      <c r="P1924">
        <f t="shared" si="181"/>
        <v>36.109375</v>
      </c>
      <c r="Q1924" t="s">
        <v>8325</v>
      </c>
      <c r="R1924" t="s">
        <v>8329</v>
      </c>
      <c r="S1924" s="12">
        <f t="shared" si="182"/>
        <v>41590.047534722216</v>
      </c>
      <c r="T1924" s="12">
        <f t="shared" si="183"/>
        <v>41620.047534722216</v>
      </c>
      <c r="U1924" t="str">
        <f t="shared" si="184"/>
        <v>Nov</v>
      </c>
      <c r="V1924" t="str">
        <f t="shared" si="185"/>
        <v>2013</v>
      </c>
    </row>
    <row r="1925" spans="1:22" ht="48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s="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8">
        <f t="shared" si="180"/>
        <v>2.4079999999999999</v>
      </c>
      <c r="P1925">
        <f t="shared" si="181"/>
        <v>23.153846153846153</v>
      </c>
      <c r="Q1925" t="s">
        <v>8325</v>
      </c>
      <c r="R1925" t="s">
        <v>8329</v>
      </c>
      <c r="S1925" s="12">
        <f t="shared" si="182"/>
        <v>40772.640416666662</v>
      </c>
      <c r="T1925" s="12">
        <f t="shared" si="183"/>
        <v>40812.999305555553</v>
      </c>
      <c r="U1925" t="str">
        <f t="shared" si="184"/>
        <v>Aug</v>
      </c>
      <c r="V1925" t="str">
        <f t="shared" si="185"/>
        <v>2011</v>
      </c>
    </row>
    <row r="1926" spans="1:22" ht="48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s="5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8">
        <f t="shared" si="180"/>
        <v>1.1439999999999999</v>
      </c>
      <c r="P1926">
        <f t="shared" si="181"/>
        <v>104</v>
      </c>
      <c r="Q1926" t="s">
        <v>8325</v>
      </c>
      <c r="R1926" t="s">
        <v>8329</v>
      </c>
      <c r="S1926" s="12">
        <f t="shared" si="182"/>
        <v>41626.552719907406</v>
      </c>
      <c r="T1926" s="12">
        <f t="shared" si="183"/>
        <v>41654.606249999997</v>
      </c>
      <c r="U1926" t="str">
        <f t="shared" si="184"/>
        <v>Dec</v>
      </c>
      <c r="V1926" t="str">
        <f t="shared" si="185"/>
        <v>2013</v>
      </c>
    </row>
    <row r="1927" spans="1:22" ht="32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s="5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8">
        <f t="shared" si="180"/>
        <v>1.1033333333333333</v>
      </c>
      <c r="P1927">
        <f t="shared" si="181"/>
        <v>31.826923076923077</v>
      </c>
      <c r="Q1927" t="s">
        <v>8325</v>
      </c>
      <c r="R1927" t="s">
        <v>8329</v>
      </c>
      <c r="S1927" s="12">
        <f t="shared" si="182"/>
        <v>41535.693148148144</v>
      </c>
      <c r="T1927" s="12">
        <f t="shared" si="183"/>
        <v>41557.791666666664</v>
      </c>
      <c r="U1927" t="str">
        <f t="shared" si="184"/>
        <v>Sep</v>
      </c>
      <c r="V1927" t="str">
        <f t="shared" si="185"/>
        <v>2013</v>
      </c>
    </row>
    <row r="1928" spans="1:22" ht="64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s="5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8">
        <f t="shared" si="180"/>
        <v>1.9537933333333333</v>
      </c>
      <c r="P1928">
        <f t="shared" si="181"/>
        <v>27.3896261682243</v>
      </c>
      <c r="Q1928" t="s">
        <v>8325</v>
      </c>
      <c r="R1928" t="s">
        <v>8329</v>
      </c>
      <c r="S1928" s="12">
        <f t="shared" si="182"/>
        <v>40456.746018518512</v>
      </c>
      <c r="T1928" s="12">
        <f t="shared" si="183"/>
        <v>40483.80972222222</v>
      </c>
      <c r="U1928" t="str">
        <f t="shared" si="184"/>
        <v>Oct</v>
      </c>
      <c r="V1928" t="str">
        <f t="shared" si="185"/>
        <v>2010</v>
      </c>
    </row>
    <row r="1929" spans="1:22" ht="16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s="5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8">
        <f t="shared" si="180"/>
        <v>1.0333333333333334</v>
      </c>
      <c r="P1929">
        <f t="shared" si="181"/>
        <v>56.363636363636367</v>
      </c>
      <c r="Q1929" t="s">
        <v>8325</v>
      </c>
      <c r="R1929" t="s">
        <v>8329</v>
      </c>
      <c r="S1929" s="12">
        <f t="shared" si="182"/>
        <v>40960.653229166666</v>
      </c>
      <c r="T1929" s="12">
        <f t="shared" si="183"/>
        <v>40975.999305555553</v>
      </c>
      <c r="U1929" t="str">
        <f t="shared" si="184"/>
        <v>Feb</v>
      </c>
      <c r="V1929" t="str">
        <f t="shared" si="185"/>
        <v>2012</v>
      </c>
    </row>
    <row r="1930" spans="1:22" ht="32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s="5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8">
        <f t="shared" si="180"/>
        <v>1.031372549019608</v>
      </c>
      <c r="P1930">
        <f t="shared" si="181"/>
        <v>77.352941176470594</v>
      </c>
      <c r="Q1930" t="s">
        <v>8325</v>
      </c>
      <c r="R1930" t="s">
        <v>8329</v>
      </c>
      <c r="S1930" s="12">
        <f t="shared" si="182"/>
        <v>41371.439745370371</v>
      </c>
      <c r="T1930" s="12">
        <f t="shared" si="183"/>
        <v>41401.439745370371</v>
      </c>
      <c r="U1930" t="str">
        <f t="shared" si="184"/>
        <v>Apr</v>
      </c>
      <c r="V1930" t="str">
        <f t="shared" si="185"/>
        <v>2013</v>
      </c>
    </row>
    <row r="1931" spans="1:22" ht="48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s="5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8">
        <f t="shared" si="180"/>
        <v>1.003125</v>
      </c>
      <c r="P1931">
        <f t="shared" si="181"/>
        <v>42.8</v>
      </c>
      <c r="Q1931" t="s">
        <v>8325</v>
      </c>
      <c r="R1931" t="s">
        <v>8329</v>
      </c>
      <c r="S1931" s="12">
        <f t="shared" si="182"/>
        <v>40686.813263888886</v>
      </c>
      <c r="T1931" s="12">
        <f t="shared" si="183"/>
        <v>40728.813263888886</v>
      </c>
      <c r="U1931" t="str">
        <f t="shared" si="184"/>
        <v>May</v>
      </c>
      <c r="V1931" t="str">
        <f t="shared" si="185"/>
        <v>2011</v>
      </c>
    </row>
    <row r="1932" spans="1:22" ht="32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s="5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8">
        <f t="shared" si="180"/>
        <v>1.27</v>
      </c>
      <c r="P1932">
        <f t="shared" si="181"/>
        <v>48.846153846153847</v>
      </c>
      <c r="Q1932" t="s">
        <v>8325</v>
      </c>
      <c r="R1932" t="s">
        <v>8329</v>
      </c>
      <c r="S1932" s="12">
        <f t="shared" si="182"/>
        <v>41402.350486111107</v>
      </c>
      <c r="T1932" s="12">
        <f t="shared" si="183"/>
        <v>41462.350486111107</v>
      </c>
      <c r="U1932" t="str">
        <f t="shared" si="184"/>
        <v>May</v>
      </c>
      <c r="V1932" t="str">
        <f t="shared" si="185"/>
        <v>2013</v>
      </c>
    </row>
    <row r="1933" spans="1:22" ht="32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s="5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8">
        <f t="shared" si="180"/>
        <v>1.20601</v>
      </c>
      <c r="P1933">
        <f t="shared" si="181"/>
        <v>48.240400000000001</v>
      </c>
      <c r="Q1933" t="s">
        <v>8325</v>
      </c>
      <c r="R1933" t="s">
        <v>8329</v>
      </c>
      <c r="S1933" s="12">
        <f t="shared" si="182"/>
        <v>41037.684131944443</v>
      </c>
      <c r="T1933" s="12">
        <f t="shared" si="183"/>
        <v>41050.9375</v>
      </c>
      <c r="U1933" t="str">
        <f t="shared" si="184"/>
        <v>May</v>
      </c>
      <c r="V1933" t="str">
        <f t="shared" si="185"/>
        <v>2012</v>
      </c>
    </row>
    <row r="1934" spans="1:22" ht="48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s="5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8">
        <f t="shared" si="180"/>
        <v>1.0699047619047619</v>
      </c>
      <c r="P1934">
        <f t="shared" si="181"/>
        <v>70.212500000000006</v>
      </c>
      <c r="Q1934" t="s">
        <v>8325</v>
      </c>
      <c r="R1934" t="s">
        <v>8329</v>
      </c>
      <c r="S1934" s="12">
        <f t="shared" si="182"/>
        <v>40911.601539351846</v>
      </c>
      <c r="T1934" s="12">
        <f t="shared" si="183"/>
        <v>40932.601539351846</v>
      </c>
      <c r="U1934" t="str">
        <f t="shared" si="184"/>
        <v>Jan</v>
      </c>
      <c r="V1934" t="str">
        <f t="shared" si="185"/>
        <v>2012</v>
      </c>
    </row>
    <row r="1935" spans="1:22" ht="48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s="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8">
        <f t="shared" si="180"/>
        <v>1.7243333333333333</v>
      </c>
      <c r="P1935">
        <f t="shared" si="181"/>
        <v>94.054545454545448</v>
      </c>
      <c r="Q1935" t="s">
        <v>8325</v>
      </c>
      <c r="R1935" t="s">
        <v>8329</v>
      </c>
      <c r="S1935" s="12">
        <f t="shared" si="182"/>
        <v>41878.922534722216</v>
      </c>
      <c r="T1935" s="12">
        <f t="shared" si="183"/>
        <v>41908.922534722216</v>
      </c>
      <c r="U1935" t="str">
        <f t="shared" si="184"/>
        <v>Aug</v>
      </c>
      <c r="V1935" t="str">
        <f t="shared" si="185"/>
        <v>2014</v>
      </c>
    </row>
    <row r="1936" spans="1:22" ht="48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s="5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8">
        <f t="shared" si="180"/>
        <v>1.2362</v>
      </c>
      <c r="P1936">
        <f t="shared" si="181"/>
        <v>80.272727272727266</v>
      </c>
      <c r="Q1936" t="s">
        <v>8325</v>
      </c>
      <c r="R1936" t="s">
        <v>8329</v>
      </c>
      <c r="S1936" s="12">
        <f t="shared" si="182"/>
        <v>40865.658807870372</v>
      </c>
      <c r="T1936" s="12">
        <f t="shared" si="183"/>
        <v>40902</v>
      </c>
      <c r="U1936" t="str">
        <f t="shared" si="184"/>
        <v>Nov</v>
      </c>
      <c r="V1936" t="str">
        <f t="shared" si="185"/>
        <v>2011</v>
      </c>
    </row>
    <row r="1937" spans="1:22" ht="48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s="5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8">
        <f t="shared" si="180"/>
        <v>1.0840000000000001</v>
      </c>
      <c r="P1937">
        <f t="shared" si="181"/>
        <v>54.2</v>
      </c>
      <c r="Q1937" t="s">
        <v>8325</v>
      </c>
      <c r="R1937" t="s">
        <v>8329</v>
      </c>
      <c r="S1937" s="12">
        <f t="shared" si="182"/>
        <v>41773.72420138889</v>
      </c>
      <c r="T1937" s="12">
        <f t="shared" si="183"/>
        <v>41810.999305555553</v>
      </c>
      <c r="U1937" t="str">
        <f t="shared" si="184"/>
        <v>May</v>
      </c>
      <c r="V1937" t="str">
        <f t="shared" si="185"/>
        <v>2014</v>
      </c>
    </row>
    <row r="1938" spans="1:22" ht="48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s="5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8">
        <f t="shared" si="180"/>
        <v>1.1652013333333333</v>
      </c>
      <c r="P1938">
        <f t="shared" si="181"/>
        <v>60.26903448275862</v>
      </c>
      <c r="Q1938" t="s">
        <v>8325</v>
      </c>
      <c r="R1938" t="s">
        <v>8329</v>
      </c>
      <c r="S1938" s="12">
        <f t="shared" si="182"/>
        <v>40852.68136574074</v>
      </c>
      <c r="T1938" s="12">
        <f t="shared" si="183"/>
        <v>40883.040972222218</v>
      </c>
      <c r="U1938" t="str">
        <f t="shared" si="184"/>
        <v>Nov</v>
      </c>
      <c r="V1938" t="str">
        <f t="shared" si="185"/>
        <v>2011</v>
      </c>
    </row>
    <row r="1939" spans="1:22" ht="48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s="5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8">
        <f t="shared" si="180"/>
        <v>1.8724499999999999</v>
      </c>
      <c r="P1939">
        <f t="shared" si="181"/>
        <v>38.740344827586206</v>
      </c>
      <c r="Q1939" t="s">
        <v>8325</v>
      </c>
      <c r="R1939" t="s">
        <v>8329</v>
      </c>
      <c r="S1939" s="12">
        <f t="shared" si="182"/>
        <v>41058.91065972222</v>
      </c>
      <c r="T1939" s="12">
        <f t="shared" si="183"/>
        <v>41074.957638888889</v>
      </c>
      <c r="U1939" t="str">
        <f t="shared" si="184"/>
        <v>May</v>
      </c>
      <c r="V1939" t="str">
        <f t="shared" si="185"/>
        <v>2012</v>
      </c>
    </row>
    <row r="1940" spans="1:22" ht="48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s="5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8">
        <f t="shared" si="180"/>
        <v>1.1593333333333333</v>
      </c>
      <c r="P1940">
        <f t="shared" si="181"/>
        <v>152.54385964912279</v>
      </c>
      <c r="Q1940" t="s">
        <v>8325</v>
      </c>
      <c r="R1940" t="s">
        <v>8329</v>
      </c>
      <c r="S1940" s="12">
        <f t="shared" si="182"/>
        <v>41426.05128472222</v>
      </c>
      <c r="T1940" s="12">
        <f t="shared" si="183"/>
        <v>41457</v>
      </c>
      <c r="U1940" t="str">
        <f t="shared" si="184"/>
        <v>Jun</v>
      </c>
      <c r="V1940" t="str">
        <f t="shared" si="185"/>
        <v>2013</v>
      </c>
    </row>
    <row r="1941" spans="1:22" ht="48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s="5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8">
        <f t="shared" si="180"/>
        <v>1.107</v>
      </c>
      <c r="P1941">
        <f t="shared" si="181"/>
        <v>115.3125</v>
      </c>
      <c r="Q1941" t="s">
        <v>8325</v>
      </c>
      <c r="R1941" t="s">
        <v>8329</v>
      </c>
      <c r="S1941" s="12">
        <f t="shared" si="182"/>
        <v>41313.776712962957</v>
      </c>
      <c r="T1941" s="12">
        <f t="shared" si="183"/>
        <v>41343.735046296293</v>
      </c>
      <c r="U1941" t="str">
        <f t="shared" si="184"/>
        <v>Feb</v>
      </c>
      <c r="V1941" t="str">
        <f t="shared" si="185"/>
        <v>2013</v>
      </c>
    </row>
    <row r="1942" spans="1:22" ht="48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s="5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8">
        <f t="shared" si="180"/>
        <v>1.7092307692307693</v>
      </c>
      <c r="P1942">
        <f t="shared" si="181"/>
        <v>35.838709677419352</v>
      </c>
      <c r="Q1942" t="s">
        <v>8325</v>
      </c>
      <c r="R1942" t="s">
        <v>8329</v>
      </c>
      <c r="S1942" s="12">
        <f t="shared" si="182"/>
        <v>40670.298993055556</v>
      </c>
      <c r="T1942" s="12">
        <f t="shared" si="183"/>
        <v>40708.957638888889</v>
      </c>
      <c r="U1942" t="str">
        <f t="shared" si="184"/>
        <v>May</v>
      </c>
      <c r="V1942" t="str">
        <f t="shared" si="185"/>
        <v>2011</v>
      </c>
    </row>
    <row r="1943" spans="1:22" ht="48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s="5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8">
        <f t="shared" si="180"/>
        <v>1.2611835600000001</v>
      </c>
      <c r="P1943">
        <f t="shared" si="181"/>
        <v>64.570118779438872</v>
      </c>
      <c r="Q1943" t="s">
        <v>8319</v>
      </c>
      <c r="R1943" t="s">
        <v>8349</v>
      </c>
      <c r="S1943" s="12">
        <f t="shared" si="182"/>
        <v>41744.08253472222</v>
      </c>
      <c r="T1943" s="12">
        <f t="shared" si="183"/>
        <v>41774.08253472222</v>
      </c>
      <c r="U1943" t="str">
        <f t="shared" si="184"/>
        <v>Apr</v>
      </c>
      <c r="V1943" t="str">
        <f t="shared" si="185"/>
        <v>2014</v>
      </c>
    </row>
    <row r="1944" spans="1:22" ht="48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s="5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8">
        <f t="shared" si="180"/>
        <v>1.3844033333333334</v>
      </c>
      <c r="P1944">
        <f t="shared" si="181"/>
        <v>87.436000000000007</v>
      </c>
      <c r="Q1944" t="s">
        <v>8319</v>
      </c>
      <c r="R1944" t="s">
        <v>8349</v>
      </c>
      <c r="S1944" s="12">
        <f t="shared" si="182"/>
        <v>40638.619675925926</v>
      </c>
      <c r="T1944" s="12">
        <f t="shared" si="183"/>
        <v>40728.619675925926</v>
      </c>
      <c r="U1944" t="str">
        <f t="shared" si="184"/>
        <v>Apr</v>
      </c>
      <c r="V1944" t="str">
        <f t="shared" si="185"/>
        <v>2011</v>
      </c>
    </row>
    <row r="1945" spans="1:22" ht="48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s="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8">
        <f t="shared" si="180"/>
        <v>17.052499999999998</v>
      </c>
      <c r="P1945">
        <f t="shared" si="181"/>
        <v>68.815577078288939</v>
      </c>
      <c r="Q1945" t="s">
        <v>8319</v>
      </c>
      <c r="R1945" t="s">
        <v>8349</v>
      </c>
      <c r="S1945" s="12">
        <f t="shared" si="182"/>
        <v>42548.061527777776</v>
      </c>
      <c r="T1945" s="12">
        <f t="shared" si="183"/>
        <v>42593.061527777776</v>
      </c>
      <c r="U1945" t="str">
        <f t="shared" si="184"/>
        <v>Jun</v>
      </c>
      <c r="V1945" t="str">
        <f t="shared" si="185"/>
        <v>2016</v>
      </c>
    </row>
    <row r="1946" spans="1:22" ht="48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s="5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8">
        <f t="shared" si="180"/>
        <v>7.8805550000000002</v>
      </c>
      <c r="P1946">
        <f t="shared" si="181"/>
        <v>176.200223588597</v>
      </c>
      <c r="Q1946" t="s">
        <v>8319</v>
      </c>
      <c r="R1946" t="s">
        <v>8349</v>
      </c>
      <c r="S1946" s="12">
        <f t="shared" si="182"/>
        <v>41730.376041666663</v>
      </c>
      <c r="T1946" s="12">
        <f t="shared" si="183"/>
        <v>41760.376041666663</v>
      </c>
      <c r="U1946" t="str">
        <f t="shared" si="184"/>
        <v>Apr</v>
      </c>
      <c r="V1946" t="str">
        <f t="shared" si="185"/>
        <v>2014</v>
      </c>
    </row>
    <row r="1947" spans="1:22" ht="48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s="5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8">
        <f t="shared" si="180"/>
        <v>3.4801799999999998</v>
      </c>
      <c r="P1947">
        <f t="shared" si="181"/>
        <v>511.79117647058825</v>
      </c>
      <c r="Q1947" t="s">
        <v>8319</v>
      </c>
      <c r="R1947" t="s">
        <v>8349</v>
      </c>
      <c r="S1947" s="12">
        <f t="shared" si="182"/>
        <v>42157.043495370373</v>
      </c>
      <c r="T1947" s="12">
        <f t="shared" si="183"/>
        <v>42197.043495370373</v>
      </c>
      <c r="U1947" t="str">
        <f t="shared" si="184"/>
        <v>Jun</v>
      </c>
      <c r="V1947" t="str">
        <f t="shared" si="185"/>
        <v>2015</v>
      </c>
    </row>
    <row r="1948" spans="1:22" ht="48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s="5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8">
        <f t="shared" si="180"/>
        <v>1.4974666666666667</v>
      </c>
      <c r="P1948">
        <f t="shared" si="181"/>
        <v>160.44285714285715</v>
      </c>
      <c r="Q1948" t="s">
        <v>8319</v>
      </c>
      <c r="R1948" t="s">
        <v>8349</v>
      </c>
      <c r="S1948" s="12">
        <f t="shared" si="182"/>
        <v>41688.941678240735</v>
      </c>
      <c r="T1948" s="12">
        <f t="shared" si="183"/>
        <v>41748.900011574071</v>
      </c>
      <c r="U1948" t="str">
        <f t="shared" si="184"/>
        <v>Feb</v>
      </c>
      <c r="V1948" t="str">
        <f t="shared" si="185"/>
        <v>2014</v>
      </c>
    </row>
    <row r="1949" spans="1:22" ht="48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s="5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8">
        <f t="shared" si="180"/>
        <v>1.0063375000000001</v>
      </c>
      <c r="P1949">
        <f t="shared" si="181"/>
        <v>35.003043478260871</v>
      </c>
      <c r="Q1949" t="s">
        <v>8319</v>
      </c>
      <c r="R1949" t="s">
        <v>8349</v>
      </c>
      <c r="S1949" s="12">
        <f t="shared" si="182"/>
        <v>40102.709722222222</v>
      </c>
      <c r="T1949" s="12">
        <f t="shared" si="183"/>
        <v>40140.040972222218</v>
      </c>
      <c r="U1949" t="str">
        <f t="shared" si="184"/>
        <v>Oct</v>
      </c>
      <c r="V1949" t="str">
        <f t="shared" si="185"/>
        <v>2009</v>
      </c>
    </row>
    <row r="1950" spans="1:22" ht="32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s="5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8">
        <f t="shared" si="180"/>
        <v>8.0021100000000001</v>
      </c>
      <c r="P1950">
        <f t="shared" si="181"/>
        <v>188.50671378091872</v>
      </c>
      <c r="Q1950" t="s">
        <v>8319</v>
      </c>
      <c r="R1950" t="s">
        <v>8349</v>
      </c>
      <c r="S1950" s="12">
        <f t="shared" si="182"/>
        <v>42473.395937499998</v>
      </c>
      <c r="T1950" s="12">
        <f t="shared" si="183"/>
        <v>42527.501388888886</v>
      </c>
      <c r="U1950" t="str">
        <f t="shared" si="184"/>
        <v>Apr</v>
      </c>
      <c r="V1950" t="str">
        <f t="shared" si="185"/>
        <v>2016</v>
      </c>
    </row>
    <row r="1951" spans="1:22" ht="48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s="5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8">
        <f t="shared" si="180"/>
        <v>1.0600260000000001</v>
      </c>
      <c r="P1951">
        <f t="shared" si="181"/>
        <v>56.204984093319197</v>
      </c>
      <c r="Q1951" t="s">
        <v>8319</v>
      </c>
      <c r="R1951" t="s">
        <v>8349</v>
      </c>
      <c r="S1951" s="12">
        <f t="shared" si="182"/>
        <v>41800.214710648142</v>
      </c>
      <c r="T1951" s="12">
        <f t="shared" si="183"/>
        <v>41830.214710648142</v>
      </c>
      <c r="U1951" t="str">
        <f t="shared" si="184"/>
        <v>Jun</v>
      </c>
      <c r="V1951" t="str">
        <f t="shared" si="185"/>
        <v>2014</v>
      </c>
    </row>
    <row r="1952" spans="1:22" ht="48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s="5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8">
        <f t="shared" si="180"/>
        <v>2.0051866666666669</v>
      </c>
      <c r="P1952">
        <f t="shared" si="181"/>
        <v>51.3054157782516</v>
      </c>
      <c r="Q1952" t="s">
        <v>8319</v>
      </c>
      <c r="R1952" t="s">
        <v>8349</v>
      </c>
      <c r="S1952" s="12">
        <f t="shared" si="182"/>
        <v>40623.973067129627</v>
      </c>
      <c r="T1952" s="12">
        <f t="shared" si="183"/>
        <v>40654.973067129627</v>
      </c>
      <c r="U1952" t="str">
        <f t="shared" si="184"/>
        <v>Mar</v>
      </c>
      <c r="V1952" t="str">
        <f t="shared" si="185"/>
        <v>2011</v>
      </c>
    </row>
    <row r="1953" spans="1:22" ht="48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s="5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8">
        <f t="shared" si="180"/>
        <v>2.1244399999999999</v>
      </c>
      <c r="P1953">
        <f t="shared" si="181"/>
        <v>127.36450839328538</v>
      </c>
      <c r="Q1953" t="s">
        <v>8319</v>
      </c>
      <c r="R1953" t="s">
        <v>8349</v>
      </c>
      <c r="S1953" s="12">
        <f t="shared" si="182"/>
        <v>42651.212233796294</v>
      </c>
      <c r="T1953" s="12">
        <f t="shared" si="183"/>
        <v>42681.253900462958</v>
      </c>
      <c r="U1953" t="str">
        <f t="shared" si="184"/>
        <v>Oct</v>
      </c>
      <c r="V1953" t="str">
        <f t="shared" si="185"/>
        <v>2016</v>
      </c>
    </row>
    <row r="1954" spans="1:22" ht="48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s="5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8">
        <f t="shared" si="180"/>
        <v>1.9847237142857144</v>
      </c>
      <c r="P1954">
        <f t="shared" si="181"/>
        <v>101.85532258064516</v>
      </c>
      <c r="Q1954" t="s">
        <v>8319</v>
      </c>
      <c r="R1954" t="s">
        <v>8349</v>
      </c>
      <c r="S1954" s="12">
        <f t="shared" si="182"/>
        <v>41526.398321759254</v>
      </c>
      <c r="T1954" s="12">
        <f t="shared" si="183"/>
        <v>41563.398321759254</v>
      </c>
      <c r="U1954" t="str">
        <f t="shared" si="184"/>
        <v>Sep</v>
      </c>
      <c r="V1954" t="str">
        <f t="shared" si="185"/>
        <v>2013</v>
      </c>
    </row>
    <row r="1955" spans="1:22" ht="48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s="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8">
        <f t="shared" si="180"/>
        <v>2.2594666666666665</v>
      </c>
      <c r="P1955">
        <f t="shared" si="181"/>
        <v>230.55782312925169</v>
      </c>
      <c r="Q1955" t="s">
        <v>8319</v>
      </c>
      <c r="R1955" t="s">
        <v>8349</v>
      </c>
      <c r="S1955" s="12">
        <f t="shared" si="182"/>
        <v>40940.991493055553</v>
      </c>
      <c r="T1955" s="12">
        <f t="shared" si="183"/>
        <v>40969.916666666664</v>
      </c>
      <c r="U1955" t="str">
        <f t="shared" si="184"/>
        <v>Feb</v>
      </c>
      <c r="V1955" t="str">
        <f t="shared" si="185"/>
        <v>2012</v>
      </c>
    </row>
    <row r="1956" spans="1:22" ht="32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s="5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8">
        <f t="shared" si="180"/>
        <v>6.9894800000000004</v>
      </c>
      <c r="P1956">
        <f t="shared" si="181"/>
        <v>842.10602409638557</v>
      </c>
      <c r="Q1956" t="s">
        <v>8319</v>
      </c>
      <c r="R1956" t="s">
        <v>8349</v>
      </c>
      <c r="S1956" s="12">
        <f t="shared" si="182"/>
        <v>42394.372407407405</v>
      </c>
      <c r="T1956" s="12">
        <f t="shared" si="183"/>
        <v>42440.999999999993</v>
      </c>
      <c r="U1956" t="str">
        <f t="shared" si="184"/>
        <v>Jan</v>
      </c>
      <c r="V1956" t="str">
        <f t="shared" si="185"/>
        <v>2016</v>
      </c>
    </row>
    <row r="1957" spans="1:22" ht="48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s="5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8">
        <f t="shared" si="180"/>
        <v>3.9859528571428569</v>
      </c>
      <c r="P1957">
        <f t="shared" si="181"/>
        <v>577.27593103448271</v>
      </c>
      <c r="Q1957" t="s">
        <v>8319</v>
      </c>
      <c r="R1957" t="s">
        <v>8349</v>
      </c>
      <c r="S1957" s="12">
        <f t="shared" si="182"/>
        <v>41020.063437500001</v>
      </c>
      <c r="T1957" s="12">
        <f t="shared" si="183"/>
        <v>41052.583333333328</v>
      </c>
      <c r="U1957" t="str">
        <f t="shared" si="184"/>
        <v>Apr</v>
      </c>
      <c r="V1957" t="str">
        <f t="shared" si="185"/>
        <v>2012</v>
      </c>
    </row>
    <row r="1958" spans="1:22" ht="48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s="5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8">
        <f t="shared" si="180"/>
        <v>2.9403333333333332</v>
      </c>
      <c r="P1958">
        <f t="shared" si="181"/>
        <v>483.34246575342468</v>
      </c>
      <c r="Q1958" t="s">
        <v>8319</v>
      </c>
      <c r="R1958" t="s">
        <v>8349</v>
      </c>
      <c r="S1958" s="12">
        <f t="shared" si="182"/>
        <v>42067.71533564815</v>
      </c>
      <c r="T1958" s="12">
        <f t="shared" si="183"/>
        <v>42112.673668981479</v>
      </c>
      <c r="U1958" t="str">
        <f t="shared" si="184"/>
        <v>Mar</v>
      </c>
      <c r="V1958" t="str">
        <f t="shared" si="185"/>
        <v>2015</v>
      </c>
    </row>
    <row r="1959" spans="1:22" ht="32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s="5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8">
        <f t="shared" si="180"/>
        <v>1.6750470000000002</v>
      </c>
      <c r="P1959">
        <f t="shared" si="181"/>
        <v>76.138500000000008</v>
      </c>
      <c r="Q1959" t="s">
        <v>8319</v>
      </c>
      <c r="R1959" t="s">
        <v>8349</v>
      </c>
      <c r="S1959" s="12">
        <f t="shared" si="182"/>
        <v>41178.890196759254</v>
      </c>
      <c r="T1959" s="12">
        <f t="shared" si="183"/>
        <v>41208.890196759254</v>
      </c>
      <c r="U1959" t="str">
        <f t="shared" si="184"/>
        <v>Sep</v>
      </c>
      <c r="V1959" t="str">
        <f t="shared" si="185"/>
        <v>2012</v>
      </c>
    </row>
    <row r="1960" spans="1:22" ht="48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s="5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8">
        <f t="shared" si="180"/>
        <v>14.355717142857143</v>
      </c>
      <c r="P1960">
        <f t="shared" si="181"/>
        <v>74.107684365781708</v>
      </c>
      <c r="Q1960" t="s">
        <v>8319</v>
      </c>
      <c r="R1960" t="s">
        <v>8349</v>
      </c>
      <c r="S1960" s="12">
        <f t="shared" si="182"/>
        <v>41326.779641203699</v>
      </c>
      <c r="T1960" s="12">
        <f t="shared" si="183"/>
        <v>41356.737974537034</v>
      </c>
      <c r="U1960" t="str">
        <f t="shared" si="184"/>
        <v>Feb</v>
      </c>
      <c r="V1960" t="str">
        <f t="shared" si="185"/>
        <v>2013</v>
      </c>
    </row>
    <row r="1961" spans="1:22" ht="48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s="5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8">
        <f t="shared" si="180"/>
        <v>1.5673440000000001</v>
      </c>
      <c r="P1961">
        <f t="shared" si="181"/>
        <v>36.965660377358489</v>
      </c>
      <c r="Q1961" t="s">
        <v>8319</v>
      </c>
      <c r="R1961" t="s">
        <v>8349</v>
      </c>
      <c r="S1961" s="12">
        <f t="shared" si="182"/>
        <v>41871.63726851852</v>
      </c>
      <c r="T1961" s="12">
        <f t="shared" si="183"/>
        <v>41912.791666666664</v>
      </c>
      <c r="U1961" t="str">
        <f t="shared" si="184"/>
        <v>Aug</v>
      </c>
      <c r="V1961" t="str">
        <f t="shared" si="185"/>
        <v>2014</v>
      </c>
    </row>
    <row r="1962" spans="1:22" ht="48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s="5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8">
        <f t="shared" si="180"/>
        <v>1.1790285714285715</v>
      </c>
      <c r="P1962">
        <f t="shared" si="181"/>
        <v>2500.969696969697</v>
      </c>
      <c r="Q1962" t="s">
        <v>8319</v>
      </c>
      <c r="R1962" t="s">
        <v>8349</v>
      </c>
      <c r="S1962" s="12">
        <f t="shared" si="182"/>
        <v>41964.154409722221</v>
      </c>
      <c r="T1962" s="12">
        <f t="shared" si="183"/>
        <v>41994.154409722221</v>
      </c>
      <c r="U1962" t="str">
        <f t="shared" si="184"/>
        <v>Nov</v>
      </c>
      <c r="V1962" t="str">
        <f t="shared" si="185"/>
        <v>2014</v>
      </c>
    </row>
    <row r="1963" spans="1:22" ht="48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s="5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8">
        <f t="shared" si="180"/>
        <v>11.053811999999999</v>
      </c>
      <c r="P1963">
        <f t="shared" si="181"/>
        <v>67.690214329454989</v>
      </c>
      <c r="Q1963" t="s">
        <v>8319</v>
      </c>
      <c r="R1963" t="s">
        <v>8349</v>
      </c>
      <c r="S1963" s="12">
        <f t="shared" si="182"/>
        <v>41147.986307870371</v>
      </c>
      <c r="T1963" s="12">
        <f t="shared" si="183"/>
        <v>41187.957638888889</v>
      </c>
      <c r="U1963" t="str">
        <f t="shared" si="184"/>
        <v>Aug</v>
      </c>
      <c r="V1963" t="str">
        <f t="shared" si="185"/>
        <v>2012</v>
      </c>
    </row>
    <row r="1964" spans="1:22" ht="48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s="5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8">
        <f t="shared" si="180"/>
        <v>1.9292499999999999</v>
      </c>
      <c r="P1964">
        <f t="shared" si="181"/>
        <v>63.04738562091503</v>
      </c>
      <c r="Q1964" t="s">
        <v>8319</v>
      </c>
      <c r="R1964" t="s">
        <v>8349</v>
      </c>
      <c r="S1964" s="12">
        <f t="shared" si="182"/>
        <v>41742.572175925925</v>
      </c>
      <c r="T1964" s="12">
        <f t="shared" si="183"/>
        <v>41772.572175925925</v>
      </c>
      <c r="U1964" t="str">
        <f t="shared" si="184"/>
        <v>Apr</v>
      </c>
      <c r="V1964" t="str">
        <f t="shared" si="185"/>
        <v>2014</v>
      </c>
    </row>
    <row r="1965" spans="1:22" ht="48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s="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8">
        <f t="shared" si="180"/>
        <v>1.268842105263158</v>
      </c>
      <c r="P1965">
        <f t="shared" si="181"/>
        <v>117.6</v>
      </c>
      <c r="Q1965" t="s">
        <v>8319</v>
      </c>
      <c r="R1965" t="s">
        <v>8349</v>
      </c>
      <c r="S1965" s="12">
        <f t="shared" si="182"/>
        <v>41863.221458333333</v>
      </c>
      <c r="T1965" s="12">
        <f t="shared" si="183"/>
        <v>41898.221458333333</v>
      </c>
      <c r="U1965" t="str">
        <f t="shared" si="184"/>
        <v>Aug</v>
      </c>
      <c r="V1965" t="str">
        <f t="shared" si="185"/>
        <v>2014</v>
      </c>
    </row>
    <row r="1966" spans="1:22" ht="48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s="5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8">
        <f t="shared" si="180"/>
        <v>2.5957748878923765</v>
      </c>
      <c r="P1966">
        <f t="shared" si="181"/>
        <v>180.75185011709601</v>
      </c>
      <c r="Q1966" t="s">
        <v>8319</v>
      </c>
      <c r="R1966" t="s">
        <v>8349</v>
      </c>
      <c r="S1966" s="12">
        <f t="shared" si="182"/>
        <v>42452.064490740733</v>
      </c>
      <c r="T1966" s="12">
        <f t="shared" si="183"/>
        <v>42482.064490740733</v>
      </c>
      <c r="U1966" t="str">
        <f t="shared" si="184"/>
        <v>Mar</v>
      </c>
      <c r="V1966" t="str">
        <f t="shared" si="185"/>
        <v>2016</v>
      </c>
    </row>
    <row r="1967" spans="1:22" ht="48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s="5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8">
        <f t="shared" si="180"/>
        <v>2.6227999999999998</v>
      </c>
      <c r="P1967">
        <f t="shared" si="181"/>
        <v>127.32038834951456</v>
      </c>
      <c r="Q1967" t="s">
        <v>8319</v>
      </c>
      <c r="R1967" t="s">
        <v>8349</v>
      </c>
      <c r="S1967" s="12">
        <f t="shared" si="182"/>
        <v>40897.880902777775</v>
      </c>
      <c r="T1967" s="12">
        <f t="shared" si="183"/>
        <v>40919.833333333328</v>
      </c>
      <c r="U1967" t="str">
        <f t="shared" si="184"/>
        <v>Dec</v>
      </c>
      <c r="V1967" t="str">
        <f t="shared" si="185"/>
        <v>2011</v>
      </c>
    </row>
    <row r="1968" spans="1:22" ht="48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s="5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8">
        <f t="shared" si="180"/>
        <v>2.0674309000000002</v>
      </c>
      <c r="P1968">
        <f t="shared" si="181"/>
        <v>136.6444745538665</v>
      </c>
      <c r="Q1968" t="s">
        <v>8319</v>
      </c>
      <c r="R1968" t="s">
        <v>8349</v>
      </c>
      <c r="S1968" s="12">
        <f t="shared" si="182"/>
        <v>41835.332152777773</v>
      </c>
      <c r="T1968" s="12">
        <f t="shared" si="183"/>
        <v>41865.332152777773</v>
      </c>
      <c r="U1968" t="str">
        <f t="shared" si="184"/>
        <v>Jul</v>
      </c>
      <c r="V1968" t="str">
        <f t="shared" si="185"/>
        <v>2014</v>
      </c>
    </row>
    <row r="1969" spans="1:22" ht="48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s="5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8">
        <f t="shared" si="180"/>
        <v>3.7012999999999998</v>
      </c>
      <c r="P1969">
        <f t="shared" si="181"/>
        <v>182.78024691358024</v>
      </c>
      <c r="Q1969" t="s">
        <v>8319</v>
      </c>
      <c r="R1969" t="s">
        <v>8349</v>
      </c>
      <c r="S1969" s="12">
        <f t="shared" si="182"/>
        <v>41730.455196759256</v>
      </c>
      <c r="T1969" s="12">
        <f t="shared" si="183"/>
        <v>41760.455196759256</v>
      </c>
      <c r="U1969" t="str">
        <f t="shared" si="184"/>
        <v>Apr</v>
      </c>
      <c r="V1969" t="str">
        <f t="shared" si="185"/>
        <v>2014</v>
      </c>
    </row>
    <row r="1970" spans="1:22" ht="32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s="5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8">
        <f t="shared" si="180"/>
        <v>2.8496600000000001</v>
      </c>
      <c r="P1970">
        <f t="shared" si="181"/>
        <v>279.37843137254902</v>
      </c>
      <c r="Q1970" t="s">
        <v>8319</v>
      </c>
      <c r="R1970" t="s">
        <v>8349</v>
      </c>
      <c r="S1970" s="12">
        <f t="shared" si="182"/>
        <v>42676.378645833327</v>
      </c>
      <c r="T1970" s="12">
        <f t="shared" si="183"/>
        <v>42707.420312499999</v>
      </c>
      <c r="U1970" t="str">
        <f t="shared" si="184"/>
        <v>Nov</v>
      </c>
      <c r="V1970" t="str">
        <f t="shared" si="185"/>
        <v>2016</v>
      </c>
    </row>
    <row r="1971" spans="1:22" ht="48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s="5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8">
        <f t="shared" si="180"/>
        <v>5.7907999999999999</v>
      </c>
      <c r="P1971">
        <f t="shared" si="181"/>
        <v>61.375728669846318</v>
      </c>
      <c r="Q1971" t="s">
        <v>8319</v>
      </c>
      <c r="R1971" t="s">
        <v>8349</v>
      </c>
      <c r="S1971" s="12">
        <f t="shared" si="182"/>
        <v>42557.584120370368</v>
      </c>
      <c r="T1971" s="12">
        <f t="shared" si="183"/>
        <v>42587.584120370368</v>
      </c>
      <c r="U1971" t="str">
        <f t="shared" si="184"/>
        <v>Jul</v>
      </c>
      <c r="V1971" t="str">
        <f t="shared" si="185"/>
        <v>2016</v>
      </c>
    </row>
    <row r="1972" spans="1:22" ht="48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s="5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8">
        <f t="shared" si="180"/>
        <v>11.318</v>
      </c>
      <c r="P1972">
        <f t="shared" si="181"/>
        <v>80.727532097004286</v>
      </c>
      <c r="Q1972" t="s">
        <v>8319</v>
      </c>
      <c r="R1972" t="s">
        <v>8349</v>
      </c>
      <c r="S1972" s="12">
        <f t="shared" si="182"/>
        <v>41323.984965277778</v>
      </c>
      <c r="T1972" s="12">
        <f t="shared" si="183"/>
        <v>41383.943298611113</v>
      </c>
      <c r="U1972" t="str">
        <f t="shared" si="184"/>
        <v>Feb</v>
      </c>
      <c r="V1972" t="str">
        <f t="shared" si="185"/>
        <v>2013</v>
      </c>
    </row>
    <row r="1973" spans="1:22" ht="48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s="5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8">
        <f t="shared" si="180"/>
        <v>2.6302771750000002</v>
      </c>
      <c r="P1973">
        <f t="shared" si="181"/>
        <v>272.35590732591254</v>
      </c>
      <c r="Q1973" t="s">
        <v>8319</v>
      </c>
      <c r="R1973" t="s">
        <v>8349</v>
      </c>
      <c r="S1973" s="12">
        <f t="shared" si="182"/>
        <v>41561.29237268518</v>
      </c>
      <c r="T1973" s="12">
        <f t="shared" si="183"/>
        <v>41592.958333333328</v>
      </c>
      <c r="U1973" t="str">
        <f t="shared" si="184"/>
        <v>Oct</v>
      </c>
      <c r="V1973" t="str">
        <f t="shared" si="185"/>
        <v>2013</v>
      </c>
    </row>
    <row r="1974" spans="1:22" ht="48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s="5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8">
        <f t="shared" si="180"/>
        <v>6.7447999999999997</v>
      </c>
      <c r="P1974">
        <f t="shared" si="181"/>
        <v>70.848739495798313</v>
      </c>
      <c r="Q1974" t="s">
        <v>8319</v>
      </c>
      <c r="R1974" t="s">
        <v>8349</v>
      </c>
      <c r="S1974" s="12">
        <f t="shared" si="182"/>
        <v>41200.803749999999</v>
      </c>
      <c r="T1974" s="12">
        <f t="shared" si="183"/>
        <v>41230.845416666663</v>
      </c>
      <c r="U1974" t="str">
        <f t="shared" si="184"/>
        <v>Oct</v>
      </c>
      <c r="V1974" t="str">
        <f t="shared" si="185"/>
        <v>2012</v>
      </c>
    </row>
    <row r="1975" spans="1:22" ht="48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s="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8">
        <f t="shared" si="180"/>
        <v>2.5683081313131315</v>
      </c>
      <c r="P1975">
        <f t="shared" si="181"/>
        <v>247.94003412969283</v>
      </c>
      <c r="Q1975" t="s">
        <v>8319</v>
      </c>
      <c r="R1975" t="s">
        <v>8349</v>
      </c>
      <c r="S1975" s="12">
        <f t="shared" si="182"/>
        <v>42549.514629629623</v>
      </c>
      <c r="T1975" s="12">
        <f t="shared" si="183"/>
        <v>42588.083333333336</v>
      </c>
      <c r="U1975" t="str">
        <f t="shared" si="184"/>
        <v>Jun</v>
      </c>
      <c r="V1975" t="str">
        <f t="shared" si="185"/>
        <v>2016</v>
      </c>
    </row>
    <row r="1976" spans="1:22" ht="48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s="5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8">
        <f t="shared" si="180"/>
        <v>3.7549600000000001</v>
      </c>
      <c r="P1976">
        <f t="shared" si="181"/>
        <v>186.81393034825871</v>
      </c>
      <c r="Q1976" t="s">
        <v>8319</v>
      </c>
      <c r="R1976" t="s">
        <v>8349</v>
      </c>
      <c r="S1976" s="12">
        <f t="shared" si="182"/>
        <v>41445.125798611109</v>
      </c>
      <c r="T1976" s="12">
        <f t="shared" si="183"/>
        <v>41505.125798611109</v>
      </c>
      <c r="U1976" t="str">
        <f t="shared" si="184"/>
        <v>Jun</v>
      </c>
      <c r="V1976" t="str">
        <f t="shared" si="185"/>
        <v>2013</v>
      </c>
    </row>
    <row r="1977" spans="1:22" ht="32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s="5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8">
        <f t="shared" si="180"/>
        <v>2.0870837499999997</v>
      </c>
      <c r="P1977">
        <f t="shared" si="181"/>
        <v>131.98948616600788</v>
      </c>
      <c r="Q1977" t="s">
        <v>8319</v>
      </c>
      <c r="R1977" t="s">
        <v>8349</v>
      </c>
      <c r="S1977" s="12">
        <f t="shared" si="182"/>
        <v>41313.54688657407</v>
      </c>
      <c r="T1977" s="12">
        <f t="shared" si="183"/>
        <v>41343.54688657407</v>
      </c>
      <c r="U1977" t="str">
        <f t="shared" si="184"/>
        <v>Feb</v>
      </c>
      <c r="V1977" t="str">
        <f t="shared" si="185"/>
        <v>2013</v>
      </c>
    </row>
    <row r="1978" spans="1:22" ht="32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s="5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8">
        <f t="shared" si="180"/>
        <v>3.4660000000000002</v>
      </c>
      <c r="P1978">
        <f t="shared" si="181"/>
        <v>29.310782241014799</v>
      </c>
      <c r="Q1978" t="s">
        <v>8319</v>
      </c>
      <c r="R1978" t="s">
        <v>8349</v>
      </c>
      <c r="S1978" s="12">
        <f t="shared" si="182"/>
        <v>41438.691261574073</v>
      </c>
      <c r="T1978" s="12">
        <f t="shared" si="183"/>
        <v>41468.691261574073</v>
      </c>
      <c r="U1978" t="str">
        <f t="shared" si="184"/>
        <v>Jun</v>
      </c>
      <c r="V1978" t="str">
        <f t="shared" si="185"/>
        <v>2013</v>
      </c>
    </row>
    <row r="1979" spans="1:22" ht="48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s="5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8">
        <f t="shared" si="180"/>
        <v>4.0232999999999999</v>
      </c>
      <c r="P1979">
        <f t="shared" si="181"/>
        <v>245.02436053593178</v>
      </c>
      <c r="Q1979" t="s">
        <v>8319</v>
      </c>
      <c r="R1979" t="s">
        <v>8349</v>
      </c>
      <c r="S1979" s="12">
        <f t="shared" si="182"/>
        <v>42311.008564814816</v>
      </c>
      <c r="T1979" s="12">
        <f t="shared" si="183"/>
        <v>42357.124305555553</v>
      </c>
      <c r="U1979" t="str">
        <f t="shared" si="184"/>
        <v>Nov</v>
      </c>
      <c r="V1979" t="str">
        <f t="shared" si="185"/>
        <v>2015</v>
      </c>
    </row>
    <row r="1980" spans="1:22" ht="48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s="5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8">
        <f t="shared" si="180"/>
        <v>10.2684514</v>
      </c>
      <c r="P1980">
        <f t="shared" si="181"/>
        <v>1323.2540463917526</v>
      </c>
      <c r="Q1980" t="s">
        <v>8319</v>
      </c>
      <c r="R1980" t="s">
        <v>8349</v>
      </c>
      <c r="S1980" s="12">
        <f t="shared" si="182"/>
        <v>41039.017268518517</v>
      </c>
      <c r="T1980" s="12">
        <f t="shared" si="183"/>
        <v>41072.083333333328</v>
      </c>
      <c r="U1980" t="str">
        <f t="shared" si="184"/>
        <v>May</v>
      </c>
      <c r="V1980" t="str">
        <f t="shared" si="185"/>
        <v>2012</v>
      </c>
    </row>
    <row r="1981" spans="1:22" ht="32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s="5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8">
        <f t="shared" si="180"/>
        <v>1.14901155</v>
      </c>
      <c r="P1981">
        <f t="shared" si="181"/>
        <v>282.65966789667897</v>
      </c>
      <c r="Q1981" t="s">
        <v>8319</v>
      </c>
      <c r="R1981" t="s">
        <v>8349</v>
      </c>
      <c r="S1981" s="12">
        <f t="shared" si="182"/>
        <v>42290.25168981481</v>
      </c>
      <c r="T1981" s="12">
        <f t="shared" si="183"/>
        <v>42326.999305555553</v>
      </c>
      <c r="U1981" t="str">
        <f t="shared" si="184"/>
        <v>Oct</v>
      </c>
      <c r="V1981" t="str">
        <f t="shared" si="185"/>
        <v>2015</v>
      </c>
    </row>
    <row r="1982" spans="1:22" ht="32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s="5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8">
        <f t="shared" si="180"/>
        <v>3.5482402000000004</v>
      </c>
      <c r="P1982">
        <f t="shared" si="181"/>
        <v>91.214401028277635</v>
      </c>
      <c r="Q1982" t="s">
        <v>8319</v>
      </c>
      <c r="R1982" t="s">
        <v>8349</v>
      </c>
      <c r="S1982" s="12">
        <f t="shared" si="182"/>
        <v>42423.334050925921</v>
      </c>
      <c r="T1982" s="12">
        <f t="shared" si="183"/>
        <v>42463.292384259257</v>
      </c>
      <c r="U1982" t="str">
        <f t="shared" si="184"/>
        <v>Feb</v>
      </c>
      <c r="V1982" t="str">
        <f t="shared" si="185"/>
        <v>2016</v>
      </c>
    </row>
    <row r="1983" spans="1:22" ht="48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s="5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8">
        <f t="shared" si="180"/>
        <v>5.0799999999999998E-2</v>
      </c>
      <c r="P1983">
        <f t="shared" si="181"/>
        <v>31.75</v>
      </c>
      <c r="Q1983" t="s">
        <v>8338</v>
      </c>
      <c r="R1983" t="s">
        <v>8350</v>
      </c>
      <c r="S1983" s="12">
        <f t="shared" si="182"/>
        <v>41799.516956018517</v>
      </c>
      <c r="T1983" s="12">
        <f t="shared" si="183"/>
        <v>41829.516956018517</v>
      </c>
      <c r="U1983" t="str">
        <f t="shared" si="184"/>
        <v>Jun</v>
      </c>
      <c r="V1983" t="str">
        <f t="shared" si="185"/>
        <v>2014</v>
      </c>
    </row>
    <row r="1984" spans="1:22" ht="48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s="5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8">
        <f t="shared" si="180"/>
        <v>0</v>
      </c>
      <c r="P1984" t="e">
        <f t="shared" si="181"/>
        <v>#DIV/0!</v>
      </c>
      <c r="Q1984" t="s">
        <v>8338</v>
      </c>
      <c r="R1984" t="s">
        <v>8350</v>
      </c>
      <c r="S1984" s="12">
        <f t="shared" si="182"/>
        <v>42678.378321759257</v>
      </c>
      <c r="T1984" s="12">
        <f t="shared" si="183"/>
        <v>42708.419988425921</v>
      </c>
      <c r="U1984" t="str">
        <f t="shared" si="184"/>
        <v>Nov</v>
      </c>
      <c r="V1984" t="str">
        <f t="shared" si="185"/>
        <v>2016</v>
      </c>
    </row>
    <row r="1985" spans="1:22" ht="48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s="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8">
        <f t="shared" si="180"/>
        <v>4.2999999999999997E-2</v>
      </c>
      <c r="P1985">
        <f t="shared" si="181"/>
        <v>88.6875</v>
      </c>
      <c r="Q1985" t="s">
        <v>8338</v>
      </c>
      <c r="R1985" t="s">
        <v>8350</v>
      </c>
      <c r="S1985" s="12">
        <f t="shared" si="182"/>
        <v>42592.803449074076</v>
      </c>
      <c r="T1985" s="12">
        <f t="shared" si="183"/>
        <v>42615.083333333336</v>
      </c>
      <c r="U1985" t="str">
        <f t="shared" si="184"/>
        <v>Aug</v>
      </c>
      <c r="V1985" t="str">
        <f t="shared" si="185"/>
        <v>2016</v>
      </c>
    </row>
    <row r="1986" spans="1:22" ht="64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s="5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8">
        <f t="shared" si="180"/>
        <v>0.21146666666666666</v>
      </c>
      <c r="P1986">
        <f t="shared" si="181"/>
        <v>453.14285714285717</v>
      </c>
      <c r="Q1986" t="s">
        <v>8338</v>
      </c>
      <c r="R1986" t="s">
        <v>8350</v>
      </c>
      <c r="S1986" s="12">
        <f t="shared" si="182"/>
        <v>41913.581956018512</v>
      </c>
      <c r="T1986" s="12">
        <f t="shared" si="183"/>
        <v>41973.623622685183</v>
      </c>
      <c r="U1986" t="str">
        <f t="shared" si="184"/>
        <v>Oct</v>
      </c>
      <c r="V1986" t="str">
        <f t="shared" si="185"/>
        <v>2014</v>
      </c>
    </row>
    <row r="1987" spans="1:22" ht="48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s="5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8">
        <f t="shared" ref="O1987:O2050" si="186">E1987/D1987</f>
        <v>3.1875000000000001E-2</v>
      </c>
      <c r="P1987">
        <f t="shared" ref="P1987:P2050" si="187">AVERAGE(E1987/L1987)</f>
        <v>12.75</v>
      </c>
      <c r="Q1987" t="s">
        <v>8338</v>
      </c>
      <c r="R1987" t="s">
        <v>8350</v>
      </c>
      <c r="S1987" s="12">
        <f t="shared" ref="S1987:S2050" si="188">(((J1987/60)/60)/24)+DATE(1970,1,1)+(-5/24)</f>
        <v>42555.490405092591</v>
      </c>
      <c r="T1987" s="12">
        <f t="shared" ref="T1987:T2050" si="189">(((I1987/60)/60)/24)+DATE(1970,1,1)+(-5/24)</f>
        <v>42584.749999999993</v>
      </c>
      <c r="U1987" t="str">
        <f t="shared" ref="U1987:U2050" si="190">TEXT(S1987, "mmm")</f>
        <v>Jul</v>
      </c>
      <c r="V1987" t="str">
        <f t="shared" ref="V1987:V2050" si="191">TEXT(S1987, "yyy")</f>
        <v>2016</v>
      </c>
    </row>
    <row r="1988" spans="1:22" ht="48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s="5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8">
        <f t="shared" si="186"/>
        <v>5.0000000000000001E-4</v>
      </c>
      <c r="P1988">
        <f t="shared" si="187"/>
        <v>1</v>
      </c>
      <c r="Q1988" t="s">
        <v>8338</v>
      </c>
      <c r="R1988" t="s">
        <v>8350</v>
      </c>
      <c r="S1988" s="12">
        <f t="shared" si="188"/>
        <v>42413.225497685176</v>
      </c>
      <c r="T1988" s="12">
        <f t="shared" si="189"/>
        <v>42443.183831018519</v>
      </c>
      <c r="U1988" t="str">
        <f t="shared" si="190"/>
        <v>Feb</v>
      </c>
      <c r="V1988" t="str">
        <f t="shared" si="191"/>
        <v>2016</v>
      </c>
    </row>
    <row r="1989" spans="1:22" ht="32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s="5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8">
        <f t="shared" si="186"/>
        <v>0.42472727272727273</v>
      </c>
      <c r="P1989">
        <f t="shared" si="187"/>
        <v>83.428571428571431</v>
      </c>
      <c r="Q1989" t="s">
        <v>8338</v>
      </c>
      <c r="R1989" t="s">
        <v>8350</v>
      </c>
      <c r="S1989" s="12">
        <f t="shared" si="188"/>
        <v>42034.431435185186</v>
      </c>
      <c r="T1989" s="12">
        <f t="shared" si="189"/>
        <v>42064.431435185186</v>
      </c>
      <c r="U1989" t="str">
        <f t="shared" si="190"/>
        <v>Jan</v>
      </c>
      <c r="V1989" t="str">
        <f t="shared" si="191"/>
        <v>2015</v>
      </c>
    </row>
    <row r="1990" spans="1:22" ht="16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s="5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8">
        <f t="shared" si="186"/>
        <v>4.1666666666666666E-3</v>
      </c>
      <c r="P1990">
        <f t="shared" si="187"/>
        <v>25</v>
      </c>
      <c r="Q1990" t="s">
        <v>8338</v>
      </c>
      <c r="R1990" t="s">
        <v>8350</v>
      </c>
      <c r="S1990" s="12">
        <f t="shared" si="188"/>
        <v>42206.554884259262</v>
      </c>
      <c r="T1990" s="12">
        <f t="shared" si="189"/>
        <v>42236.554884259262</v>
      </c>
      <c r="U1990" t="str">
        <f t="shared" si="190"/>
        <v>Jul</v>
      </c>
      <c r="V1990" t="str">
        <f t="shared" si="191"/>
        <v>2015</v>
      </c>
    </row>
    <row r="1991" spans="1:22" ht="48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s="5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8">
        <f t="shared" si="186"/>
        <v>0.01</v>
      </c>
      <c r="P1991">
        <f t="shared" si="187"/>
        <v>50</v>
      </c>
      <c r="Q1991" t="s">
        <v>8338</v>
      </c>
      <c r="R1991" t="s">
        <v>8350</v>
      </c>
      <c r="S1991" s="12">
        <f t="shared" si="188"/>
        <v>42685.472314814811</v>
      </c>
      <c r="T1991" s="12">
        <f t="shared" si="189"/>
        <v>42715.472314814811</v>
      </c>
      <c r="U1991" t="str">
        <f t="shared" si="190"/>
        <v>Nov</v>
      </c>
      <c r="V1991" t="str">
        <f t="shared" si="191"/>
        <v>2016</v>
      </c>
    </row>
    <row r="1992" spans="1:22" ht="48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s="5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8">
        <f t="shared" si="186"/>
        <v>0.16966666666666666</v>
      </c>
      <c r="P1992">
        <f t="shared" si="187"/>
        <v>101.8</v>
      </c>
      <c r="Q1992" t="s">
        <v>8338</v>
      </c>
      <c r="R1992" t="s">
        <v>8350</v>
      </c>
      <c r="S1992" s="12">
        <f t="shared" si="188"/>
        <v>42397.987638888888</v>
      </c>
      <c r="T1992" s="12">
        <f t="shared" si="189"/>
        <v>42412.987638888888</v>
      </c>
      <c r="U1992" t="str">
        <f t="shared" si="190"/>
        <v>Jan</v>
      </c>
      <c r="V1992" t="str">
        <f t="shared" si="191"/>
        <v>2016</v>
      </c>
    </row>
    <row r="1993" spans="1:22" ht="32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s="5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8">
        <f t="shared" si="186"/>
        <v>7.0000000000000007E-2</v>
      </c>
      <c r="P1993">
        <f t="shared" si="187"/>
        <v>46.666666666666664</v>
      </c>
      <c r="Q1993" t="s">
        <v>8338</v>
      </c>
      <c r="R1993" t="s">
        <v>8350</v>
      </c>
      <c r="S1993" s="12">
        <f t="shared" si="188"/>
        <v>42167.685023148144</v>
      </c>
      <c r="T1993" s="12">
        <f t="shared" si="189"/>
        <v>42188.685023148144</v>
      </c>
      <c r="U1993" t="str">
        <f t="shared" si="190"/>
        <v>Jun</v>
      </c>
      <c r="V1993" t="str">
        <f t="shared" si="191"/>
        <v>2015</v>
      </c>
    </row>
    <row r="1994" spans="1:22" ht="32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s="5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8">
        <f t="shared" si="186"/>
        <v>1.3333333333333333E-3</v>
      </c>
      <c r="P1994">
        <f t="shared" si="187"/>
        <v>1</v>
      </c>
      <c r="Q1994" t="s">
        <v>8338</v>
      </c>
      <c r="R1994" t="s">
        <v>8350</v>
      </c>
      <c r="S1994" s="12">
        <f t="shared" si="188"/>
        <v>42022.935081018521</v>
      </c>
      <c r="T1994" s="12">
        <f t="shared" si="189"/>
        <v>42052.935081018521</v>
      </c>
      <c r="U1994" t="str">
        <f t="shared" si="190"/>
        <v>Jan</v>
      </c>
      <c r="V1994" t="str">
        <f t="shared" si="191"/>
        <v>2015</v>
      </c>
    </row>
    <row r="1995" spans="1:22" ht="48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s="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8">
        <f t="shared" si="186"/>
        <v>0</v>
      </c>
      <c r="P1995" t="e">
        <f t="shared" si="187"/>
        <v>#DIV/0!</v>
      </c>
      <c r="Q1995" t="s">
        <v>8338</v>
      </c>
      <c r="R1995" t="s">
        <v>8350</v>
      </c>
      <c r="S1995" s="12">
        <f t="shared" si="188"/>
        <v>42329.380057870374</v>
      </c>
      <c r="T1995" s="12">
        <f t="shared" si="189"/>
        <v>42359.380057870374</v>
      </c>
      <c r="U1995" t="str">
        <f t="shared" si="190"/>
        <v>Nov</v>
      </c>
      <c r="V1995" t="str">
        <f t="shared" si="191"/>
        <v>2015</v>
      </c>
    </row>
    <row r="1996" spans="1:22" ht="48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s="5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8">
        <f t="shared" si="186"/>
        <v>0</v>
      </c>
      <c r="P1996" t="e">
        <f t="shared" si="187"/>
        <v>#DIV/0!</v>
      </c>
      <c r="Q1996" t="s">
        <v>8338</v>
      </c>
      <c r="R1996" t="s">
        <v>8350</v>
      </c>
      <c r="S1996" s="12">
        <f t="shared" si="188"/>
        <v>42650.797939814809</v>
      </c>
      <c r="T1996" s="12">
        <f t="shared" si="189"/>
        <v>42710.839606481481</v>
      </c>
      <c r="U1996" t="str">
        <f t="shared" si="190"/>
        <v>Oct</v>
      </c>
      <c r="V1996" t="str">
        <f t="shared" si="191"/>
        <v>2016</v>
      </c>
    </row>
    <row r="1997" spans="1:22" ht="48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s="5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8">
        <f t="shared" si="186"/>
        <v>7.8E-2</v>
      </c>
      <c r="P1997">
        <f t="shared" si="187"/>
        <v>26</v>
      </c>
      <c r="Q1997" t="s">
        <v>8338</v>
      </c>
      <c r="R1997" t="s">
        <v>8350</v>
      </c>
      <c r="S1997" s="12">
        <f t="shared" si="188"/>
        <v>42181.693703703706</v>
      </c>
      <c r="T1997" s="12">
        <f t="shared" si="189"/>
        <v>42201.693703703706</v>
      </c>
      <c r="U1997" t="str">
        <f t="shared" si="190"/>
        <v>Jun</v>
      </c>
      <c r="V1997" t="str">
        <f t="shared" si="191"/>
        <v>2015</v>
      </c>
    </row>
    <row r="1998" spans="1:22" ht="48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s="5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8">
        <f t="shared" si="186"/>
        <v>0</v>
      </c>
      <c r="P1998" t="e">
        <f t="shared" si="187"/>
        <v>#DIV/0!</v>
      </c>
      <c r="Q1998" t="s">
        <v>8338</v>
      </c>
      <c r="R1998" t="s">
        <v>8350</v>
      </c>
      <c r="S1998" s="12">
        <f t="shared" si="188"/>
        <v>41800.611238425925</v>
      </c>
      <c r="T1998" s="12">
        <f t="shared" si="189"/>
        <v>41830.611238425925</v>
      </c>
      <c r="U1998" t="str">
        <f t="shared" si="190"/>
        <v>Jun</v>
      </c>
      <c r="V1998" t="str">
        <f t="shared" si="191"/>
        <v>2014</v>
      </c>
    </row>
    <row r="1999" spans="1:22" ht="48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s="5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8">
        <f t="shared" si="186"/>
        <v>0</v>
      </c>
      <c r="P1999" t="e">
        <f t="shared" si="187"/>
        <v>#DIV/0!</v>
      </c>
      <c r="Q1999" t="s">
        <v>8338</v>
      </c>
      <c r="R1999" t="s">
        <v>8350</v>
      </c>
      <c r="S1999" s="12">
        <f t="shared" si="188"/>
        <v>41847.722361111111</v>
      </c>
      <c r="T1999" s="12">
        <f t="shared" si="189"/>
        <v>41877.722361111111</v>
      </c>
      <c r="U1999" t="str">
        <f t="shared" si="190"/>
        <v>Jul</v>
      </c>
      <c r="V1999" t="str">
        <f t="shared" si="191"/>
        <v>2014</v>
      </c>
    </row>
    <row r="2000" spans="1:22" ht="48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s="5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8">
        <f t="shared" si="186"/>
        <v>0.26200000000000001</v>
      </c>
      <c r="P2000">
        <f t="shared" si="187"/>
        <v>218.33333333333334</v>
      </c>
      <c r="Q2000" t="s">
        <v>8338</v>
      </c>
      <c r="R2000" t="s">
        <v>8350</v>
      </c>
      <c r="S2000" s="12">
        <f t="shared" si="188"/>
        <v>41806.910162037035</v>
      </c>
      <c r="T2000" s="12">
        <f t="shared" si="189"/>
        <v>41851.910162037035</v>
      </c>
      <c r="U2000" t="str">
        <f t="shared" si="190"/>
        <v>Jun</v>
      </c>
      <c r="V2000" t="str">
        <f t="shared" si="191"/>
        <v>2014</v>
      </c>
    </row>
    <row r="2001" spans="1:22" ht="48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s="5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8">
        <f t="shared" si="186"/>
        <v>7.6129032258064515E-3</v>
      </c>
      <c r="P2001">
        <f t="shared" si="187"/>
        <v>33.714285714285715</v>
      </c>
      <c r="Q2001" t="s">
        <v>8338</v>
      </c>
      <c r="R2001" t="s">
        <v>8350</v>
      </c>
      <c r="S2001" s="12">
        <f t="shared" si="188"/>
        <v>41926.274398148147</v>
      </c>
      <c r="T2001" s="12">
        <f t="shared" si="189"/>
        <v>41956.316064814811</v>
      </c>
      <c r="U2001" t="str">
        <f t="shared" si="190"/>
        <v>Oct</v>
      </c>
      <c r="V2001" t="str">
        <f t="shared" si="191"/>
        <v>2014</v>
      </c>
    </row>
    <row r="2002" spans="1:22" ht="48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s="5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8">
        <f t="shared" si="186"/>
        <v>0.125</v>
      </c>
      <c r="P2002">
        <f t="shared" si="187"/>
        <v>25</v>
      </c>
      <c r="Q2002" t="s">
        <v>8338</v>
      </c>
      <c r="R2002" t="s">
        <v>8350</v>
      </c>
      <c r="S2002" s="12">
        <f t="shared" si="188"/>
        <v>42345.743206018517</v>
      </c>
      <c r="T2002" s="12">
        <f t="shared" si="189"/>
        <v>42375.743206018517</v>
      </c>
      <c r="U2002" t="str">
        <f t="shared" si="190"/>
        <v>Dec</v>
      </c>
      <c r="V2002" t="str">
        <f t="shared" si="191"/>
        <v>2015</v>
      </c>
    </row>
    <row r="2003" spans="1:22" ht="32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s="5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8">
        <f t="shared" si="186"/>
        <v>3.8212909090909091</v>
      </c>
      <c r="P2003">
        <f t="shared" si="187"/>
        <v>128.38790470372632</v>
      </c>
      <c r="Q2003" t="s">
        <v>8319</v>
      </c>
      <c r="R2003" t="s">
        <v>8349</v>
      </c>
      <c r="S2003" s="12">
        <f t="shared" si="188"/>
        <v>42136.001342592594</v>
      </c>
      <c r="T2003" s="12">
        <f t="shared" si="189"/>
        <v>42167.624999999993</v>
      </c>
      <c r="U2003" t="str">
        <f t="shared" si="190"/>
        <v>May</v>
      </c>
      <c r="V2003" t="str">
        <f t="shared" si="191"/>
        <v>2015</v>
      </c>
    </row>
    <row r="2004" spans="1:22" ht="48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s="5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8">
        <f t="shared" si="186"/>
        <v>2.1679422000000002</v>
      </c>
      <c r="P2004">
        <f t="shared" si="187"/>
        <v>78.834261818181815</v>
      </c>
      <c r="Q2004" t="s">
        <v>8319</v>
      </c>
      <c r="R2004" t="s">
        <v>8349</v>
      </c>
      <c r="S2004" s="12">
        <f t="shared" si="188"/>
        <v>42728.503969907404</v>
      </c>
      <c r="T2004" s="12">
        <f t="shared" si="189"/>
        <v>42758.503969907404</v>
      </c>
      <c r="U2004" t="str">
        <f t="shared" si="190"/>
        <v>Dec</v>
      </c>
      <c r="V2004" t="str">
        <f t="shared" si="191"/>
        <v>2016</v>
      </c>
    </row>
    <row r="2005" spans="1:22" ht="64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s="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8">
        <f t="shared" si="186"/>
        <v>3.12</v>
      </c>
      <c r="P2005">
        <f t="shared" si="187"/>
        <v>91.764705882352942</v>
      </c>
      <c r="Q2005" t="s">
        <v>8319</v>
      </c>
      <c r="R2005" t="s">
        <v>8349</v>
      </c>
      <c r="S2005" s="12">
        <f t="shared" si="188"/>
        <v>40346.917268518519</v>
      </c>
      <c r="T2005" s="12">
        <f t="shared" si="189"/>
        <v>40361.75</v>
      </c>
      <c r="U2005" t="str">
        <f t="shared" si="190"/>
        <v>Jun</v>
      </c>
      <c r="V2005" t="str">
        <f t="shared" si="191"/>
        <v>2010</v>
      </c>
    </row>
    <row r="2006" spans="1:22" ht="48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s="5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8">
        <f t="shared" si="186"/>
        <v>2.3442048</v>
      </c>
      <c r="P2006">
        <f t="shared" si="187"/>
        <v>331.10237288135596</v>
      </c>
      <c r="Q2006" t="s">
        <v>8319</v>
      </c>
      <c r="R2006" t="s">
        <v>8349</v>
      </c>
      <c r="S2006" s="12">
        <f t="shared" si="188"/>
        <v>41800.396562499998</v>
      </c>
      <c r="T2006" s="12">
        <f t="shared" si="189"/>
        <v>41830.396562499998</v>
      </c>
      <c r="U2006" t="str">
        <f t="shared" si="190"/>
        <v>Jun</v>
      </c>
      <c r="V2006" t="str">
        <f t="shared" si="191"/>
        <v>2014</v>
      </c>
    </row>
    <row r="2007" spans="1:22" ht="48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s="5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8">
        <f t="shared" si="186"/>
        <v>1.236801</v>
      </c>
      <c r="P2007">
        <f t="shared" si="187"/>
        <v>194.26193717277485</v>
      </c>
      <c r="Q2007" t="s">
        <v>8319</v>
      </c>
      <c r="R2007" t="s">
        <v>8349</v>
      </c>
      <c r="S2007" s="12">
        <f t="shared" si="188"/>
        <v>41535.604374999995</v>
      </c>
      <c r="T2007" s="12">
        <f t="shared" si="189"/>
        <v>41562.957638888889</v>
      </c>
      <c r="U2007" t="str">
        <f t="shared" si="190"/>
        <v>Sep</v>
      </c>
      <c r="V2007" t="str">
        <f t="shared" si="191"/>
        <v>2013</v>
      </c>
    </row>
    <row r="2008" spans="1:22" ht="48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s="5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8">
        <f t="shared" si="186"/>
        <v>2.4784000000000002</v>
      </c>
      <c r="P2008">
        <f t="shared" si="187"/>
        <v>408.97689768976898</v>
      </c>
      <c r="Q2008" t="s">
        <v>8319</v>
      </c>
      <c r="R2008" t="s">
        <v>8349</v>
      </c>
      <c r="S2008" s="12">
        <f t="shared" si="188"/>
        <v>41941.292187499996</v>
      </c>
      <c r="T2008" s="12">
        <f t="shared" si="189"/>
        <v>41976.333854166667</v>
      </c>
      <c r="U2008" t="str">
        <f t="shared" si="190"/>
        <v>Oct</v>
      </c>
      <c r="V2008" t="str">
        <f t="shared" si="191"/>
        <v>2014</v>
      </c>
    </row>
    <row r="2009" spans="1:22" ht="48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s="5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8">
        <f t="shared" si="186"/>
        <v>1.157092</v>
      </c>
      <c r="P2009">
        <f t="shared" si="187"/>
        <v>84.459270072992695</v>
      </c>
      <c r="Q2009" t="s">
        <v>8319</v>
      </c>
      <c r="R2009" t="s">
        <v>8349</v>
      </c>
      <c r="S2009" s="12">
        <f t="shared" si="188"/>
        <v>40347.629467592589</v>
      </c>
      <c r="T2009" s="12">
        <f t="shared" si="189"/>
        <v>40413.958333333328</v>
      </c>
      <c r="U2009" t="str">
        <f t="shared" si="190"/>
        <v>Jun</v>
      </c>
      <c r="V2009" t="str">
        <f t="shared" si="191"/>
        <v>2010</v>
      </c>
    </row>
    <row r="2010" spans="1:22" ht="48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s="5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8">
        <f t="shared" si="186"/>
        <v>1.1707484768810599</v>
      </c>
      <c r="P2010">
        <f t="shared" si="187"/>
        <v>44.853658536585364</v>
      </c>
      <c r="Q2010" t="s">
        <v>8319</v>
      </c>
      <c r="R2010" t="s">
        <v>8349</v>
      </c>
      <c r="S2010" s="12">
        <f t="shared" si="188"/>
        <v>40761.396087962959</v>
      </c>
      <c r="T2010" s="12">
        <f t="shared" si="189"/>
        <v>40805.396087962959</v>
      </c>
      <c r="U2010" t="str">
        <f t="shared" si="190"/>
        <v>Aug</v>
      </c>
      <c r="V2010" t="str">
        <f t="shared" si="191"/>
        <v>2011</v>
      </c>
    </row>
    <row r="2011" spans="1:22" ht="48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s="5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8">
        <f t="shared" si="186"/>
        <v>3.05158</v>
      </c>
      <c r="P2011">
        <f t="shared" si="187"/>
        <v>383.3643216080402</v>
      </c>
      <c r="Q2011" t="s">
        <v>8319</v>
      </c>
      <c r="R2011" t="s">
        <v>8349</v>
      </c>
      <c r="S2011" s="12">
        <f t="shared" si="188"/>
        <v>42661.115081018514</v>
      </c>
      <c r="T2011" s="12">
        <f t="shared" si="189"/>
        <v>42697.156747685185</v>
      </c>
      <c r="U2011" t="str">
        <f t="shared" si="190"/>
        <v>Oct</v>
      </c>
      <c r="V2011" t="str">
        <f t="shared" si="191"/>
        <v>2016</v>
      </c>
    </row>
    <row r="2012" spans="1:22" ht="32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s="5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8">
        <f t="shared" si="186"/>
        <v>3.2005299999999997</v>
      </c>
      <c r="P2012">
        <f t="shared" si="187"/>
        <v>55.276856649395505</v>
      </c>
      <c r="Q2012" t="s">
        <v>8319</v>
      </c>
      <c r="R2012" t="s">
        <v>8349</v>
      </c>
      <c r="S2012" s="12">
        <f t="shared" si="188"/>
        <v>42570.788090277776</v>
      </c>
      <c r="T2012" s="12">
        <f t="shared" si="189"/>
        <v>42600.788090277776</v>
      </c>
      <c r="U2012" t="str">
        <f t="shared" si="190"/>
        <v>Jul</v>
      </c>
      <c r="V2012" t="str">
        <f t="shared" si="191"/>
        <v>2016</v>
      </c>
    </row>
    <row r="2013" spans="1:22" ht="48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s="5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8">
        <f t="shared" si="186"/>
        <v>8.1956399999999991</v>
      </c>
      <c r="P2013">
        <f t="shared" si="187"/>
        <v>422.02059732234807</v>
      </c>
      <c r="Q2013" t="s">
        <v>8319</v>
      </c>
      <c r="R2013" t="s">
        <v>8349</v>
      </c>
      <c r="S2013" s="12">
        <f t="shared" si="188"/>
        <v>42347.150150462963</v>
      </c>
      <c r="T2013" s="12">
        <f t="shared" si="189"/>
        <v>42380.749999999993</v>
      </c>
      <c r="U2013" t="str">
        <f t="shared" si="190"/>
        <v>Dec</v>
      </c>
      <c r="V2013" t="str">
        <f t="shared" si="191"/>
        <v>2015</v>
      </c>
    </row>
    <row r="2014" spans="1:22" ht="48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s="5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8">
        <f t="shared" si="186"/>
        <v>2.3490000000000002</v>
      </c>
      <c r="P2014">
        <f t="shared" si="187"/>
        <v>64.180327868852459</v>
      </c>
      <c r="Q2014" t="s">
        <v>8319</v>
      </c>
      <c r="R2014" t="s">
        <v>8349</v>
      </c>
      <c r="S2014" s="12">
        <f t="shared" si="188"/>
        <v>42010.613900462959</v>
      </c>
      <c r="T2014" s="12">
        <f t="shared" si="189"/>
        <v>42040.613900462959</v>
      </c>
      <c r="U2014" t="str">
        <f t="shared" si="190"/>
        <v>Jan</v>
      </c>
      <c r="V2014" t="str">
        <f t="shared" si="191"/>
        <v>2015</v>
      </c>
    </row>
    <row r="2015" spans="1:22" ht="48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s="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8">
        <f t="shared" si="186"/>
        <v>4.9491375</v>
      </c>
      <c r="P2015">
        <f t="shared" si="187"/>
        <v>173.57781674704077</v>
      </c>
      <c r="Q2015" t="s">
        <v>8319</v>
      </c>
      <c r="R2015" t="s">
        <v>8349</v>
      </c>
      <c r="S2015" s="12">
        <f t="shared" si="188"/>
        <v>42499.752476851849</v>
      </c>
      <c r="T2015" s="12">
        <f t="shared" si="189"/>
        <v>42559.752476851849</v>
      </c>
      <c r="U2015" t="str">
        <f t="shared" si="190"/>
        <v>May</v>
      </c>
      <c r="V2015" t="str">
        <f t="shared" si="191"/>
        <v>2016</v>
      </c>
    </row>
    <row r="2016" spans="1:22" ht="48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s="5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8">
        <f t="shared" si="186"/>
        <v>78.137822333333332</v>
      </c>
      <c r="P2016">
        <f t="shared" si="187"/>
        <v>88.601680840609291</v>
      </c>
      <c r="Q2016" t="s">
        <v>8319</v>
      </c>
      <c r="R2016" t="s">
        <v>8349</v>
      </c>
      <c r="S2016" s="12">
        <f t="shared" si="188"/>
        <v>41324.006238425922</v>
      </c>
      <c r="T2016" s="12">
        <f t="shared" si="189"/>
        <v>41357.964571759258</v>
      </c>
      <c r="U2016" t="str">
        <f t="shared" si="190"/>
        <v>Feb</v>
      </c>
      <c r="V2016" t="str">
        <f t="shared" si="191"/>
        <v>2013</v>
      </c>
    </row>
    <row r="2017" spans="1:22" ht="48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s="5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8">
        <f t="shared" si="186"/>
        <v>1.1300013888888889</v>
      </c>
      <c r="P2017">
        <f t="shared" si="187"/>
        <v>50.222283950617282</v>
      </c>
      <c r="Q2017" t="s">
        <v>8319</v>
      </c>
      <c r="R2017" t="s">
        <v>8349</v>
      </c>
      <c r="S2017" s="12">
        <f t="shared" si="188"/>
        <v>40765.668553240735</v>
      </c>
      <c r="T2017" s="12">
        <f t="shared" si="189"/>
        <v>40795.668553240735</v>
      </c>
      <c r="U2017" t="str">
        <f t="shared" si="190"/>
        <v>Aug</v>
      </c>
      <c r="V2017" t="str">
        <f t="shared" si="191"/>
        <v>2011</v>
      </c>
    </row>
    <row r="2018" spans="1:22" ht="32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s="5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8">
        <f t="shared" si="186"/>
        <v>9.2154220000000002</v>
      </c>
      <c r="P2018">
        <f t="shared" si="187"/>
        <v>192.38876826722338</v>
      </c>
      <c r="Q2018" t="s">
        <v>8319</v>
      </c>
      <c r="R2018" t="s">
        <v>8349</v>
      </c>
      <c r="S2018" s="12">
        <f t="shared" si="188"/>
        <v>41312.672442129624</v>
      </c>
      <c r="T2018" s="12">
        <f t="shared" si="189"/>
        <v>41342.672442129624</v>
      </c>
      <c r="U2018" t="str">
        <f t="shared" si="190"/>
        <v>Feb</v>
      </c>
      <c r="V2018" t="str">
        <f t="shared" si="191"/>
        <v>2013</v>
      </c>
    </row>
    <row r="2019" spans="1:22" ht="48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s="5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8">
        <f t="shared" si="186"/>
        <v>1.2510239999999999</v>
      </c>
      <c r="P2019">
        <f t="shared" si="187"/>
        <v>73.416901408450698</v>
      </c>
      <c r="Q2019" t="s">
        <v>8319</v>
      </c>
      <c r="R2019" t="s">
        <v>8349</v>
      </c>
      <c r="S2019" s="12">
        <f t="shared" si="188"/>
        <v>40960.849016203698</v>
      </c>
      <c r="T2019" s="12">
        <f t="shared" si="189"/>
        <v>40991.958333333328</v>
      </c>
      <c r="U2019" t="str">
        <f t="shared" si="190"/>
        <v>Feb</v>
      </c>
      <c r="V2019" t="str">
        <f t="shared" si="191"/>
        <v>2012</v>
      </c>
    </row>
    <row r="2020" spans="1:22" ht="48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s="5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8">
        <f t="shared" si="186"/>
        <v>1.0224343076923077</v>
      </c>
      <c r="P2020">
        <f t="shared" si="187"/>
        <v>147.68495555555555</v>
      </c>
      <c r="Q2020" t="s">
        <v>8319</v>
      </c>
      <c r="R2020" t="s">
        <v>8349</v>
      </c>
      <c r="S2020" s="12">
        <f t="shared" si="188"/>
        <v>42199.157511574071</v>
      </c>
      <c r="T2020" s="12">
        <f t="shared" si="189"/>
        <v>42229.157511574071</v>
      </c>
      <c r="U2020" t="str">
        <f t="shared" si="190"/>
        <v>Jul</v>
      </c>
      <c r="V2020" t="str">
        <f t="shared" si="191"/>
        <v>2015</v>
      </c>
    </row>
    <row r="2021" spans="1:22" ht="48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s="5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8">
        <f t="shared" si="186"/>
        <v>4.8490975000000001</v>
      </c>
      <c r="P2021">
        <f t="shared" si="187"/>
        <v>108.96848314606741</v>
      </c>
      <c r="Q2021" t="s">
        <v>8319</v>
      </c>
      <c r="R2021" t="s">
        <v>8349</v>
      </c>
      <c r="S2021" s="12">
        <f t="shared" si="188"/>
        <v>42605.500243055554</v>
      </c>
      <c r="T2021" s="12">
        <f t="shared" si="189"/>
        <v>42635.500243055554</v>
      </c>
      <c r="U2021" t="str">
        <f t="shared" si="190"/>
        <v>Aug</v>
      </c>
      <c r="V2021" t="str">
        <f t="shared" si="191"/>
        <v>2016</v>
      </c>
    </row>
    <row r="2022" spans="1:22" ht="48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s="5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8">
        <f t="shared" si="186"/>
        <v>1.9233333333333333</v>
      </c>
      <c r="P2022">
        <f t="shared" si="187"/>
        <v>23.647540983606557</v>
      </c>
      <c r="Q2022" t="s">
        <v>8319</v>
      </c>
      <c r="R2022" t="s">
        <v>8349</v>
      </c>
      <c r="S2022" s="12">
        <f t="shared" si="188"/>
        <v>41736.88916666666</v>
      </c>
      <c r="T2022" s="12">
        <f t="shared" si="189"/>
        <v>41773.752777777772</v>
      </c>
      <c r="U2022" t="str">
        <f t="shared" si="190"/>
        <v>Apr</v>
      </c>
      <c r="V2022" t="str">
        <f t="shared" si="191"/>
        <v>2014</v>
      </c>
    </row>
    <row r="2023" spans="1:22" ht="48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s="5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8">
        <f t="shared" si="186"/>
        <v>2.8109999999999999</v>
      </c>
      <c r="P2023">
        <f t="shared" si="187"/>
        <v>147.94736842105263</v>
      </c>
      <c r="Q2023" t="s">
        <v>8319</v>
      </c>
      <c r="R2023" t="s">
        <v>8349</v>
      </c>
      <c r="S2023" s="12">
        <f t="shared" si="188"/>
        <v>41860.862233796295</v>
      </c>
      <c r="T2023" s="12">
        <f t="shared" si="189"/>
        <v>41905.862233796295</v>
      </c>
      <c r="U2023" t="str">
        <f t="shared" si="190"/>
        <v>Aug</v>
      </c>
      <c r="V2023" t="str">
        <f t="shared" si="191"/>
        <v>2014</v>
      </c>
    </row>
    <row r="2024" spans="1:22" ht="48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s="5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8">
        <f t="shared" si="186"/>
        <v>1.2513700000000001</v>
      </c>
      <c r="P2024">
        <f t="shared" si="187"/>
        <v>385.03692307692307</v>
      </c>
      <c r="Q2024" t="s">
        <v>8319</v>
      </c>
      <c r="R2024" t="s">
        <v>8349</v>
      </c>
      <c r="S2024" s="12">
        <f t="shared" si="188"/>
        <v>42502.36078703704</v>
      </c>
      <c r="T2024" s="12">
        <f t="shared" si="189"/>
        <v>42532.36078703704</v>
      </c>
      <c r="U2024" t="str">
        <f t="shared" si="190"/>
        <v>May</v>
      </c>
      <c r="V2024" t="str">
        <f t="shared" si="191"/>
        <v>2016</v>
      </c>
    </row>
    <row r="2025" spans="1:22" ht="48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s="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8">
        <f t="shared" si="186"/>
        <v>1.61459</v>
      </c>
      <c r="P2025">
        <f t="shared" si="187"/>
        <v>457.39093484419266</v>
      </c>
      <c r="Q2025" t="s">
        <v>8319</v>
      </c>
      <c r="R2025" t="s">
        <v>8349</v>
      </c>
      <c r="S2025" s="12">
        <f t="shared" si="188"/>
        <v>42136.212418981479</v>
      </c>
      <c r="T2025" s="12">
        <f t="shared" si="189"/>
        <v>42166.212418981479</v>
      </c>
      <c r="U2025" t="str">
        <f t="shared" si="190"/>
        <v>May</v>
      </c>
      <c r="V2025" t="str">
        <f t="shared" si="191"/>
        <v>2015</v>
      </c>
    </row>
    <row r="2026" spans="1:22" ht="48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s="5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8">
        <f t="shared" si="186"/>
        <v>5.8535000000000004</v>
      </c>
      <c r="P2026">
        <f t="shared" si="187"/>
        <v>222.99047619047619</v>
      </c>
      <c r="Q2026" t="s">
        <v>8319</v>
      </c>
      <c r="R2026" t="s">
        <v>8349</v>
      </c>
      <c r="S2026" s="12">
        <f t="shared" si="188"/>
        <v>41099.758611111109</v>
      </c>
      <c r="T2026" s="12">
        <f t="shared" si="189"/>
        <v>41133.916666666664</v>
      </c>
      <c r="U2026" t="str">
        <f t="shared" si="190"/>
        <v>Jul</v>
      </c>
      <c r="V2026" t="str">
        <f t="shared" si="191"/>
        <v>2012</v>
      </c>
    </row>
    <row r="2027" spans="1:22" ht="48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s="5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8">
        <f t="shared" si="186"/>
        <v>2.0114999999999998</v>
      </c>
      <c r="P2027">
        <f t="shared" si="187"/>
        <v>220.74074074074073</v>
      </c>
      <c r="Q2027" t="s">
        <v>8319</v>
      </c>
      <c r="R2027" t="s">
        <v>8349</v>
      </c>
      <c r="S2027" s="12">
        <f t="shared" si="188"/>
        <v>42135.976226851846</v>
      </c>
      <c r="T2027" s="12">
        <f t="shared" si="189"/>
        <v>42165.976226851846</v>
      </c>
      <c r="U2027" t="str">
        <f t="shared" si="190"/>
        <v>May</v>
      </c>
      <c r="V2027" t="str">
        <f t="shared" si="191"/>
        <v>2015</v>
      </c>
    </row>
    <row r="2028" spans="1:22" ht="32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s="5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8">
        <f t="shared" si="186"/>
        <v>1.3348307999999998</v>
      </c>
      <c r="P2028">
        <f t="shared" si="187"/>
        <v>73.503898678414089</v>
      </c>
      <c r="Q2028" t="s">
        <v>8319</v>
      </c>
      <c r="R2028" t="s">
        <v>8349</v>
      </c>
      <c r="S2028" s="12">
        <f t="shared" si="188"/>
        <v>41704.527604166666</v>
      </c>
      <c r="T2028" s="12">
        <f t="shared" si="189"/>
        <v>41749.957638888889</v>
      </c>
      <c r="U2028" t="str">
        <f t="shared" si="190"/>
        <v>Mar</v>
      </c>
      <c r="V2028" t="str">
        <f t="shared" si="191"/>
        <v>2014</v>
      </c>
    </row>
    <row r="2029" spans="1:22" ht="48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s="5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8">
        <f t="shared" si="186"/>
        <v>1.2024900000000001</v>
      </c>
      <c r="P2029">
        <f t="shared" si="187"/>
        <v>223.09647495361781</v>
      </c>
      <c r="Q2029" t="s">
        <v>8319</v>
      </c>
      <c r="R2029" t="s">
        <v>8349</v>
      </c>
      <c r="S2029" s="12">
        <f t="shared" si="188"/>
        <v>42048.605543981481</v>
      </c>
      <c r="T2029" s="12">
        <f t="shared" si="189"/>
        <v>42093.563877314817</v>
      </c>
      <c r="U2029" t="str">
        <f t="shared" si="190"/>
        <v>Feb</v>
      </c>
      <c r="V2029" t="str">
        <f t="shared" si="191"/>
        <v>2015</v>
      </c>
    </row>
    <row r="2030" spans="1:22" ht="32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s="5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8">
        <f t="shared" si="186"/>
        <v>1.2616666666666667</v>
      </c>
      <c r="P2030">
        <f t="shared" si="187"/>
        <v>47.911392405063289</v>
      </c>
      <c r="Q2030" t="s">
        <v>8319</v>
      </c>
      <c r="R2030" t="s">
        <v>8349</v>
      </c>
      <c r="S2030" s="12">
        <f t="shared" si="188"/>
        <v>40215.710717592592</v>
      </c>
      <c r="T2030" s="12">
        <f t="shared" si="189"/>
        <v>40252.704861111109</v>
      </c>
      <c r="U2030" t="str">
        <f t="shared" si="190"/>
        <v>Feb</v>
      </c>
      <c r="V2030" t="str">
        <f t="shared" si="191"/>
        <v>2010</v>
      </c>
    </row>
    <row r="2031" spans="1:22" ht="32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s="5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8">
        <f t="shared" si="186"/>
        <v>3.6120000000000001</v>
      </c>
      <c r="P2031">
        <f t="shared" si="187"/>
        <v>96.063829787234042</v>
      </c>
      <c r="Q2031" t="s">
        <v>8319</v>
      </c>
      <c r="R2031" t="s">
        <v>8349</v>
      </c>
      <c r="S2031" s="12">
        <f t="shared" si="188"/>
        <v>41847.813437500001</v>
      </c>
      <c r="T2031" s="12">
        <f t="shared" si="189"/>
        <v>41877.813437500001</v>
      </c>
      <c r="U2031" t="str">
        <f t="shared" si="190"/>
        <v>Jul</v>
      </c>
      <c r="V2031" t="str">
        <f t="shared" si="191"/>
        <v>2014</v>
      </c>
    </row>
    <row r="2032" spans="1:22" ht="48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s="5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8">
        <f t="shared" si="186"/>
        <v>2.26239013671875</v>
      </c>
      <c r="P2032">
        <f t="shared" si="187"/>
        <v>118.6144</v>
      </c>
      <c r="Q2032" t="s">
        <v>8319</v>
      </c>
      <c r="R2032" t="s">
        <v>8349</v>
      </c>
      <c r="S2032" s="12">
        <f t="shared" si="188"/>
        <v>41212.788148148145</v>
      </c>
      <c r="T2032" s="12">
        <f t="shared" si="189"/>
        <v>41242.788148148145</v>
      </c>
      <c r="U2032" t="str">
        <f t="shared" si="190"/>
        <v>Oct</v>
      </c>
      <c r="V2032" t="str">
        <f t="shared" si="191"/>
        <v>2012</v>
      </c>
    </row>
    <row r="2033" spans="1:22" ht="32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s="5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8">
        <f t="shared" si="186"/>
        <v>1.2035</v>
      </c>
      <c r="P2033">
        <f t="shared" si="187"/>
        <v>118.45472440944881</v>
      </c>
      <c r="Q2033" t="s">
        <v>8319</v>
      </c>
      <c r="R2033" t="s">
        <v>8349</v>
      </c>
      <c r="S2033" s="12">
        <f t="shared" si="188"/>
        <v>41975.120983796289</v>
      </c>
      <c r="T2033" s="12">
        <f t="shared" si="189"/>
        <v>42012.833333333336</v>
      </c>
      <c r="U2033" t="str">
        <f t="shared" si="190"/>
        <v>Dec</v>
      </c>
      <c r="V2033" t="str">
        <f t="shared" si="191"/>
        <v>2014</v>
      </c>
    </row>
    <row r="2034" spans="1:22" ht="48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s="5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8">
        <f t="shared" si="186"/>
        <v>3.0418799999999999</v>
      </c>
      <c r="P2034">
        <f t="shared" si="187"/>
        <v>143.21468926553672</v>
      </c>
      <c r="Q2034" t="s">
        <v>8319</v>
      </c>
      <c r="R2034" t="s">
        <v>8349</v>
      </c>
      <c r="S2034" s="12">
        <f t="shared" si="188"/>
        <v>42689.35733796296</v>
      </c>
      <c r="T2034" s="12">
        <f t="shared" si="189"/>
        <v>42718.999999999993</v>
      </c>
      <c r="U2034" t="str">
        <f t="shared" si="190"/>
        <v>Nov</v>
      </c>
      <c r="V2034" t="str">
        <f t="shared" si="191"/>
        <v>2016</v>
      </c>
    </row>
    <row r="2035" spans="1:22" ht="48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s="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8">
        <f t="shared" si="186"/>
        <v>1.7867599999999999</v>
      </c>
      <c r="P2035">
        <f t="shared" si="187"/>
        <v>282.71518987341773</v>
      </c>
      <c r="Q2035" t="s">
        <v>8319</v>
      </c>
      <c r="R2035" t="s">
        <v>8349</v>
      </c>
      <c r="S2035" s="12">
        <f t="shared" si="188"/>
        <v>41724.874050925922</v>
      </c>
      <c r="T2035" s="12">
        <f t="shared" si="189"/>
        <v>41754.874050925922</v>
      </c>
      <c r="U2035" t="str">
        <f t="shared" si="190"/>
        <v>Mar</v>
      </c>
      <c r="V2035" t="str">
        <f t="shared" si="191"/>
        <v>2014</v>
      </c>
    </row>
    <row r="2036" spans="1:22" ht="48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s="5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8">
        <f t="shared" si="186"/>
        <v>3.868199871794872</v>
      </c>
      <c r="P2036">
        <f t="shared" si="187"/>
        <v>593.93620078740162</v>
      </c>
      <c r="Q2036" t="s">
        <v>8319</v>
      </c>
      <c r="R2036" t="s">
        <v>8349</v>
      </c>
      <c r="S2036" s="12">
        <f t="shared" si="188"/>
        <v>42075.921678240738</v>
      </c>
      <c r="T2036" s="12">
        <f t="shared" si="189"/>
        <v>42131.081944444442</v>
      </c>
      <c r="U2036" t="str">
        <f t="shared" si="190"/>
        <v>Mar</v>
      </c>
      <c r="V2036" t="str">
        <f t="shared" si="191"/>
        <v>2015</v>
      </c>
    </row>
    <row r="2037" spans="1:22" ht="48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s="5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8">
        <f t="shared" si="186"/>
        <v>2.1103642500000004</v>
      </c>
      <c r="P2037">
        <f t="shared" si="187"/>
        <v>262.15704968944101</v>
      </c>
      <c r="Q2037" t="s">
        <v>8319</v>
      </c>
      <c r="R2037" t="s">
        <v>8349</v>
      </c>
      <c r="S2037" s="12">
        <f t="shared" si="188"/>
        <v>42311.41674768518</v>
      </c>
      <c r="T2037" s="12">
        <f t="shared" si="189"/>
        <v>42356.833333333336</v>
      </c>
      <c r="U2037" t="str">
        <f t="shared" si="190"/>
        <v>Nov</v>
      </c>
      <c r="V2037" t="str">
        <f t="shared" si="191"/>
        <v>2015</v>
      </c>
    </row>
    <row r="2038" spans="1:22" ht="48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s="5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8">
        <f t="shared" si="186"/>
        <v>1.3166833333333334</v>
      </c>
      <c r="P2038">
        <f t="shared" si="187"/>
        <v>46.580778301886795</v>
      </c>
      <c r="Q2038" t="s">
        <v>8319</v>
      </c>
      <c r="R2038" t="s">
        <v>8349</v>
      </c>
      <c r="S2038" s="12">
        <f t="shared" si="188"/>
        <v>41738.656469907408</v>
      </c>
      <c r="T2038" s="12">
        <f t="shared" si="189"/>
        <v>41768.656469907408</v>
      </c>
      <c r="U2038" t="str">
        <f t="shared" si="190"/>
        <v>Apr</v>
      </c>
      <c r="V2038" t="str">
        <f t="shared" si="191"/>
        <v>2014</v>
      </c>
    </row>
    <row r="2039" spans="1:22" ht="48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s="5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8">
        <f t="shared" si="186"/>
        <v>3.0047639999999998</v>
      </c>
      <c r="P2039">
        <f t="shared" si="187"/>
        <v>70.041118881118877</v>
      </c>
      <c r="Q2039" t="s">
        <v>8319</v>
      </c>
      <c r="R2039" t="s">
        <v>8349</v>
      </c>
      <c r="S2039" s="12">
        <f t="shared" si="188"/>
        <v>41578.001770833333</v>
      </c>
      <c r="T2039" s="12">
        <f t="shared" si="189"/>
        <v>41638.043437499997</v>
      </c>
      <c r="U2039" t="str">
        <f t="shared" si="190"/>
        <v>Oct</v>
      </c>
      <c r="V2039" t="str">
        <f t="shared" si="191"/>
        <v>2013</v>
      </c>
    </row>
    <row r="2040" spans="1:22" ht="48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s="5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8">
        <f t="shared" si="186"/>
        <v>4.2051249999999998</v>
      </c>
      <c r="P2040">
        <f t="shared" si="187"/>
        <v>164.90686274509804</v>
      </c>
      <c r="Q2040" t="s">
        <v>8319</v>
      </c>
      <c r="R2040" t="s">
        <v>8349</v>
      </c>
      <c r="S2040" s="12">
        <f t="shared" si="188"/>
        <v>41424.062743055554</v>
      </c>
      <c r="T2040" s="12">
        <f t="shared" si="189"/>
        <v>41456.541666666664</v>
      </c>
      <c r="U2040" t="str">
        <f t="shared" si="190"/>
        <v>May</v>
      </c>
      <c r="V2040" t="str">
        <f t="shared" si="191"/>
        <v>2013</v>
      </c>
    </row>
    <row r="2041" spans="1:22" ht="32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s="5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8">
        <f t="shared" si="186"/>
        <v>1.362168</v>
      </c>
      <c r="P2041">
        <f t="shared" si="187"/>
        <v>449.26385224274406</v>
      </c>
      <c r="Q2041" t="s">
        <v>8319</v>
      </c>
      <c r="R2041" t="s">
        <v>8349</v>
      </c>
      <c r="S2041" s="12">
        <f t="shared" si="188"/>
        <v>42675.23061342592</v>
      </c>
      <c r="T2041" s="12">
        <f t="shared" si="189"/>
        <v>42704.999305555553</v>
      </c>
      <c r="U2041" t="str">
        <f t="shared" si="190"/>
        <v>Nov</v>
      </c>
      <c r="V2041" t="str">
        <f t="shared" si="191"/>
        <v>2016</v>
      </c>
    </row>
    <row r="2042" spans="1:22" ht="32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s="5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8">
        <f t="shared" si="186"/>
        <v>2.4817133333333334</v>
      </c>
      <c r="P2042">
        <f t="shared" si="187"/>
        <v>27.472841328413285</v>
      </c>
      <c r="Q2042" t="s">
        <v>8319</v>
      </c>
      <c r="R2042" t="s">
        <v>8349</v>
      </c>
      <c r="S2042" s="12">
        <f t="shared" si="188"/>
        <v>41578.718784722223</v>
      </c>
      <c r="T2042" s="12">
        <f t="shared" si="189"/>
        <v>41593.760451388887</v>
      </c>
      <c r="U2042" t="str">
        <f t="shared" si="190"/>
        <v>Oct</v>
      </c>
      <c r="V2042" t="str">
        <f t="shared" si="191"/>
        <v>2013</v>
      </c>
    </row>
    <row r="2043" spans="1:22" ht="48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s="5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8">
        <f t="shared" si="186"/>
        <v>1.8186315789473684</v>
      </c>
      <c r="P2043">
        <f t="shared" si="187"/>
        <v>143.97499999999999</v>
      </c>
      <c r="Q2043" t="s">
        <v>8319</v>
      </c>
      <c r="R2043" t="s">
        <v>8349</v>
      </c>
      <c r="S2043" s="12">
        <f t="shared" si="188"/>
        <v>42654.317442129628</v>
      </c>
      <c r="T2043" s="12">
        <f t="shared" si="189"/>
        <v>42684.359108796292</v>
      </c>
      <c r="U2043" t="str">
        <f t="shared" si="190"/>
        <v>Oct</v>
      </c>
      <c r="V2043" t="str">
        <f t="shared" si="191"/>
        <v>2016</v>
      </c>
    </row>
    <row r="2044" spans="1:22" ht="48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s="5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8">
        <f t="shared" si="186"/>
        <v>1.2353000000000001</v>
      </c>
      <c r="P2044">
        <f t="shared" si="187"/>
        <v>88.23571428571428</v>
      </c>
      <c r="Q2044" t="s">
        <v>8319</v>
      </c>
      <c r="R2044" t="s">
        <v>8349</v>
      </c>
      <c r="S2044" s="12">
        <f t="shared" si="188"/>
        <v>42331.499699074069</v>
      </c>
      <c r="T2044" s="12">
        <f t="shared" si="189"/>
        <v>42391.499699074069</v>
      </c>
      <c r="U2044" t="str">
        <f t="shared" si="190"/>
        <v>Nov</v>
      </c>
      <c r="V2044" t="str">
        <f t="shared" si="191"/>
        <v>2015</v>
      </c>
    </row>
    <row r="2045" spans="1:22" ht="48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s="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8">
        <f t="shared" si="186"/>
        <v>5.0620938628158845</v>
      </c>
      <c r="P2045">
        <f t="shared" si="187"/>
        <v>36.326424870466319</v>
      </c>
      <c r="Q2045" t="s">
        <v>8319</v>
      </c>
      <c r="R2045" t="s">
        <v>8349</v>
      </c>
      <c r="S2045" s="12">
        <f t="shared" si="188"/>
        <v>42660.968483796292</v>
      </c>
      <c r="T2045" s="12">
        <f t="shared" si="189"/>
        <v>42714.999305555553</v>
      </c>
      <c r="U2045" t="str">
        <f t="shared" si="190"/>
        <v>Oct</v>
      </c>
      <c r="V2045" t="str">
        <f t="shared" si="191"/>
        <v>2016</v>
      </c>
    </row>
    <row r="2046" spans="1:22" ht="48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s="5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8">
        <f t="shared" si="186"/>
        <v>1.0821333333333334</v>
      </c>
      <c r="P2046">
        <f t="shared" si="187"/>
        <v>90.177777777777777</v>
      </c>
      <c r="Q2046" t="s">
        <v>8319</v>
      </c>
      <c r="R2046" t="s">
        <v>8349</v>
      </c>
      <c r="S2046" s="12">
        <f t="shared" si="188"/>
        <v>42138.475856481477</v>
      </c>
      <c r="T2046" s="12">
        <f t="shared" si="189"/>
        <v>42168.475856481477</v>
      </c>
      <c r="U2046" t="str">
        <f t="shared" si="190"/>
        <v>May</v>
      </c>
      <c r="V2046" t="str">
        <f t="shared" si="191"/>
        <v>2015</v>
      </c>
    </row>
    <row r="2047" spans="1:22" ht="48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s="5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8">
        <f t="shared" si="186"/>
        <v>8.1918387755102042</v>
      </c>
      <c r="P2047">
        <f t="shared" si="187"/>
        <v>152.62361216730039</v>
      </c>
      <c r="Q2047" t="s">
        <v>8319</v>
      </c>
      <c r="R2047" t="s">
        <v>8349</v>
      </c>
      <c r="S2047" s="12">
        <f t="shared" si="188"/>
        <v>41068.880173611105</v>
      </c>
      <c r="T2047" s="12">
        <f t="shared" si="189"/>
        <v>41098.880173611105</v>
      </c>
      <c r="U2047" t="str">
        <f t="shared" si="190"/>
        <v>Jun</v>
      </c>
      <c r="V2047" t="str">
        <f t="shared" si="191"/>
        <v>2012</v>
      </c>
    </row>
    <row r="2048" spans="1:22" ht="48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s="5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8">
        <f t="shared" si="186"/>
        <v>1.2110000000000001</v>
      </c>
      <c r="P2048">
        <f t="shared" si="187"/>
        <v>55.806451612903224</v>
      </c>
      <c r="Q2048" t="s">
        <v>8319</v>
      </c>
      <c r="R2048" t="s">
        <v>8349</v>
      </c>
      <c r="S2048" s="12">
        <f t="shared" si="188"/>
        <v>41386.963472222218</v>
      </c>
      <c r="T2048" s="12">
        <f t="shared" si="189"/>
        <v>41416.963472222218</v>
      </c>
      <c r="U2048" t="str">
        <f t="shared" si="190"/>
        <v>Apr</v>
      </c>
      <c r="V2048" t="str">
        <f t="shared" si="191"/>
        <v>2013</v>
      </c>
    </row>
    <row r="2049" spans="1:22" ht="48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s="5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8">
        <f t="shared" si="186"/>
        <v>1.0299897959183673</v>
      </c>
      <c r="P2049">
        <f t="shared" si="187"/>
        <v>227.85327313769753</v>
      </c>
      <c r="Q2049" t="s">
        <v>8319</v>
      </c>
      <c r="R2049" t="s">
        <v>8349</v>
      </c>
      <c r="S2049" s="12">
        <f t="shared" si="188"/>
        <v>42081.695254629631</v>
      </c>
      <c r="T2049" s="12">
        <f t="shared" si="189"/>
        <v>42110.791666666664</v>
      </c>
      <c r="U2049" t="str">
        <f t="shared" si="190"/>
        <v>Mar</v>
      </c>
      <c r="V2049" t="str">
        <f t="shared" si="191"/>
        <v>2015</v>
      </c>
    </row>
    <row r="2050" spans="1:22" ht="48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s="5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8">
        <f t="shared" si="186"/>
        <v>1.4833229411764706</v>
      </c>
      <c r="P2050">
        <f t="shared" si="187"/>
        <v>91.82989803350327</v>
      </c>
      <c r="Q2050" t="s">
        <v>8319</v>
      </c>
      <c r="R2050" t="s">
        <v>8349</v>
      </c>
      <c r="S2050" s="12">
        <f t="shared" si="188"/>
        <v>41387.443182870367</v>
      </c>
      <c r="T2050" s="12">
        <f t="shared" si="189"/>
        <v>41417.443182870367</v>
      </c>
      <c r="U2050" t="str">
        <f t="shared" si="190"/>
        <v>Apr</v>
      </c>
      <c r="V2050" t="str">
        <f t="shared" si="191"/>
        <v>2013</v>
      </c>
    </row>
    <row r="2051" spans="1:22" ht="16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s="5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8">
        <f t="shared" ref="O2051:O2114" si="192">E2051/D2051</f>
        <v>1.2019070000000001</v>
      </c>
      <c r="P2051">
        <f t="shared" ref="P2051:P2114" si="193">AVERAGE(E2051/L2051)</f>
        <v>80.991037735849048</v>
      </c>
      <c r="Q2051" t="s">
        <v>8319</v>
      </c>
      <c r="R2051" t="s">
        <v>8349</v>
      </c>
      <c r="S2051" s="12">
        <f t="shared" ref="S2051:S2114" si="194">(((J2051/60)/60)/24)+DATE(1970,1,1)+(-5/24)</f>
        <v>41575.319016203699</v>
      </c>
      <c r="T2051" s="12">
        <f t="shared" ref="T2051:T2114" si="195">(((I2051/60)/60)/24)+DATE(1970,1,1)+(-5/24)</f>
        <v>41610.749305555553</v>
      </c>
      <c r="U2051" t="str">
        <f t="shared" ref="U2051:U2114" si="196">TEXT(S2051, "mmm")</f>
        <v>Oct</v>
      </c>
      <c r="V2051" t="str">
        <f t="shared" ref="V2051:V2114" si="197">TEXT(S2051, "yyy")</f>
        <v>2013</v>
      </c>
    </row>
    <row r="2052" spans="1:22" ht="48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s="5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8">
        <f t="shared" si="192"/>
        <v>4.7327000000000004</v>
      </c>
      <c r="P2052">
        <f t="shared" si="193"/>
        <v>278.39411764705881</v>
      </c>
      <c r="Q2052" t="s">
        <v>8319</v>
      </c>
      <c r="R2052" t="s">
        <v>8349</v>
      </c>
      <c r="S2052" s="12">
        <f t="shared" si="194"/>
        <v>42114.863171296289</v>
      </c>
      <c r="T2052" s="12">
        <f t="shared" si="195"/>
        <v>42154.863171296289</v>
      </c>
      <c r="U2052" t="str">
        <f t="shared" si="196"/>
        <v>Apr</v>
      </c>
      <c r="V2052" t="str">
        <f t="shared" si="197"/>
        <v>2015</v>
      </c>
    </row>
    <row r="2053" spans="1:22" ht="48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s="5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8">
        <f t="shared" si="192"/>
        <v>1.303625</v>
      </c>
      <c r="P2053">
        <f t="shared" si="193"/>
        <v>43.095041322314053</v>
      </c>
      <c r="Q2053" t="s">
        <v>8319</v>
      </c>
      <c r="R2053" t="s">
        <v>8349</v>
      </c>
      <c r="S2053" s="12">
        <f t="shared" si="194"/>
        <v>41603.814085648148</v>
      </c>
      <c r="T2053" s="12">
        <f t="shared" si="195"/>
        <v>41633.814085648148</v>
      </c>
      <c r="U2053" t="str">
        <f t="shared" si="196"/>
        <v>Nov</v>
      </c>
      <c r="V2053" t="str">
        <f t="shared" si="197"/>
        <v>2013</v>
      </c>
    </row>
    <row r="2054" spans="1:22" ht="48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s="5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8">
        <f t="shared" si="192"/>
        <v>3.5304799999999998</v>
      </c>
      <c r="P2054">
        <f t="shared" si="193"/>
        <v>326.29205175600737</v>
      </c>
      <c r="Q2054" t="s">
        <v>8319</v>
      </c>
      <c r="R2054" t="s">
        <v>8349</v>
      </c>
      <c r="S2054" s="12">
        <f t="shared" si="194"/>
        <v>42374.875613425924</v>
      </c>
      <c r="T2054" s="12">
        <f t="shared" si="195"/>
        <v>42419.875613425924</v>
      </c>
      <c r="U2054" t="str">
        <f t="shared" si="196"/>
        <v>Jan</v>
      </c>
      <c r="V2054" t="str">
        <f t="shared" si="197"/>
        <v>2016</v>
      </c>
    </row>
    <row r="2055" spans="1:22" ht="48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s="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8">
        <f t="shared" si="192"/>
        <v>1.0102</v>
      </c>
      <c r="P2055">
        <f t="shared" si="193"/>
        <v>41.743801652892564</v>
      </c>
      <c r="Q2055" t="s">
        <v>8319</v>
      </c>
      <c r="R2055" t="s">
        <v>8349</v>
      </c>
      <c r="S2055" s="12">
        <f t="shared" si="194"/>
        <v>42303.409155092588</v>
      </c>
      <c r="T2055" s="12">
        <f t="shared" si="195"/>
        <v>42333.450821759259</v>
      </c>
      <c r="U2055" t="str">
        <f t="shared" si="196"/>
        <v>Oct</v>
      </c>
      <c r="V2055" t="str">
        <f t="shared" si="197"/>
        <v>2015</v>
      </c>
    </row>
    <row r="2056" spans="1:22" ht="48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s="5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8">
        <f t="shared" si="192"/>
        <v>1.1359142857142857</v>
      </c>
      <c r="P2056">
        <f t="shared" si="193"/>
        <v>64.020933977455712</v>
      </c>
      <c r="Q2056" t="s">
        <v>8319</v>
      </c>
      <c r="R2056" t="s">
        <v>8349</v>
      </c>
      <c r="S2056" s="12">
        <f t="shared" si="194"/>
        <v>41731.312615740739</v>
      </c>
      <c r="T2056" s="12">
        <f t="shared" si="195"/>
        <v>41761.312615740739</v>
      </c>
      <c r="U2056" t="str">
        <f t="shared" si="196"/>
        <v>Apr</v>
      </c>
      <c r="V2056" t="str">
        <f t="shared" si="197"/>
        <v>2014</v>
      </c>
    </row>
    <row r="2057" spans="1:22" ht="48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s="5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8">
        <f t="shared" si="192"/>
        <v>1.6741666666666666</v>
      </c>
      <c r="P2057">
        <f t="shared" si="193"/>
        <v>99.455445544554451</v>
      </c>
      <c r="Q2057" t="s">
        <v>8319</v>
      </c>
      <c r="R2057" t="s">
        <v>8349</v>
      </c>
      <c r="S2057" s="12">
        <f t="shared" si="194"/>
        <v>41946.465775462959</v>
      </c>
      <c r="T2057" s="12">
        <f t="shared" si="195"/>
        <v>41975.958333333336</v>
      </c>
      <c r="U2057" t="str">
        <f t="shared" si="196"/>
        <v>Nov</v>
      </c>
      <c r="V2057" t="str">
        <f t="shared" si="197"/>
        <v>2014</v>
      </c>
    </row>
    <row r="2058" spans="1:22" ht="48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s="5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8">
        <f t="shared" si="192"/>
        <v>1.5345200000000001</v>
      </c>
      <c r="P2058">
        <f t="shared" si="193"/>
        <v>138.49458483754512</v>
      </c>
      <c r="Q2058" t="s">
        <v>8319</v>
      </c>
      <c r="R2058" t="s">
        <v>8349</v>
      </c>
      <c r="S2058" s="12">
        <f t="shared" si="194"/>
        <v>41351.552569444444</v>
      </c>
      <c r="T2058" s="12">
        <f t="shared" si="195"/>
        <v>41381.552569444444</v>
      </c>
      <c r="U2058" t="str">
        <f t="shared" si="196"/>
        <v>Mar</v>
      </c>
      <c r="V2058" t="str">
        <f t="shared" si="197"/>
        <v>2013</v>
      </c>
    </row>
    <row r="2059" spans="1:22" ht="48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s="5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8">
        <f t="shared" si="192"/>
        <v>2.022322</v>
      </c>
      <c r="P2059">
        <f t="shared" si="193"/>
        <v>45.547792792792798</v>
      </c>
      <c r="Q2059" t="s">
        <v>8319</v>
      </c>
      <c r="R2059" t="s">
        <v>8349</v>
      </c>
      <c r="S2059" s="12">
        <f t="shared" si="194"/>
        <v>42396.286249999997</v>
      </c>
      <c r="T2059" s="12">
        <f t="shared" si="195"/>
        <v>42426.286249999997</v>
      </c>
      <c r="U2059" t="str">
        <f t="shared" si="196"/>
        <v>Jan</v>
      </c>
      <c r="V2059" t="str">
        <f t="shared" si="197"/>
        <v>2016</v>
      </c>
    </row>
    <row r="2060" spans="1:22" ht="32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s="5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8">
        <f t="shared" si="192"/>
        <v>1.6828125</v>
      </c>
      <c r="P2060">
        <f t="shared" si="193"/>
        <v>10.507317073170732</v>
      </c>
      <c r="Q2060" t="s">
        <v>8319</v>
      </c>
      <c r="R2060" t="s">
        <v>8349</v>
      </c>
      <c r="S2060" s="12">
        <f t="shared" si="194"/>
        <v>42026.16238425926</v>
      </c>
      <c r="T2060" s="12">
        <f t="shared" si="195"/>
        <v>42065.624999999993</v>
      </c>
      <c r="U2060" t="str">
        <f t="shared" si="196"/>
        <v>Jan</v>
      </c>
      <c r="V2060" t="str">
        <f t="shared" si="197"/>
        <v>2015</v>
      </c>
    </row>
    <row r="2061" spans="1:22" ht="48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s="5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8">
        <f t="shared" si="192"/>
        <v>1.4345666666666668</v>
      </c>
      <c r="P2061">
        <f t="shared" si="193"/>
        <v>114.76533333333333</v>
      </c>
      <c r="Q2061" t="s">
        <v>8319</v>
      </c>
      <c r="R2061" t="s">
        <v>8349</v>
      </c>
      <c r="S2061" s="12">
        <f t="shared" si="194"/>
        <v>42361.394143518519</v>
      </c>
      <c r="T2061" s="12">
        <f t="shared" si="195"/>
        <v>42400.707638888889</v>
      </c>
      <c r="U2061" t="str">
        <f t="shared" si="196"/>
        <v>Dec</v>
      </c>
      <c r="V2061" t="str">
        <f t="shared" si="197"/>
        <v>2015</v>
      </c>
    </row>
    <row r="2062" spans="1:22" ht="48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s="5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8">
        <f t="shared" si="192"/>
        <v>1.964</v>
      </c>
      <c r="P2062">
        <f t="shared" si="193"/>
        <v>35.997067448680355</v>
      </c>
      <c r="Q2062" t="s">
        <v>8319</v>
      </c>
      <c r="R2062" t="s">
        <v>8349</v>
      </c>
      <c r="S2062" s="12">
        <f t="shared" si="194"/>
        <v>41783.434606481482</v>
      </c>
      <c r="T2062" s="12">
        <f t="shared" si="195"/>
        <v>41843.434606481482</v>
      </c>
      <c r="U2062" t="str">
        <f t="shared" si="196"/>
        <v>May</v>
      </c>
      <c r="V2062" t="str">
        <f t="shared" si="197"/>
        <v>2014</v>
      </c>
    </row>
    <row r="2063" spans="1:22" ht="48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s="5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8">
        <f t="shared" si="192"/>
        <v>1.0791999999999999</v>
      </c>
      <c r="P2063">
        <f t="shared" si="193"/>
        <v>154.17142857142858</v>
      </c>
      <c r="Q2063" t="s">
        <v>8319</v>
      </c>
      <c r="R2063" t="s">
        <v>8349</v>
      </c>
      <c r="S2063" s="12">
        <f t="shared" si="194"/>
        <v>42705.556180555555</v>
      </c>
      <c r="T2063" s="12">
        <f t="shared" si="195"/>
        <v>42735.556180555555</v>
      </c>
      <c r="U2063" t="str">
        <f t="shared" si="196"/>
        <v>Dec</v>
      </c>
      <c r="V2063" t="str">
        <f t="shared" si="197"/>
        <v>2016</v>
      </c>
    </row>
    <row r="2064" spans="1:22" ht="48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s="5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8">
        <f t="shared" si="192"/>
        <v>1.14977</v>
      </c>
      <c r="P2064">
        <f t="shared" si="193"/>
        <v>566.38916256157631</v>
      </c>
      <c r="Q2064" t="s">
        <v>8319</v>
      </c>
      <c r="R2064" t="s">
        <v>8349</v>
      </c>
      <c r="S2064" s="12">
        <f t="shared" si="194"/>
        <v>42423.174745370365</v>
      </c>
      <c r="T2064" s="12">
        <f t="shared" si="195"/>
        <v>42453.1330787037</v>
      </c>
      <c r="U2064" t="str">
        <f t="shared" si="196"/>
        <v>Feb</v>
      </c>
      <c r="V2064" t="str">
        <f t="shared" si="197"/>
        <v>2016</v>
      </c>
    </row>
    <row r="2065" spans="1:22" ht="32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s="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8">
        <f t="shared" si="192"/>
        <v>1.4804999999999999</v>
      </c>
      <c r="P2065">
        <f t="shared" si="193"/>
        <v>120.85714285714286</v>
      </c>
      <c r="Q2065" t="s">
        <v>8319</v>
      </c>
      <c r="R2065" t="s">
        <v>8349</v>
      </c>
      <c r="S2065" s="12">
        <f t="shared" si="194"/>
        <v>42472.524317129624</v>
      </c>
      <c r="T2065" s="12">
        <f t="shared" si="195"/>
        <v>42505.524317129624</v>
      </c>
      <c r="U2065" t="str">
        <f t="shared" si="196"/>
        <v>Apr</v>
      </c>
      <c r="V2065" t="str">
        <f t="shared" si="197"/>
        <v>2016</v>
      </c>
    </row>
    <row r="2066" spans="1:22" ht="48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s="5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8">
        <f t="shared" si="192"/>
        <v>1.9116676082790633</v>
      </c>
      <c r="P2066">
        <f t="shared" si="193"/>
        <v>86.163845492085343</v>
      </c>
      <c r="Q2066" t="s">
        <v>8319</v>
      </c>
      <c r="R2066" t="s">
        <v>8349</v>
      </c>
      <c r="S2066" s="12">
        <f t="shared" si="194"/>
        <v>41389.1565162037</v>
      </c>
      <c r="T2066" s="12">
        <f t="shared" si="195"/>
        <v>41425.291666666664</v>
      </c>
      <c r="U2066" t="str">
        <f t="shared" si="196"/>
        <v>Apr</v>
      </c>
      <c r="V2066" t="str">
        <f t="shared" si="197"/>
        <v>2013</v>
      </c>
    </row>
    <row r="2067" spans="1:22" ht="48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s="5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8">
        <f t="shared" si="192"/>
        <v>1.99215125</v>
      </c>
      <c r="P2067">
        <f t="shared" si="193"/>
        <v>51.212114395886893</v>
      </c>
      <c r="Q2067" t="s">
        <v>8319</v>
      </c>
      <c r="R2067" t="s">
        <v>8349</v>
      </c>
      <c r="S2067" s="12">
        <f t="shared" si="194"/>
        <v>41603.125335648147</v>
      </c>
      <c r="T2067" s="12">
        <f t="shared" si="195"/>
        <v>41633.125335648147</v>
      </c>
      <c r="U2067" t="str">
        <f t="shared" si="196"/>
        <v>Nov</v>
      </c>
      <c r="V2067" t="str">
        <f t="shared" si="197"/>
        <v>2013</v>
      </c>
    </row>
    <row r="2068" spans="1:22" ht="48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s="5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8">
        <f t="shared" si="192"/>
        <v>2.1859999999999999</v>
      </c>
      <c r="P2068">
        <f t="shared" si="193"/>
        <v>67.261538461538464</v>
      </c>
      <c r="Q2068" t="s">
        <v>8319</v>
      </c>
      <c r="R2068" t="s">
        <v>8349</v>
      </c>
      <c r="S2068" s="12">
        <f t="shared" si="194"/>
        <v>41844.563460648147</v>
      </c>
      <c r="T2068" s="12">
        <f t="shared" si="195"/>
        <v>41874.563460648147</v>
      </c>
      <c r="U2068" t="str">
        <f t="shared" si="196"/>
        <v>Jul</v>
      </c>
      <c r="V2068" t="str">
        <f t="shared" si="197"/>
        <v>2014</v>
      </c>
    </row>
    <row r="2069" spans="1:22" ht="48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s="5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8">
        <f t="shared" si="192"/>
        <v>1.2686868686868686</v>
      </c>
      <c r="P2069">
        <f t="shared" si="193"/>
        <v>62.8</v>
      </c>
      <c r="Q2069" t="s">
        <v>8319</v>
      </c>
      <c r="R2069" t="s">
        <v>8349</v>
      </c>
      <c r="S2069" s="12">
        <f t="shared" si="194"/>
        <v>42115.645555555551</v>
      </c>
      <c r="T2069" s="12">
        <f t="shared" si="195"/>
        <v>42148.645555555551</v>
      </c>
      <c r="U2069" t="str">
        <f t="shared" si="196"/>
        <v>Apr</v>
      </c>
      <c r="V2069" t="str">
        <f t="shared" si="197"/>
        <v>2015</v>
      </c>
    </row>
    <row r="2070" spans="1:22" ht="48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s="5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8">
        <f t="shared" si="192"/>
        <v>1.0522388</v>
      </c>
      <c r="P2070">
        <f t="shared" si="193"/>
        <v>346.13118421052633</v>
      </c>
      <c r="Q2070" t="s">
        <v>8319</v>
      </c>
      <c r="R2070" t="s">
        <v>8349</v>
      </c>
      <c r="S2070" s="12">
        <f t="shared" si="194"/>
        <v>42633.633275462962</v>
      </c>
      <c r="T2070" s="12">
        <f t="shared" si="195"/>
        <v>42663.633275462962</v>
      </c>
      <c r="U2070" t="str">
        <f t="shared" si="196"/>
        <v>Sep</v>
      </c>
      <c r="V2070" t="str">
        <f t="shared" si="197"/>
        <v>2016</v>
      </c>
    </row>
    <row r="2071" spans="1:22" ht="48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s="5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8">
        <f t="shared" si="192"/>
        <v>1.2840666000000001</v>
      </c>
      <c r="P2071">
        <f t="shared" si="193"/>
        <v>244.11912547528519</v>
      </c>
      <c r="Q2071" t="s">
        <v>8319</v>
      </c>
      <c r="R2071" t="s">
        <v>8349</v>
      </c>
      <c r="S2071" s="12">
        <f t="shared" si="194"/>
        <v>42340.763784722221</v>
      </c>
      <c r="T2071" s="12">
        <f t="shared" si="195"/>
        <v>42371.763784722221</v>
      </c>
      <c r="U2071" t="str">
        <f t="shared" si="196"/>
        <v>Dec</v>
      </c>
      <c r="V2071" t="str">
        <f t="shared" si="197"/>
        <v>2015</v>
      </c>
    </row>
    <row r="2072" spans="1:22" ht="48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s="5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8">
        <f t="shared" si="192"/>
        <v>3.1732719999999999</v>
      </c>
      <c r="P2072">
        <f t="shared" si="193"/>
        <v>259.25424836601309</v>
      </c>
      <c r="Q2072" t="s">
        <v>8319</v>
      </c>
      <c r="R2072" t="s">
        <v>8349</v>
      </c>
      <c r="S2072" s="12">
        <f t="shared" si="194"/>
        <v>42519.448182870365</v>
      </c>
      <c r="T2072" s="12">
        <f t="shared" si="195"/>
        <v>42549.448182870365</v>
      </c>
      <c r="U2072" t="str">
        <f t="shared" si="196"/>
        <v>May</v>
      </c>
      <c r="V2072" t="str">
        <f t="shared" si="197"/>
        <v>2016</v>
      </c>
    </row>
    <row r="2073" spans="1:22" ht="48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s="5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8">
        <f t="shared" si="192"/>
        <v>2.8073000000000001</v>
      </c>
      <c r="P2073">
        <f t="shared" si="193"/>
        <v>201.96402877697841</v>
      </c>
      <c r="Q2073" t="s">
        <v>8319</v>
      </c>
      <c r="R2073" t="s">
        <v>8349</v>
      </c>
      <c r="S2073" s="12">
        <f t="shared" si="194"/>
        <v>42600.070416666662</v>
      </c>
      <c r="T2073" s="12">
        <f t="shared" si="195"/>
        <v>42645.070416666662</v>
      </c>
      <c r="U2073" t="str">
        <f t="shared" si="196"/>
        <v>Aug</v>
      </c>
      <c r="V2073" t="str">
        <f t="shared" si="197"/>
        <v>2016</v>
      </c>
    </row>
    <row r="2074" spans="1:22" ht="48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s="5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8">
        <f t="shared" si="192"/>
        <v>1.1073146853146854</v>
      </c>
      <c r="P2074">
        <f t="shared" si="193"/>
        <v>226.20857142857142</v>
      </c>
      <c r="Q2074" t="s">
        <v>8319</v>
      </c>
      <c r="R2074" t="s">
        <v>8349</v>
      </c>
      <c r="S2074" s="12">
        <f t="shared" si="194"/>
        <v>42467.373055555552</v>
      </c>
      <c r="T2074" s="12">
        <f t="shared" si="195"/>
        <v>42497.373055555552</v>
      </c>
      <c r="U2074" t="str">
        <f t="shared" si="196"/>
        <v>Apr</v>
      </c>
      <c r="V2074" t="str">
        <f t="shared" si="197"/>
        <v>2016</v>
      </c>
    </row>
    <row r="2075" spans="1:22" ht="48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s="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8">
        <f t="shared" si="192"/>
        <v>1.5260429999999998</v>
      </c>
      <c r="P2075">
        <f t="shared" si="193"/>
        <v>324.69</v>
      </c>
      <c r="Q2075" t="s">
        <v>8319</v>
      </c>
      <c r="R2075" t="s">
        <v>8349</v>
      </c>
      <c r="S2075" s="12">
        <f t="shared" si="194"/>
        <v>42087.459699074076</v>
      </c>
      <c r="T2075" s="12">
        <f t="shared" si="195"/>
        <v>42132.459699074076</v>
      </c>
      <c r="U2075" t="str">
        <f t="shared" si="196"/>
        <v>Mar</v>
      </c>
      <c r="V2075" t="str">
        <f t="shared" si="197"/>
        <v>2015</v>
      </c>
    </row>
    <row r="2076" spans="1:22" ht="32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s="5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8">
        <f t="shared" si="192"/>
        <v>1.0249999999999999</v>
      </c>
      <c r="P2076">
        <f t="shared" si="193"/>
        <v>205</v>
      </c>
      <c r="Q2076" t="s">
        <v>8319</v>
      </c>
      <c r="R2076" t="s">
        <v>8349</v>
      </c>
      <c r="S2076" s="12">
        <f t="shared" si="194"/>
        <v>42466.617847222216</v>
      </c>
      <c r="T2076" s="12">
        <f t="shared" si="195"/>
        <v>42496.617847222216</v>
      </c>
      <c r="U2076" t="str">
        <f t="shared" si="196"/>
        <v>Apr</v>
      </c>
      <c r="V2076" t="str">
        <f t="shared" si="197"/>
        <v>2016</v>
      </c>
    </row>
    <row r="2077" spans="1:22" ht="48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s="5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8">
        <f t="shared" si="192"/>
        <v>16.783738373837384</v>
      </c>
      <c r="P2077">
        <f t="shared" si="193"/>
        <v>20.465926829268295</v>
      </c>
      <c r="Q2077" t="s">
        <v>8319</v>
      </c>
      <c r="R2077" t="s">
        <v>8349</v>
      </c>
      <c r="S2077" s="12">
        <f t="shared" si="194"/>
        <v>41450.473240740735</v>
      </c>
      <c r="T2077" s="12">
        <f t="shared" si="195"/>
        <v>41480.473240740735</v>
      </c>
      <c r="U2077" t="str">
        <f t="shared" si="196"/>
        <v>Jun</v>
      </c>
      <c r="V2077" t="str">
        <f t="shared" si="197"/>
        <v>2013</v>
      </c>
    </row>
    <row r="2078" spans="1:22" ht="32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s="5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8">
        <f t="shared" si="192"/>
        <v>5.4334915642458101</v>
      </c>
      <c r="P2078">
        <f t="shared" si="193"/>
        <v>116.35303146309367</v>
      </c>
      <c r="Q2078" t="s">
        <v>8319</v>
      </c>
      <c r="R2078" t="s">
        <v>8349</v>
      </c>
      <c r="S2078" s="12">
        <f t="shared" si="194"/>
        <v>41803.672326388885</v>
      </c>
      <c r="T2078" s="12">
        <f t="shared" si="195"/>
        <v>41843.672326388885</v>
      </c>
      <c r="U2078" t="str">
        <f t="shared" si="196"/>
        <v>Jun</v>
      </c>
      <c r="V2078" t="str">
        <f t="shared" si="197"/>
        <v>2014</v>
      </c>
    </row>
    <row r="2079" spans="1:22" ht="48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s="5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8">
        <f t="shared" si="192"/>
        <v>1.1550800000000001</v>
      </c>
      <c r="P2079">
        <f t="shared" si="193"/>
        <v>307.20212765957444</v>
      </c>
      <c r="Q2079" t="s">
        <v>8319</v>
      </c>
      <c r="R2079" t="s">
        <v>8349</v>
      </c>
      <c r="S2079" s="12">
        <f t="shared" si="194"/>
        <v>42102.83421296296</v>
      </c>
      <c r="T2079" s="12">
        <f t="shared" si="195"/>
        <v>42160.666666666664</v>
      </c>
      <c r="U2079" t="str">
        <f t="shared" si="196"/>
        <v>Apr</v>
      </c>
      <c r="V2079" t="str">
        <f t="shared" si="197"/>
        <v>2015</v>
      </c>
    </row>
    <row r="2080" spans="1:22" ht="48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s="5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8">
        <f t="shared" si="192"/>
        <v>1.3120499999999999</v>
      </c>
      <c r="P2080">
        <f t="shared" si="193"/>
        <v>546.6875</v>
      </c>
      <c r="Q2080" t="s">
        <v>8319</v>
      </c>
      <c r="R2080" t="s">
        <v>8349</v>
      </c>
      <c r="S2080" s="12">
        <f t="shared" si="194"/>
        <v>42692.563159722216</v>
      </c>
      <c r="T2080" s="12">
        <f t="shared" si="195"/>
        <v>42722.563159722216</v>
      </c>
      <c r="U2080" t="str">
        <f t="shared" si="196"/>
        <v>Nov</v>
      </c>
      <c r="V2080" t="str">
        <f t="shared" si="197"/>
        <v>2016</v>
      </c>
    </row>
    <row r="2081" spans="1:22" ht="48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s="5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8">
        <f t="shared" si="192"/>
        <v>2.8816999999999999</v>
      </c>
      <c r="P2081">
        <f t="shared" si="193"/>
        <v>47.474464579901152</v>
      </c>
      <c r="Q2081" t="s">
        <v>8319</v>
      </c>
      <c r="R2081" t="s">
        <v>8349</v>
      </c>
      <c r="S2081" s="12">
        <f t="shared" si="194"/>
        <v>42150.502233796295</v>
      </c>
      <c r="T2081" s="12">
        <f t="shared" si="195"/>
        <v>42180.583333333336</v>
      </c>
      <c r="U2081" t="str">
        <f t="shared" si="196"/>
        <v>May</v>
      </c>
      <c r="V2081" t="str">
        <f t="shared" si="197"/>
        <v>2015</v>
      </c>
    </row>
    <row r="2082" spans="1:22" ht="48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s="5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8">
        <f t="shared" si="192"/>
        <v>5.0780000000000003</v>
      </c>
      <c r="P2082">
        <f t="shared" si="193"/>
        <v>101.56</v>
      </c>
      <c r="Q2082" t="s">
        <v>8319</v>
      </c>
      <c r="R2082" t="s">
        <v>8349</v>
      </c>
      <c r="S2082" s="12">
        <f t="shared" si="194"/>
        <v>42289.748842592591</v>
      </c>
      <c r="T2082" s="12">
        <f t="shared" si="195"/>
        <v>42319.790509259255</v>
      </c>
      <c r="U2082" t="str">
        <f t="shared" si="196"/>
        <v>Oct</v>
      </c>
      <c r="V2082" t="str">
        <f t="shared" si="197"/>
        <v>2015</v>
      </c>
    </row>
    <row r="2083" spans="1:22" ht="48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s="5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8">
        <f t="shared" si="192"/>
        <v>1.1457142857142857</v>
      </c>
      <c r="P2083">
        <f t="shared" si="193"/>
        <v>72.909090909090907</v>
      </c>
      <c r="Q2083" t="s">
        <v>8325</v>
      </c>
      <c r="R2083" t="s">
        <v>8329</v>
      </c>
      <c r="S2083" s="12">
        <f t="shared" si="194"/>
        <v>41003.948553240742</v>
      </c>
      <c r="T2083" s="12">
        <f t="shared" si="195"/>
        <v>41044.999305555553</v>
      </c>
      <c r="U2083" t="str">
        <f t="shared" si="196"/>
        <v>Apr</v>
      </c>
      <c r="V2083" t="str">
        <f t="shared" si="197"/>
        <v>2012</v>
      </c>
    </row>
    <row r="2084" spans="1:22" ht="48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s="5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8">
        <f t="shared" si="192"/>
        <v>1.1073333333333333</v>
      </c>
      <c r="P2084">
        <f t="shared" si="193"/>
        <v>43.710526315789473</v>
      </c>
      <c r="Q2084" t="s">
        <v>8325</v>
      </c>
      <c r="R2084" t="s">
        <v>8329</v>
      </c>
      <c r="S2084" s="12">
        <f t="shared" si="194"/>
        <v>40810.911990740737</v>
      </c>
      <c r="T2084" s="12">
        <f t="shared" si="195"/>
        <v>40870.953657407401</v>
      </c>
      <c r="U2084" t="str">
        <f t="shared" si="196"/>
        <v>Sep</v>
      </c>
      <c r="V2084" t="str">
        <f t="shared" si="197"/>
        <v>2011</v>
      </c>
    </row>
    <row r="2085" spans="1:22" ht="48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s="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8">
        <f t="shared" si="192"/>
        <v>1.1333333333333333</v>
      </c>
      <c r="P2085">
        <f t="shared" si="193"/>
        <v>34</v>
      </c>
      <c r="Q2085" t="s">
        <v>8325</v>
      </c>
      <c r="R2085" t="s">
        <v>8329</v>
      </c>
      <c r="S2085" s="12">
        <f t="shared" si="194"/>
        <v>41034.513831018514</v>
      </c>
      <c r="T2085" s="12">
        <f t="shared" si="195"/>
        <v>41064.513831018514</v>
      </c>
      <c r="U2085" t="str">
        <f t="shared" si="196"/>
        <v>May</v>
      </c>
      <c r="V2085" t="str">
        <f t="shared" si="197"/>
        <v>2012</v>
      </c>
    </row>
    <row r="2086" spans="1:22" ht="48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s="5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8">
        <f t="shared" si="192"/>
        <v>1.0833333333333333</v>
      </c>
      <c r="P2086">
        <f t="shared" si="193"/>
        <v>70.652173913043484</v>
      </c>
      <c r="Q2086" t="s">
        <v>8325</v>
      </c>
      <c r="R2086" t="s">
        <v>8329</v>
      </c>
      <c r="S2086" s="12">
        <f t="shared" si="194"/>
        <v>41731.624791666662</v>
      </c>
      <c r="T2086" s="12">
        <f t="shared" si="195"/>
        <v>41763.082638888889</v>
      </c>
      <c r="U2086" t="str">
        <f t="shared" si="196"/>
        <v>Apr</v>
      </c>
      <c r="V2086" t="str">
        <f t="shared" si="197"/>
        <v>2014</v>
      </c>
    </row>
    <row r="2087" spans="1:22" ht="48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s="5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8">
        <f t="shared" si="192"/>
        <v>1.2353333333333334</v>
      </c>
      <c r="P2087">
        <f t="shared" si="193"/>
        <v>89.301204819277103</v>
      </c>
      <c r="Q2087" t="s">
        <v>8325</v>
      </c>
      <c r="R2087" t="s">
        <v>8329</v>
      </c>
      <c r="S2087" s="12">
        <f t="shared" si="194"/>
        <v>41075.627164351848</v>
      </c>
      <c r="T2087" s="12">
        <f t="shared" si="195"/>
        <v>41105.627164351848</v>
      </c>
      <c r="U2087" t="str">
        <f t="shared" si="196"/>
        <v>Jun</v>
      </c>
      <c r="V2087" t="str">
        <f t="shared" si="197"/>
        <v>2012</v>
      </c>
    </row>
    <row r="2088" spans="1:22" ht="48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s="5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8">
        <f t="shared" si="192"/>
        <v>1.0069999999999999</v>
      </c>
      <c r="P2088">
        <f t="shared" si="193"/>
        <v>115.08571428571429</v>
      </c>
      <c r="Q2088" t="s">
        <v>8325</v>
      </c>
      <c r="R2088" t="s">
        <v>8329</v>
      </c>
      <c r="S2088" s="12">
        <f t="shared" si="194"/>
        <v>40860.462175925924</v>
      </c>
      <c r="T2088" s="12">
        <f t="shared" si="195"/>
        <v>40890.999305555553</v>
      </c>
      <c r="U2088" t="str">
        <f t="shared" si="196"/>
        <v>Nov</v>
      </c>
      <c r="V2088" t="str">
        <f t="shared" si="197"/>
        <v>2011</v>
      </c>
    </row>
    <row r="2089" spans="1:22" ht="48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s="5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8">
        <f t="shared" si="192"/>
        <v>1.0353333333333334</v>
      </c>
      <c r="P2089">
        <f t="shared" si="193"/>
        <v>62.12</v>
      </c>
      <c r="Q2089" t="s">
        <v>8325</v>
      </c>
      <c r="R2089" t="s">
        <v>8329</v>
      </c>
      <c r="S2089" s="12">
        <f t="shared" si="194"/>
        <v>40763.996041666665</v>
      </c>
      <c r="T2089" s="12">
        <f t="shared" si="195"/>
        <v>40793.996041666665</v>
      </c>
      <c r="U2089" t="str">
        <f t="shared" si="196"/>
        <v>Aug</v>
      </c>
      <c r="V2089" t="str">
        <f t="shared" si="197"/>
        <v>2011</v>
      </c>
    </row>
    <row r="2090" spans="1:22" ht="48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s="5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8">
        <f t="shared" si="192"/>
        <v>1.1551066666666667</v>
      </c>
      <c r="P2090">
        <f t="shared" si="193"/>
        <v>46.204266666666669</v>
      </c>
      <c r="Q2090" t="s">
        <v>8325</v>
      </c>
      <c r="R2090" t="s">
        <v>8329</v>
      </c>
      <c r="S2090" s="12">
        <f t="shared" si="194"/>
        <v>40395.506388888884</v>
      </c>
      <c r="T2090" s="12">
        <f t="shared" si="195"/>
        <v>40431.957638888889</v>
      </c>
      <c r="U2090" t="str">
        <f t="shared" si="196"/>
        <v>Aug</v>
      </c>
      <c r="V2090" t="str">
        <f t="shared" si="197"/>
        <v>2010</v>
      </c>
    </row>
    <row r="2091" spans="1:22" ht="32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s="5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8">
        <f t="shared" si="192"/>
        <v>1.2040040000000001</v>
      </c>
      <c r="P2091">
        <f t="shared" si="193"/>
        <v>48.54854838709678</v>
      </c>
      <c r="Q2091" t="s">
        <v>8325</v>
      </c>
      <c r="R2091" t="s">
        <v>8329</v>
      </c>
      <c r="S2091" s="12">
        <f t="shared" si="194"/>
        <v>41452.867986111109</v>
      </c>
      <c r="T2091" s="12">
        <f t="shared" si="195"/>
        <v>41487.867986111109</v>
      </c>
      <c r="U2091" t="str">
        <f t="shared" si="196"/>
        <v>Jun</v>
      </c>
      <c r="V2091" t="str">
        <f t="shared" si="197"/>
        <v>2013</v>
      </c>
    </row>
    <row r="2092" spans="1:22" ht="48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s="5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8">
        <f t="shared" si="192"/>
        <v>1.1504037499999999</v>
      </c>
      <c r="P2092">
        <f t="shared" si="193"/>
        <v>57.520187499999999</v>
      </c>
      <c r="Q2092" t="s">
        <v>8325</v>
      </c>
      <c r="R2092" t="s">
        <v>8329</v>
      </c>
      <c r="S2092" s="12">
        <f t="shared" si="194"/>
        <v>41299.173090277778</v>
      </c>
      <c r="T2092" s="12">
        <f t="shared" si="195"/>
        <v>41329.173090277778</v>
      </c>
      <c r="U2092" t="str">
        <f t="shared" si="196"/>
        <v>Jan</v>
      </c>
      <c r="V2092" t="str">
        <f t="shared" si="197"/>
        <v>2013</v>
      </c>
    </row>
    <row r="2093" spans="1:22" ht="48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s="5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8">
        <f t="shared" si="192"/>
        <v>1.2046777777777777</v>
      </c>
      <c r="P2093">
        <f t="shared" si="193"/>
        <v>88.147154471544724</v>
      </c>
      <c r="Q2093" t="s">
        <v>8325</v>
      </c>
      <c r="R2093" t="s">
        <v>8329</v>
      </c>
      <c r="S2093" s="12">
        <f t="shared" si="194"/>
        <v>40555.114328703698</v>
      </c>
      <c r="T2093" s="12">
        <f t="shared" si="195"/>
        <v>40603.625</v>
      </c>
      <c r="U2093" t="str">
        <f t="shared" si="196"/>
        <v>Jan</v>
      </c>
      <c r="V2093" t="str">
        <f t="shared" si="197"/>
        <v>2011</v>
      </c>
    </row>
    <row r="2094" spans="1:22" ht="48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s="5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8">
        <f t="shared" si="192"/>
        <v>1.0128333333333333</v>
      </c>
      <c r="P2094">
        <f t="shared" si="193"/>
        <v>110.49090909090908</v>
      </c>
      <c r="Q2094" t="s">
        <v>8325</v>
      </c>
      <c r="R2094" t="s">
        <v>8329</v>
      </c>
      <c r="S2094" s="12">
        <f t="shared" si="194"/>
        <v>40763.499212962961</v>
      </c>
      <c r="T2094" s="12">
        <f t="shared" si="195"/>
        <v>40823.499212962961</v>
      </c>
      <c r="U2094" t="str">
        <f t="shared" si="196"/>
        <v>Aug</v>
      </c>
      <c r="V2094" t="str">
        <f t="shared" si="197"/>
        <v>2011</v>
      </c>
    </row>
    <row r="2095" spans="1:22" ht="48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s="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8">
        <f t="shared" si="192"/>
        <v>1.0246666666666666</v>
      </c>
      <c r="P2095">
        <f t="shared" si="193"/>
        <v>66.826086956521735</v>
      </c>
      <c r="Q2095" t="s">
        <v>8325</v>
      </c>
      <c r="R2095" t="s">
        <v>8329</v>
      </c>
      <c r="S2095" s="12">
        <f t="shared" si="194"/>
        <v>41205.646203703705</v>
      </c>
      <c r="T2095" s="12">
        <f t="shared" si="195"/>
        <v>41265.68787037037</v>
      </c>
      <c r="U2095" t="str">
        <f t="shared" si="196"/>
        <v>Oct</v>
      </c>
      <c r="V2095" t="str">
        <f t="shared" si="197"/>
        <v>2012</v>
      </c>
    </row>
    <row r="2096" spans="1:22" ht="48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s="5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8">
        <f t="shared" si="192"/>
        <v>1.2054285714285715</v>
      </c>
      <c r="P2096">
        <f t="shared" si="193"/>
        <v>58.597222222222221</v>
      </c>
      <c r="Q2096" t="s">
        <v>8325</v>
      </c>
      <c r="R2096" t="s">
        <v>8329</v>
      </c>
      <c r="S2096" s="12">
        <f t="shared" si="194"/>
        <v>40938.811689814815</v>
      </c>
      <c r="T2096" s="12">
        <f t="shared" si="195"/>
        <v>40972.916666666664</v>
      </c>
      <c r="U2096" t="str">
        <f t="shared" si="196"/>
        <v>Jan</v>
      </c>
      <c r="V2096" t="str">
        <f t="shared" si="197"/>
        <v>2012</v>
      </c>
    </row>
    <row r="2097" spans="1:22" ht="48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s="5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8">
        <f t="shared" si="192"/>
        <v>1</v>
      </c>
      <c r="P2097">
        <f t="shared" si="193"/>
        <v>113.63636363636364</v>
      </c>
      <c r="Q2097" t="s">
        <v>8325</v>
      </c>
      <c r="R2097" t="s">
        <v>8329</v>
      </c>
      <c r="S2097" s="12">
        <f t="shared" si="194"/>
        <v>40758.525150462956</v>
      </c>
      <c r="T2097" s="12">
        <f t="shared" si="195"/>
        <v>40818.525150462956</v>
      </c>
      <c r="U2097" t="str">
        <f t="shared" si="196"/>
        <v>Aug</v>
      </c>
      <c r="V2097" t="str">
        <f t="shared" si="197"/>
        <v>2011</v>
      </c>
    </row>
    <row r="2098" spans="1:22" ht="48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s="5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8">
        <f t="shared" si="192"/>
        <v>1.0166666666666666</v>
      </c>
      <c r="P2098">
        <f t="shared" si="193"/>
        <v>43.571428571428569</v>
      </c>
      <c r="Q2098" t="s">
        <v>8325</v>
      </c>
      <c r="R2098" t="s">
        <v>8329</v>
      </c>
      <c r="S2098" s="12">
        <f t="shared" si="194"/>
        <v>41192.550173611111</v>
      </c>
      <c r="T2098" s="12">
        <f t="shared" si="195"/>
        <v>41207.957638888889</v>
      </c>
      <c r="U2098" t="str">
        <f t="shared" si="196"/>
        <v>Oct</v>
      </c>
      <c r="V2098" t="str">
        <f t="shared" si="197"/>
        <v>2012</v>
      </c>
    </row>
    <row r="2099" spans="1:22" ht="48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s="5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8">
        <f t="shared" si="192"/>
        <v>1</v>
      </c>
      <c r="P2099">
        <f t="shared" si="193"/>
        <v>78.94736842105263</v>
      </c>
      <c r="Q2099" t="s">
        <v>8325</v>
      </c>
      <c r="R2099" t="s">
        <v>8329</v>
      </c>
      <c r="S2099" s="12">
        <f t="shared" si="194"/>
        <v>40818.376562499994</v>
      </c>
      <c r="T2099" s="12">
        <f t="shared" si="195"/>
        <v>40878.418229166666</v>
      </c>
      <c r="U2099" t="str">
        <f t="shared" si="196"/>
        <v>Oct</v>
      </c>
      <c r="V2099" t="str">
        <f t="shared" si="197"/>
        <v>2011</v>
      </c>
    </row>
    <row r="2100" spans="1:22" ht="48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s="5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8">
        <f t="shared" si="192"/>
        <v>1.0033333333333334</v>
      </c>
      <c r="P2100">
        <f t="shared" si="193"/>
        <v>188.125</v>
      </c>
      <c r="Q2100" t="s">
        <v>8325</v>
      </c>
      <c r="R2100" t="s">
        <v>8329</v>
      </c>
      <c r="S2100" s="12">
        <f t="shared" si="194"/>
        <v>40945.905497685184</v>
      </c>
      <c r="T2100" s="12">
        <f t="shared" si="195"/>
        <v>40975.905497685184</v>
      </c>
      <c r="U2100" t="str">
        <f t="shared" si="196"/>
        <v>Feb</v>
      </c>
      <c r="V2100" t="str">
        <f t="shared" si="197"/>
        <v>2012</v>
      </c>
    </row>
    <row r="2101" spans="1:22" ht="16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s="5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8">
        <f t="shared" si="192"/>
        <v>1.3236666666666668</v>
      </c>
      <c r="P2101">
        <f t="shared" si="193"/>
        <v>63.031746031746032</v>
      </c>
      <c r="Q2101" t="s">
        <v>8325</v>
      </c>
      <c r="R2101" t="s">
        <v>8329</v>
      </c>
      <c r="S2101" s="12">
        <f t="shared" si="194"/>
        <v>42173.53800925926</v>
      </c>
      <c r="T2101" s="12">
        <f t="shared" si="195"/>
        <v>42186.944444444445</v>
      </c>
      <c r="U2101" t="str">
        <f t="shared" si="196"/>
        <v>Jun</v>
      </c>
      <c r="V2101" t="str">
        <f t="shared" si="197"/>
        <v>2015</v>
      </c>
    </row>
    <row r="2102" spans="1:22" ht="48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s="5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8">
        <f t="shared" si="192"/>
        <v>1.3666666666666667</v>
      </c>
      <c r="P2102">
        <f t="shared" si="193"/>
        <v>30.37037037037037</v>
      </c>
      <c r="Q2102" t="s">
        <v>8325</v>
      </c>
      <c r="R2102" t="s">
        <v>8329</v>
      </c>
      <c r="S2102" s="12">
        <f t="shared" si="194"/>
        <v>41074.62663194444</v>
      </c>
      <c r="T2102" s="12">
        <f t="shared" si="195"/>
        <v>41089.957638888889</v>
      </c>
      <c r="U2102" t="str">
        <f t="shared" si="196"/>
        <v>Jun</v>
      </c>
      <c r="V2102" t="str">
        <f t="shared" si="197"/>
        <v>2012</v>
      </c>
    </row>
    <row r="2103" spans="1:22" ht="48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s="5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8">
        <f t="shared" si="192"/>
        <v>1.1325000000000001</v>
      </c>
      <c r="P2103">
        <f t="shared" si="193"/>
        <v>51.477272727272727</v>
      </c>
      <c r="Q2103" t="s">
        <v>8325</v>
      </c>
      <c r="R2103" t="s">
        <v>8329</v>
      </c>
      <c r="S2103" s="12">
        <f t="shared" si="194"/>
        <v>40891.941134259258</v>
      </c>
      <c r="T2103" s="12">
        <f t="shared" si="195"/>
        <v>40951.941134259258</v>
      </c>
      <c r="U2103" t="str">
        <f t="shared" si="196"/>
        <v>Dec</v>
      </c>
      <c r="V2103" t="str">
        <f t="shared" si="197"/>
        <v>2011</v>
      </c>
    </row>
    <row r="2104" spans="1:22" ht="48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s="5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8">
        <f t="shared" si="192"/>
        <v>1.36</v>
      </c>
      <c r="P2104">
        <f t="shared" si="193"/>
        <v>35.789473684210527</v>
      </c>
      <c r="Q2104" t="s">
        <v>8325</v>
      </c>
      <c r="R2104" t="s">
        <v>8329</v>
      </c>
      <c r="S2104" s="12">
        <f t="shared" si="194"/>
        <v>40638.660277777773</v>
      </c>
      <c r="T2104" s="12">
        <f t="shared" si="195"/>
        <v>40668.660277777773</v>
      </c>
      <c r="U2104" t="str">
        <f t="shared" si="196"/>
        <v>Apr</v>
      </c>
      <c r="V2104" t="str">
        <f t="shared" si="197"/>
        <v>2011</v>
      </c>
    </row>
    <row r="2105" spans="1:22" ht="32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s="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8">
        <f t="shared" si="192"/>
        <v>1.4612318374694613</v>
      </c>
      <c r="P2105">
        <f t="shared" si="193"/>
        <v>98.817391304347822</v>
      </c>
      <c r="Q2105" t="s">
        <v>8325</v>
      </c>
      <c r="R2105" t="s">
        <v>8329</v>
      </c>
      <c r="S2105" s="12">
        <f t="shared" si="194"/>
        <v>41192.546608796292</v>
      </c>
      <c r="T2105" s="12">
        <f t="shared" si="195"/>
        <v>41222.588275462964</v>
      </c>
      <c r="U2105" t="str">
        <f t="shared" si="196"/>
        <v>Oct</v>
      </c>
      <c r="V2105" t="str">
        <f t="shared" si="197"/>
        <v>2012</v>
      </c>
    </row>
    <row r="2106" spans="1:22" ht="48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s="5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8">
        <f t="shared" si="192"/>
        <v>1.2949999999999999</v>
      </c>
      <c r="P2106">
        <f t="shared" si="193"/>
        <v>28</v>
      </c>
      <c r="Q2106" t="s">
        <v>8325</v>
      </c>
      <c r="R2106" t="s">
        <v>8329</v>
      </c>
      <c r="S2106" s="12">
        <f t="shared" si="194"/>
        <v>41393.86613425926</v>
      </c>
      <c r="T2106" s="12">
        <f t="shared" si="195"/>
        <v>41424.791666666664</v>
      </c>
      <c r="U2106" t="str">
        <f t="shared" si="196"/>
        <v>Apr</v>
      </c>
      <c r="V2106" t="str">
        <f t="shared" si="197"/>
        <v>2013</v>
      </c>
    </row>
    <row r="2107" spans="1:22" ht="32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s="5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8">
        <f t="shared" si="192"/>
        <v>2.54</v>
      </c>
      <c r="P2107">
        <f t="shared" si="193"/>
        <v>51.313131313131315</v>
      </c>
      <c r="Q2107" t="s">
        <v>8325</v>
      </c>
      <c r="R2107" t="s">
        <v>8329</v>
      </c>
      <c r="S2107" s="12">
        <f t="shared" si="194"/>
        <v>41951.580474537033</v>
      </c>
      <c r="T2107" s="12">
        <f t="shared" si="195"/>
        <v>41963.958333333336</v>
      </c>
      <c r="U2107" t="str">
        <f t="shared" si="196"/>
        <v>Nov</v>
      </c>
      <c r="V2107" t="str">
        <f t="shared" si="197"/>
        <v>2014</v>
      </c>
    </row>
    <row r="2108" spans="1:22" ht="48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s="5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8">
        <f t="shared" si="192"/>
        <v>1.0704545454545455</v>
      </c>
      <c r="P2108">
        <f t="shared" si="193"/>
        <v>53.522727272727273</v>
      </c>
      <c r="Q2108" t="s">
        <v>8325</v>
      </c>
      <c r="R2108" t="s">
        <v>8329</v>
      </c>
      <c r="S2108" s="12">
        <f t="shared" si="194"/>
        <v>41270.006643518514</v>
      </c>
      <c r="T2108" s="12">
        <f t="shared" si="195"/>
        <v>41300.006643518514</v>
      </c>
      <c r="U2108" t="str">
        <f t="shared" si="196"/>
        <v>Dec</v>
      </c>
      <c r="V2108" t="str">
        <f t="shared" si="197"/>
        <v>2012</v>
      </c>
    </row>
    <row r="2109" spans="1:22" ht="48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s="5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8">
        <f t="shared" si="192"/>
        <v>1.0773299999999999</v>
      </c>
      <c r="P2109">
        <f t="shared" si="193"/>
        <v>37.149310344827583</v>
      </c>
      <c r="Q2109" t="s">
        <v>8325</v>
      </c>
      <c r="R2109" t="s">
        <v>8329</v>
      </c>
      <c r="S2109" s="12">
        <f t="shared" si="194"/>
        <v>41934.502233796295</v>
      </c>
      <c r="T2109" s="12">
        <f t="shared" si="195"/>
        <v>41955.543900462959</v>
      </c>
      <c r="U2109" t="str">
        <f t="shared" si="196"/>
        <v>Oct</v>
      </c>
      <c r="V2109" t="str">
        <f t="shared" si="197"/>
        <v>2014</v>
      </c>
    </row>
    <row r="2110" spans="1:22" ht="48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s="5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8">
        <f t="shared" si="192"/>
        <v>1.0731250000000001</v>
      </c>
      <c r="P2110">
        <f t="shared" si="193"/>
        <v>89.895287958115176</v>
      </c>
      <c r="Q2110" t="s">
        <v>8325</v>
      </c>
      <c r="R2110" t="s">
        <v>8329</v>
      </c>
      <c r="S2110" s="12">
        <f t="shared" si="194"/>
        <v>41134.967361111107</v>
      </c>
      <c r="T2110" s="12">
        <f t="shared" si="195"/>
        <v>41161.954861111109</v>
      </c>
      <c r="U2110" t="str">
        <f t="shared" si="196"/>
        <v>Aug</v>
      </c>
      <c r="V2110" t="str">
        <f t="shared" si="197"/>
        <v>2012</v>
      </c>
    </row>
    <row r="2111" spans="1:22" ht="32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s="5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8">
        <f t="shared" si="192"/>
        <v>1.06525</v>
      </c>
      <c r="P2111">
        <f t="shared" si="193"/>
        <v>106.52500000000001</v>
      </c>
      <c r="Q2111" t="s">
        <v>8325</v>
      </c>
      <c r="R2111" t="s">
        <v>8329</v>
      </c>
      <c r="S2111" s="12">
        <f t="shared" si="194"/>
        <v>42160.500196759262</v>
      </c>
      <c r="T2111" s="12">
        <f t="shared" si="195"/>
        <v>42190.500196759262</v>
      </c>
      <c r="U2111" t="str">
        <f t="shared" si="196"/>
        <v>Jun</v>
      </c>
      <c r="V2111" t="str">
        <f t="shared" si="197"/>
        <v>2015</v>
      </c>
    </row>
    <row r="2112" spans="1:22" ht="32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s="5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8">
        <f t="shared" si="192"/>
        <v>1.0035000000000001</v>
      </c>
      <c r="P2112">
        <f t="shared" si="193"/>
        <v>52.815789473684212</v>
      </c>
      <c r="Q2112" t="s">
        <v>8325</v>
      </c>
      <c r="R2112" t="s">
        <v>8329</v>
      </c>
      <c r="S2112" s="12">
        <f t="shared" si="194"/>
        <v>41759.462604166663</v>
      </c>
      <c r="T2112" s="12">
        <f t="shared" si="195"/>
        <v>41786.999305555553</v>
      </c>
      <c r="U2112" t="str">
        <f t="shared" si="196"/>
        <v>Apr</v>
      </c>
      <c r="V2112" t="str">
        <f t="shared" si="197"/>
        <v>2014</v>
      </c>
    </row>
    <row r="2113" spans="1:22" ht="48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s="5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8">
        <f t="shared" si="192"/>
        <v>1.0649999999999999</v>
      </c>
      <c r="P2113">
        <f t="shared" si="193"/>
        <v>54.615384615384613</v>
      </c>
      <c r="Q2113" t="s">
        <v>8325</v>
      </c>
      <c r="R2113" t="s">
        <v>8329</v>
      </c>
      <c r="S2113" s="12">
        <f t="shared" si="194"/>
        <v>40702.988715277774</v>
      </c>
      <c r="T2113" s="12">
        <f t="shared" si="195"/>
        <v>40769.833333333328</v>
      </c>
      <c r="U2113" t="str">
        <f t="shared" si="196"/>
        <v>Jun</v>
      </c>
      <c r="V2113" t="str">
        <f t="shared" si="197"/>
        <v>2011</v>
      </c>
    </row>
    <row r="2114" spans="1:22" ht="48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s="5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8">
        <f t="shared" si="192"/>
        <v>1</v>
      </c>
      <c r="P2114">
        <f t="shared" si="193"/>
        <v>27.272727272727273</v>
      </c>
      <c r="Q2114" t="s">
        <v>8325</v>
      </c>
      <c r="R2114" t="s">
        <v>8329</v>
      </c>
      <c r="S2114" s="12">
        <f t="shared" si="194"/>
        <v>41365.719826388886</v>
      </c>
      <c r="T2114" s="12">
        <f t="shared" si="195"/>
        <v>41379.719826388886</v>
      </c>
      <c r="U2114" t="str">
        <f t="shared" si="196"/>
        <v>Apr</v>
      </c>
      <c r="V2114" t="str">
        <f t="shared" si="197"/>
        <v>2013</v>
      </c>
    </row>
    <row r="2115" spans="1:22" ht="32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s="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8">
        <f t="shared" ref="O2115:O2178" si="198">E2115/D2115</f>
        <v>1.0485714285714285</v>
      </c>
      <c r="P2115">
        <f t="shared" ref="P2115:P2178" si="199">AVERAGE(E2115/L2115)</f>
        <v>68.598130841121488</v>
      </c>
      <c r="Q2115" t="s">
        <v>8325</v>
      </c>
      <c r="R2115" t="s">
        <v>8329</v>
      </c>
      <c r="S2115" s="12">
        <f t="shared" ref="S2115:S2178" si="200">(((J2115/60)/60)/24)+DATE(1970,1,1)+(-5/24)</f>
        <v>41870.657129629624</v>
      </c>
      <c r="T2115" s="12">
        <f t="shared" ref="T2115:T2178" si="201">(((I2115/60)/60)/24)+DATE(1970,1,1)+(-5/24)</f>
        <v>41905.657129629624</v>
      </c>
      <c r="U2115" t="str">
        <f t="shared" ref="U2115:U2178" si="202">TEXT(S2115, "mmm")</f>
        <v>Aug</v>
      </c>
      <c r="V2115" t="str">
        <f t="shared" ref="V2115:V2178" si="203">TEXT(S2115, "yyy")</f>
        <v>2014</v>
      </c>
    </row>
    <row r="2116" spans="1:22" ht="48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s="5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8">
        <f t="shared" si="198"/>
        <v>1.0469999999999999</v>
      </c>
      <c r="P2116">
        <f t="shared" si="199"/>
        <v>35.612244897959187</v>
      </c>
      <c r="Q2116" t="s">
        <v>8325</v>
      </c>
      <c r="R2116" t="s">
        <v>8329</v>
      </c>
      <c r="S2116" s="12">
        <f t="shared" si="200"/>
        <v>40458.607291666667</v>
      </c>
      <c r="T2116" s="12">
        <f t="shared" si="201"/>
        <v>40520.999305555553</v>
      </c>
      <c r="U2116" t="str">
        <f t="shared" si="202"/>
        <v>Oct</v>
      </c>
      <c r="V2116" t="str">
        <f t="shared" si="203"/>
        <v>2010</v>
      </c>
    </row>
    <row r="2117" spans="1:22" ht="48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s="5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8">
        <f t="shared" si="198"/>
        <v>2.2566666666666668</v>
      </c>
      <c r="P2117">
        <f t="shared" si="199"/>
        <v>94.027777777777771</v>
      </c>
      <c r="Q2117" t="s">
        <v>8325</v>
      </c>
      <c r="R2117" t="s">
        <v>8329</v>
      </c>
      <c r="S2117" s="12">
        <f t="shared" si="200"/>
        <v>40563.872696759259</v>
      </c>
      <c r="T2117" s="12">
        <f t="shared" si="201"/>
        <v>40593.872696759259</v>
      </c>
      <c r="U2117" t="str">
        <f t="shared" si="202"/>
        <v>Jan</v>
      </c>
      <c r="V2117" t="str">
        <f t="shared" si="203"/>
        <v>2011</v>
      </c>
    </row>
    <row r="2118" spans="1:22" ht="48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s="5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8">
        <f t="shared" si="198"/>
        <v>1.0090416666666666</v>
      </c>
      <c r="P2118">
        <f t="shared" si="199"/>
        <v>526.45652173913038</v>
      </c>
      <c r="Q2118" t="s">
        <v>8325</v>
      </c>
      <c r="R2118" t="s">
        <v>8329</v>
      </c>
      <c r="S2118" s="12">
        <f t="shared" si="200"/>
        <v>41136.569479166668</v>
      </c>
      <c r="T2118" s="12">
        <f t="shared" si="201"/>
        <v>41184.569479166668</v>
      </c>
      <c r="U2118" t="str">
        <f t="shared" si="202"/>
        <v>Aug</v>
      </c>
      <c r="V2118" t="str">
        <f t="shared" si="203"/>
        <v>2012</v>
      </c>
    </row>
    <row r="2119" spans="1:22" ht="48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s="5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8">
        <f t="shared" si="198"/>
        <v>1.4775</v>
      </c>
      <c r="P2119">
        <f t="shared" si="199"/>
        <v>50.657142857142858</v>
      </c>
      <c r="Q2119" t="s">
        <v>8325</v>
      </c>
      <c r="R2119" t="s">
        <v>8329</v>
      </c>
      <c r="S2119" s="12">
        <f t="shared" si="200"/>
        <v>42289.851261574069</v>
      </c>
      <c r="T2119" s="12">
        <f t="shared" si="201"/>
        <v>42303.999305555553</v>
      </c>
      <c r="U2119" t="str">
        <f t="shared" si="202"/>
        <v>Oct</v>
      </c>
      <c r="V2119" t="str">
        <f t="shared" si="203"/>
        <v>2015</v>
      </c>
    </row>
    <row r="2120" spans="1:22" ht="32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s="5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8">
        <f t="shared" si="198"/>
        <v>1.3461099999999999</v>
      </c>
      <c r="P2120">
        <f t="shared" si="199"/>
        <v>79.182941176470578</v>
      </c>
      <c r="Q2120" t="s">
        <v>8325</v>
      </c>
      <c r="R2120" t="s">
        <v>8329</v>
      </c>
      <c r="S2120" s="12">
        <f t="shared" si="200"/>
        <v>40718.631203703699</v>
      </c>
      <c r="T2120" s="12">
        <f t="shared" si="201"/>
        <v>40748.631203703699</v>
      </c>
      <c r="U2120" t="str">
        <f t="shared" si="202"/>
        <v>Jun</v>
      </c>
      <c r="V2120" t="str">
        <f t="shared" si="203"/>
        <v>2011</v>
      </c>
    </row>
    <row r="2121" spans="1:22" ht="48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s="5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8">
        <f t="shared" si="198"/>
        <v>1.0075000000000001</v>
      </c>
      <c r="P2121">
        <f t="shared" si="199"/>
        <v>91.590909090909093</v>
      </c>
      <c r="Q2121" t="s">
        <v>8325</v>
      </c>
      <c r="R2121" t="s">
        <v>8329</v>
      </c>
      <c r="S2121" s="12">
        <f t="shared" si="200"/>
        <v>41106.921817129631</v>
      </c>
      <c r="T2121" s="12">
        <f t="shared" si="201"/>
        <v>41136.921817129631</v>
      </c>
      <c r="U2121" t="str">
        <f t="shared" si="202"/>
        <v>Jul</v>
      </c>
      <c r="V2121" t="str">
        <f t="shared" si="203"/>
        <v>2012</v>
      </c>
    </row>
    <row r="2122" spans="1:22" ht="48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s="5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8">
        <f t="shared" si="198"/>
        <v>1.00880375</v>
      </c>
      <c r="P2122">
        <f t="shared" si="199"/>
        <v>116.96275362318841</v>
      </c>
      <c r="Q2122" t="s">
        <v>8325</v>
      </c>
      <c r="R2122" t="s">
        <v>8329</v>
      </c>
      <c r="S2122" s="12">
        <f t="shared" si="200"/>
        <v>41591.756203703699</v>
      </c>
      <c r="T2122" s="12">
        <f t="shared" si="201"/>
        <v>41640.756203703699</v>
      </c>
      <c r="U2122" t="str">
        <f t="shared" si="202"/>
        <v>Nov</v>
      </c>
      <c r="V2122" t="str">
        <f t="shared" si="203"/>
        <v>2013</v>
      </c>
    </row>
    <row r="2123" spans="1:22" ht="32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s="5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8">
        <f t="shared" si="198"/>
        <v>5.6800000000000002E-3</v>
      </c>
      <c r="P2123">
        <f t="shared" si="199"/>
        <v>28.4</v>
      </c>
      <c r="Q2123" t="s">
        <v>8333</v>
      </c>
      <c r="R2123" t="s">
        <v>8334</v>
      </c>
      <c r="S2123" s="12">
        <f t="shared" si="200"/>
        <v>42716.534120370365</v>
      </c>
      <c r="T2123" s="12">
        <f t="shared" si="201"/>
        <v>42746.534120370365</v>
      </c>
      <c r="U2123" t="str">
        <f t="shared" si="202"/>
        <v>Dec</v>
      </c>
      <c r="V2123" t="str">
        <f t="shared" si="203"/>
        <v>2016</v>
      </c>
    </row>
    <row r="2124" spans="1:22" ht="32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s="5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8">
        <f t="shared" si="198"/>
        <v>3.875E-3</v>
      </c>
      <c r="P2124">
        <f t="shared" si="199"/>
        <v>103.33333333333333</v>
      </c>
      <c r="Q2124" t="s">
        <v>8333</v>
      </c>
      <c r="R2124" t="s">
        <v>8334</v>
      </c>
      <c r="S2124" s="12">
        <f t="shared" si="200"/>
        <v>42712.092233796291</v>
      </c>
      <c r="T2124" s="12">
        <f t="shared" si="201"/>
        <v>42742.092233796291</v>
      </c>
      <c r="U2124" t="str">
        <f t="shared" si="202"/>
        <v>Dec</v>
      </c>
      <c r="V2124" t="str">
        <f t="shared" si="203"/>
        <v>2016</v>
      </c>
    </row>
    <row r="2125" spans="1:22" ht="64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s="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8">
        <f t="shared" si="198"/>
        <v>0.1</v>
      </c>
      <c r="P2125">
        <f t="shared" si="199"/>
        <v>10</v>
      </c>
      <c r="Q2125" t="s">
        <v>8333</v>
      </c>
      <c r="R2125" t="s">
        <v>8334</v>
      </c>
      <c r="S2125" s="12">
        <f t="shared" si="200"/>
        <v>40198.216516203705</v>
      </c>
      <c r="T2125" s="12">
        <f t="shared" si="201"/>
        <v>40252.082638888889</v>
      </c>
      <c r="U2125" t="str">
        <f t="shared" si="202"/>
        <v>Jan</v>
      </c>
      <c r="V2125" t="str">
        <f t="shared" si="203"/>
        <v>2010</v>
      </c>
    </row>
    <row r="2126" spans="1:22" ht="48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s="5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8">
        <f t="shared" si="198"/>
        <v>0.10454545454545454</v>
      </c>
      <c r="P2126">
        <f t="shared" si="199"/>
        <v>23</v>
      </c>
      <c r="Q2126" t="s">
        <v>8333</v>
      </c>
      <c r="R2126" t="s">
        <v>8334</v>
      </c>
      <c r="S2126" s="12">
        <f t="shared" si="200"/>
        <v>40463.819849537031</v>
      </c>
      <c r="T2126" s="12">
        <f t="shared" si="201"/>
        <v>40512</v>
      </c>
      <c r="U2126" t="str">
        <f t="shared" si="202"/>
        <v>Oct</v>
      </c>
      <c r="V2126" t="str">
        <f t="shared" si="203"/>
        <v>2010</v>
      </c>
    </row>
    <row r="2127" spans="1:22" ht="48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s="5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8">
        <f t="shared" si="198"/>
        <v>1.4200000000000001E-2</v>
      </c>
      <c r="P2127">
        <f t="shared" si="199"/>
        <v>31.555555555555557</v>
      </c>
      <c r="Q2127" t="s">
        <v>8333</v>
      </c>
      <c r="R2127" t="s">
        <v>8334</v>
      </c>
      <c r="S2127" s="12">
        <f t="shared" si="200"/>
        <v>42190.815196759257</v>
      </c>
      <c r="T2127" s="12">
        <f t="shared" si="201"/>
        <v>42220.815196759257</v>
      </c>
      <c r="U2127" t="str">
        <f t="shared" si="202"/>
        <v>Jul</v>
      </c>
      <c r="V2127" t="str">
        <f t="shared" si="203"/>
        <v>2015</v>
      </c>
    </row>
    <row r="2128" spans="1:22" ht="48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s="5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8">
        <f t="shared" si="198"/>
        <v>5.0000000000000001E-4</v>
      </c>
      <c r="P2128">
        <f t="shared" si="199"/>
        <v>5</v>
      </c>
      <c r="Q2128" t="s">
        <v>8333</v>
      </c>
      <c r="R2128" t="s">
        <v>8334</v>
      </c>
      <c r="S2128" s="12">
        <f t="shared" si="200"/>
        <v>41951.76489583333</v>
      </c>
      <c r="T2128" s="12">
        <f t="shared" si="201"/>
        <v>41981.76489583333</v>
      </c>
      <c r="U2128" t="str">
        <f t="shared" si="202"/>
        <v>Nov</v>
      </c>
      <c r="V2128" t="str">
        <f t="shared" si="203"/>
        <v>2014</v>
      </c>
    </row>
    <row r="2129" spans="1:22" ht="16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s="5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8">
        <f t="shared" si="198"/>
        <v>0.28842857142857142</v>
      </c>
      <c r="P2129">
        <f t="shared" si="199"/>
        <v>34.220338983050844</v>
      </c>
      <c r="Q2129" t="s">
        <v>8333</v>
      </c>
      <c r="R2129" t="s">
        <v>8334</v>
      </c>
      <c r="S2129" s="12">
        <f t="shared" si="200"/>
        <v>42045.297025462954</v>
      </c>
      <c r="T2129" s="12">
        <f t="shared" si="201"/>
        <v>42075.255358796298</v>
      </c>
      <c r="U2129" t="str">
        <f t="shared" si="202"/>
        <v>Feb</v>
      </c>
      <c r="V2129" t="str">
        <f t="shared" si="203"/>
        <v>2015</v>
      </c>
    </row>
    <row r="2130" spans="1:22" ht="48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s="5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8">
        <f t="shared" si="198"/>
        <v>1.6666666666666668E-3</v>
      </c>
      <c r="P2130">
        <f t="shared" si="199"/>
        <v>25</v>
      </c>
      <c r="Q2130" t="s">
        <v>8333</v>
      </c>
      <c r="R2130" t="s">
        <v>8334</v>
      </c>
      <c r="S2130" s="12">
        <f t="shared" si="200"/>
        <v>41843.564456018517</v>
      </c>
      <c r="T2130" s="12">
        <f t="shared" si="201"/>
        <v>41903.564456018517</v>
      </c>
      <c r="U2130" t="str">
        <f t="shared" si="202"/>
        <v>Jul</v>
      </c>
      <c r="V2130" t="str">
        <f t="shared" si="203"/>
        <v>2014</v>
      </c>
    </row>
    <row r="2131" spans="1:22" ht="48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s="5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8">
        <f t="shared" si="198"/>
        <v>0.11799999999999999</v>
      </c>
      <c r="P2131">
        <f t="shared" si="199"/>
        <v>19.666666666666668</v>
      </c>
      <c r="Q2131" t="s">
        <v>8333</v>
      </c>
      <c r="R2131" t="s">
        <v>8334</v>
      </c>
      <c r="S2131" s="12">
        <f t="shared" si="200"/>
        <v>42408.815972222219</v>
      </c>
      <c r="T2131" s="12">
        <f t="shared" si="201"/>
        <v>42438.815972222219</v>
      </c>
      <c r="U2131" t="str">
        <f t="shared" si="202"/>
        <v>Feb</v>
      </c>
      <c r="V2131" t="str">
        <f t="shared" si="203"/>
        <v>2016</v>
      </c>
    </row>
    <row r="2132" spans="1:22" ht="32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s="5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8">
        <f t="shared" si="198"/>
        <v>2.0238095238095236E-3</v>
      </c>
      <c r="P2132">
        <f t="shared" si="199"/>
        <v>21.25</v>
      </c>
      <c r="Q2132" t="s">
        <v>8333</v>
      </c>
      <c r="R2132" t="s">
        <v>8334</v>
      </c>
      <c r="S2132" s="12">
        <f t="shared" si="200"/>
        <v>41831.87804398148</v>
      </c>
      <c r="T2132" s="12">
        <f t="shared" si="201"/>
        <v>41866.87804398148</v>
      </c>
      <c r="U2132" t="str">
        <f t="shared" si="202"/>
        <v>Jul</v>
      </c>
      <c r="V2132" t="str">
        <f t="shared" si="203"/>
        <v>2014</v>
      </c>
    </row>
    <row r="2133" spans="1:22" ht="48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s="5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8">
        <f t="shared" si="198"/>
        <v>0.05</v>
      </c>
      <c r="P2133">
        <f t="shared" si="199"/>
        <v>8.3333333333333339</v>
      </c>
      <c r="Q2133" t="s">
        <v>8333</v>
      </c>
      <c r="R2133" t="s">
        <v>8334</v>
      </c>
      <c r="S2133" s="12">
        <f t="shared" si="200"/>
        <v>42166.998738425922</v>
      </c>
      <c r="T2133" s="12">
        <f t="shared" si="201"/>
        <v>42196.998738425922</v>
      </c>
      <c r="U2133" t="str">
        <f t="shared" si="202"/>
        <v>Jun</v>
      </c>
      <c r="V2133" t="str">
        <f t="shared" si="203"/>
        <v>2015</v>
      </c>
    </row>
    <row r="2134" spans="1:22" ht="48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s="5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8">
        <f t="shared" si="198"/>
        <v>2.1129899999999997E-2</v>
      </c>
      <c r="P2134">
        <f t="shared" si="199"/>
        <v>21.34333333333333</v>
      </c>
      <c r="Q2134" t="s">
        <v>8333</v>
      </c>
      <c r="R2134" t="s">
        <v>8334</v>
      </c>
      <c r="S2134" s="12">
        <f t="shared" si="200"/>
        <v>41643.27884259259</v>
      </c>
      <c r="T2134" s="12">
        <f t="shared" si="201"/>
        <v>41673.27884259259</v>
      </c>
      <c r="U2134" t="str">
        <f t="shared" si="202"/>
        <v>Jan</v>
      </c>
      <c r="V2134" t="str">
        <f t="shared" si="203"/>
        <v>2014</v>
      </c>
    </row>
    <row r="2135" spans="1:22" ht="48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s="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8">
        <f t="shared" si="198"/>
        <v>1.6E-2</v>
      </c>
      <c r="P2135">
        <f t="shared" si="199"/>
        <v>5.333333333333333</v>
      </c>
      <c r="Q2135" t="s">
        <v>8333</v>
      </c>
      <c r="R2135" t="s">
        <v>8334</v>
      </c>
      <c r="S2135" s="12">
        <f t="shared" si="200"/>
        <v>40618.888877314814</v>
      </c>
      <c r="T2135" s="12">
        <f t="shared" si="201"/>
        <v>40657.082638888889</v>
      </c>
      <c r="U2135" t="str">
        <f t="shared" si="202"/>
        <v>Mar</v>
      </c>
      <c r="V2135" t="str">
        <f t="shared" si="203"/>
        <v>2011</v>
      </c>
    </row>
    <row r="2136" spans="1:22" ht="48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s="5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8">
        <f t="shared" si="198"/>
        <v>1.7333333333333333E-2</v>
      </c>
      <c r="P2136">
        <f t="shared" si="199"/>
        <v>34.666666666666664</v>
      </c>
      <c r="Q2136" t="s">
        <v>8333</v>
      </c>
      <c r="R2136" t="s">
        <v>8334</v>
      </c>
      <c r="S2136" s="12">
        <f t="shared" si="200"/>
        <v>41361.678136574068</v>
      </c>
      <c r="T2136" s="12">
        <f t="shared" si="201"/>
        <v>41391.678136574068</v>
      </c>
      <c r="U2136" t="str">
        <f t="shared" si="202"/>
        <v>Mar</v>
      </c>
      <c r="V2136" t="str">
        <f t="shared" si="203"/>
        <v>2013</v>
      </c>
    </row>
    <row r="2137" spans="1:22" ht="48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s="5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8">
        <f t="shared" si="198"/>
        <v>9.5600000000000004E-2</v>
      </c>
      <c r="P2137">
        <f t="shared" si="199"/>
        <v>21.727272727272727</v>
      </c>
      <c r="Q2137" t="s">
        <v>8333</v>
      </c>
      <c r="R2137" t="s">
        <v>8334</v>
      </c>
      <c r="S2137" s="12">
        <f t="shared" si="200"/>
        <v>41156.755011574067</v>
      </c>
      <c r="T2137" s="12">
        <f t="shared" si="201"/>
        <v>41186.755011574067</v>
      </c>
      <c r="U2137" t="str">
        <f t="shared" si="202"/>
        <v>Sep</v>
      </c>
      <c r="V2137" t="str">
        <f t="shared" si="203"/>
        <v>2012</v>
      </c>
    </row>
    <row r="2138" spans="1:22" ht="48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s="5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8">
        <f t="shared" si="198"/>
        <v>5.9612499999999998E-4</v>
      </c>
      <c r="P2138">
        <f t="shared" si="199"/>
        <v>11.922499999999999</v>
      </c>
      <c r="Q2138" t="s">
        <v>8333</v>
      </c>
      <c r="R2138" t="s">
        <v>8334</v>
      </c>
      <c r="S2138" s="12">
        <f t="shared" si="200"/>
        <v>41536.300763888888</v>
      </c>
      <c r="T2138" s="12">
        <f t="shared" si="201"/>
        <v>41566.300763888888</v>
      </c>
      <c r="U2138" t="str">
        <f t="shared" si="202"/>
        <v>Sep</v>
      </c>
      <c r="V2138" t="str">
        <f t="shared" si="203"/>
        <v>2013</v>
      </c>
    </row>
    <row r="2139" spans="1:22" ht="48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s="5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8">
        <f t="shared" si="198"/>
        <v>0.28405999999999998</v>
      </c>
      <c r="P2139">
        <f t="shared" si="199"/>
        <v>26.59737827715356</v>
      </c>
      <c r="Q2139" t="s">
        <v>8333</v>
      </c>
      <c r="R2139" t="s">
        <v>8334</v>
      </c>
      <c r="S2139" s="12">
        <f t="shared" si="200"/>
        <v>41948.562835648147</v>
      </c>
      <c r="T2139" s="12">
        <f t="shared" si="201"/>
        <v>41978.562835648147</v>
      </c>
      <c r="U2139" t="str">
        <f t="shared" si="202"/>
        <v>Nov</v>
      </c>
      <c r="V2139" t="str">
        <f t="shared" si="203"/>
        <v>2014</v>
      </c>
    </row>
    <row r="2140" spans="1:22" ht="32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s="5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8">
        <f t="shared" si="198"/>
        <v>0.128</v>
      </c>
      <c r="P2140">
        <f t="shared" si="199"/>
        <v>10.666666666666666</v>
      </c>
      <c r="Q2140" t="s">
        <v>8333</v>
      </c>
      <c r="R2140" t="s">
        <v>8334</v>
      </c>
      <c r="S2140" s="12">
        <f t="shared" si="200"/>
        <v>41556.804849537039</v>
      </c>
      <c r="T2140" s="12">
        <f t="shared" si="201"/>
        <v>41586.846516203703</v>
      </c>
      <c r="U2140" t="str">
        <f t="shared" si="202"/>
        <v>Oct</v>
      </c>
      <c r="V2140" t="str">
        <f t="shared" si="203"/>
        <v>2013</v>
      </c>
    </row>
    <row r="2141" spans="1:22" ht="48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s="5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8">
        <f t="shared" si="198"/>
        <v>5.4199999999999998E-2</v>
      </c>
      <c r="P2141">
        <f t="shared" si="199"/>
        <v>29.035714285714285</v>
      </c>
      <c r="Q2141" t="s">
        <v>8333</v>
      </c>
      <c r="R2141" t="s">
        <v>8334</v>
      </c>
      <c r="S2141" s="12">
        <f t="shared" si="200"/>
        <v>42647.541759259257</v>
      </c>
      <c r="T2141" s="12">
        <f t="shared" si="201"/>
        <v>42677.541759259257</v>
      </c>
      <c r="U2141" t="str">
        <f t="shared" si="202"/>
        <v>Oct</v>
      </c>
      <c r="V2141" t="str">
        <f t="shared" si="203"/>
        <v>2016</v>
      </c>
    </row>
    <row r="2142" spans="1:22" ht="48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s="5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8">
        <f t="shared" si="198"/>
        <v>1.1199999999999999E-3</v>
      </c>
      <c r="P2142">
        <f t="shared" si="199"/>
        <v>50.909090909090907</v>
      </c>
      <c r="Q2142" t="s">
        <v>8333</v>
      </c>
      <c r="R2142" t="s">
        <v>8334</v>
      </c>
      <c r="S2142" s="12">
        <f t="shared" si="200"/>
        <v>41255.625277777777</v>
      </c>
      <c r="T2142" s="12">
        <f t="shared" si="201"/>
        <v>41285.625277777777</v>
      </c>
      <c r="U2142" t="str">
        <f t="shared" si="202"/>
        <v>Dec</v>
      </c>
      <c r="V2142" t="str">
        <f t="shared" si="203"/>
        <v>2012</v>
      </c>
    </row>
    <row r="2143" spans="1:22" ht="48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s="5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8">
        <f t="shared" si="198"/>
        <v>0</v>
      </c>
      <c r="P2143" t="e">
        <f t="shared" si="199"/>
        <v>#DIV/0!</v>
      </c>
      <c r="Q2143" t="s">
        <v>8333</v>
      </c>
      <c r="R2143" t="s">
        <v>8334</v>
      </c>
      <c r="S2143" s="12">
        <f t="shared" si="200"/>
        <v>41927.027303240735</v>
      </c>
      <c r="T2143" s="12">
        <f t="shared" si="201"/>
        <v>41957.068969907406</v>
      </c>
      <c r="U2143" t="str">
        <f t="shared" si="202"/>
        <v>Oct</v>
      </c>
      <c r="V2143" t="str">
        <f t="shared" si="203"/>
        <v>2014</v>
      </c>
    </row>
    <row r="2144" spans="1:22" ht="48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s="5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8">
        <f t="shared" si="198"/>
        <v>5.7238095238095241E-2</v>
      </c>
      <c r="P2144">
        <f t="shared" si="199"/>
        <v>50.083333333333336</v>
      </c>
      <c r="Q2144" t="s">
        <v>8333</v>
      </c>
      <c r="R2144" t="s">
        <v>8334</v>
      </c>
      <c r="S2144" s="12">
        <f t="shared" si="200"/>
        <v>42340.493171296293</v>
      </c>
      <c r="T2144" s="12">
        <f t="shared" si="201"/>
        <v>42368.493171296293</v>
      </c>
      <c r="U2144" t="str">
        <f t="shared" si="202"/>
        <v>Dec</v>
      </c>
      <c r="V2144" t="str">
        <f t="shared" si="203"/>
        <v>2015</v>
      </c>
    </row>
    <row r="2145" spans="1:22" ht="48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s="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8">
        <f t="shared" si="198"/>
        <v>0.1125</v>
      </c>
      <c r="P2145">
        <f t="shared" si="199"/>
        <v>45</v>
      </c>
      <c r="Q2145" t="s">
        <v>8333</v>
      </c>
      <c r="R2145" t="s">
        <v>8334</v>
      </c>
      <c r="S2145" s="12">
        <f t="shared" si="200"/>
        <v>40332.678379629629</v>
      </c>
      <c r="T2145" s="12">
        <f t="shared" si="201"/>
        <v>40380.583333333328</v>
      </c>
      <c r="U2145" t="str">
        <f t="shared" si="202"/>
        <v>Jun</v>
      </c>
      <c r="V2145" t="str">
        <f t="shared" si="203"/>
        <v>2010</v>
      </c>
    </row>
    <row r="2146" spans="1:22" ht="32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s="5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8">
        <f t="shared" si="198"/>
        <v>1.7098591549295775E-2</v>
      </c>
      <c r="P2146">
        <f t="shared" si="199"/>
        <v>25.291666666666668</v>
      </c>
      <c r="Q2146" t="s">
        <v>8333</v>
      </c>
      <c r="R2146" t="s">
        <v>8334</v>
      </c>
      <c r="S2146" s="12">
        <f t="shared" si="200"/>
        <v>41499.338425925926</v>
      </c>
      <c r="T2146" s="12">
        <f t="shared" si="201"/>
        <v>41531.338425925926</v>
      </c>
      <c r="U2146" t="str">
        <f t="shared" si="202"/>
        <v>Aug</v>
      </c>
      <c r="V2146" t="str">
        <f t="shared" si="203"/>
        <v>2013</v>
      </c>
    </row>
    <row r="2147" spans="1:22" ht="48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s="5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8">
        <f t="shared" si="198"/>
        <v>0.30433333333333334</v>
      </c>
      <c r="P2147">
        <f t="shared" si="199"/>
        <v>51.292134831460672</v>
      </c>
      <c r="Q2147" t="s">
        <v>8333</v>
      </c>
      <c r="R2147" t="s">
        <v>8334</v>
      </c>
      <c r="S2147" s="12">
        <f t="shared" si="200"/>
        <v>41575.029097222221</v>
      </c>
      <c r="T2147" s="12">
        <f t="shared" si="201"/>
        <v>41605.070763888885</v>
      </c>
      <c r="U2147" t="str">
        <f t="shared" si="202"/>
        <v>Oct</v>
      </c>
      <c r="V2147" t="str">
        <f t="shared" si="203"/>
        <v>2013</v>
      </c>
    </row>
    <row r="2148" spans="1:22" ht="48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s="5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8">
        <f t="shared" si="198"/>
        <v>2.0000000000000001E-4</v>
      </c>
      <c r="P2148">
        <f t="shared" si="199"/>
        <v>1</v>
      </c>
      <c r="Q2148" t="s">
        <v>8333</v>
      </c>
      <c r="R2148" t="s">
        <v>8334</v>
      </c>
      <c r="S2148" s="12">
        <f t="shared" si="200"/>
        <v>42397.471180555549</v>
      </c>
      <c r="T2148" s="12">
        <f t="shared" si="201"/>
        <v>42411.471180555549</v>
      </c>
      <c r="U2148" t="str">
        <f t="shared" si="202"/>
        <v>Jan</v>
      </c>
      <c r="V2148" t="str">
        <f t="shared" si="203"/>
        <v>2016</v>
      </c>
    </row>
    <row r="2149" spans="1:22" ht="16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s="5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8">
        <f t="shared" si="198"/>
        <v>6.9641025641025639E-3</v>
      </c>
      <c r="P2149">
        <f t="shared" si="199"/>
        <v>49.381818181818183</v>
      </c>
      <c r="Q2149" t="s">
        <v>8333</v>
      </c>
      <c r="R2149" t="s">
        <v>8334</v>
      </c>
      <c r="S2149" s="12">
        <f t="shared" si="200"/>
        <v>41927.087361111109</v>
      </c>
      <c r="T2149" s="12">
        <f t="shared" si="201"/>
        <v>41959.129027777781</v>
      </c>
      <c r="U2149" t="str">
        <f t="shared" si="202"/>
        <v>Oct</v>
      </c>
      <c r="V2149" t="str">
        <f t="shared" si="203"/>
        <v>2014</v>
      </c>
    </row>
    <row r="2150" spans="1:22" ht="48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s="5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8">
        <f t="shared" si="198"/>
        <v>0.02</v>
      </c>
      <c r="P2150">
        <f t="shared" si="199"/>
        <v>1</v>
      </c>
      <c r="Q2150" t="s">
        <v>8333</v>
      </c>
      <c r="R2150" t="s">
        <v>8334</v>
      </c>
      <c r="S2150" s="12">
        <f t="shared" si="200"/>
        <v>42066.525254629632</v>
      </c>
      <c r="T2150" s="12">
        <f t="shared" si="201"/>
        <v>42096.483587962961</v>
      </c>
      <c r="U2150" t="str">
        <f t="shared" si="202"/>
        <v>Mar</v>
      </c>
      <c r="V2150" t="str">
        <f t="shared" si="203"/>
        <v>2015</v>
      </c>
    </row>
    <row r="2151" spans="1:22" ht="48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s="5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8">
        <f t="shared" si="198"/>
        <v>0</v>
      </c>
      <c r="P2151" t="e">
        <f t="shared" si="199"/>
        <v>#DIV/0!</v>
      </c>
      <c r="Q2151" t="s">
        <v>8333</v>
      </c>
      <c r="R2151" t="s">
        <v>8334</v>
      </c>
      <c r="S2151" s="12">
        <f t="shared" si="200"/>
        <v>40354.816620370366</v>
      </c>
      <c r="T2151" s="12">
        <f t="shared" si="201"/>
        <v>40389.791666666664</v>
      </c>
      <c r="U2151" t="str">
        <f t="shared" si="202"/>
        <v>Jun</v>
      </c>
      <c r="V2151" t="str">
        <f t="shared" si="203"/>
        <v>2010</v>
      </c>
    </row>
    <row r="2152" spans="1:22" ht="16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s="5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8">
        <f t="shared" si="198"/>
        <v>8.0999999999999996E-3</v>
      </c>
      <c r="P2152">
        <f t="shared" si="199"/>
        <v>101.25</v>
      </c>
      <c r="Q2152" t="s">
        <v>8333</v>
      </c>
      <c r="R2152" t="s">
        <v>8334</v>
      </c>
      <c r="S2152" s="12">
        <f t="shared" si="200"/>
        <v>42534.076377314814</v>
      </c>
      <c r="T2152" s="12">
        <f t="shared" si="201"/>
        <v>42564.076377314814</v>
      </c>
      <c r="U2152" t="str">
        <f t="shared" si="202"/>
        <v>Jun</v>
      </c>
      <c r="V2152" t="str">
        <f t="shared" si="203"/>
        <v>2016</v>
      </c>
    </row>
    <row r="2153" spans="1:22" ht="48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s="5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8">
        <f t="shared" si="198"/>
        <v>2.6222222222222224E-3</v>
      </c>
      <c r="P2153">
        <f t="shared" si="199"/>
        <v>19.666666666666668</v>
      </c>
      <c r="Q2153" t="s">
        <v>8333</v>
      </c>
      <c r="R2153" t="s">
        <v>8334</v>
      </c>
      <c r="S2153" s="12">
        <f t="shared" si="200"/>
        <v>42520.639050925929</v>
      </c>
      <c r="T2153" s="12">
        <f t="shared" si="201"/>
        <v>42550.639050925929</v>
      </c>
      <c r="U2153" t="str">
        <f t="shared" si="202"/>
        <v>May</v>
      </c>
      <c r="V2153" t="str">
        <f t="shared" si="203"/>
        <v>2016</v>
      </c>
    </row>
    <row r="2154" spans="1:22" ht="48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s="5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8">
        <f t="shared" si="198"/>
        <v>1.6666666666666668E-3</v>
      </c>
      <c r="P2154">
        <f t="shared" si="199"/>
        <v>12.5</v>
      </c>
      <c r="Q2154" t="s">
        <v>8333</v>
      </c>
      <c r="R2154" t="s">
        <v>8334</v>
      </c>
      <c r="S2154" s="12">
        <f t="shared" si="200"/>
        <v>41683.62394675926</v>
      </c>
      <c r="T2154" s="12">
        <f t="shared" si="201"/>
        <v>41713.582280092589</v>
      </c>
      <c r="U2154" t="str">
        <f t="shared" si="202"/>
        <v>Feb</v>
      </c>
      <c r="V2154" t="str">
        <f t="shared" si="203"/>
        <v>2014</v>
      </c>
    </row>
    <row r="2155" spans="1:22" ht="48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s="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8">
        <f t="shared" si="198"/>
        <v>9.1244548809124457E-5</v>
      </c>
      <c r="P2155">
        <f t="shared" si="199"/>
        <v>8.5</v>
      </c>
      <c r="Q2155" t="s">
        <v>8333</v>
      </c>
      <c r="R2155" t="s">
        <v>8334</v>
      </c>
      <c r="S2155" s="12">
        <f t="shared" si="200"/>
        <v>41974.702754629623</v>
      </c>
      <c r="T2155" s="12">
        <f t="shared" si="201"/>
        <v>42014.124305555553</v>
      </c>
      <c r="U2155" t="str">
        <f t="shared" si="202"/>
        <v>Dec</v>
      </c>
      <c r="V2155" t="str">
        <f t="shared" si="203"/>
        <v>2014</v>
      </c>
    </row>
    <row r="2156" spans="1:22" ht="32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s="5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8">
        <f t="shared" si="198"/>
        <v>8.0000000000000002E-3</v>
      </c>
      <c r="P2156">
        <f t="shared" si="199"/>
        <v>1</v>
      </c>
      <c r="Q2156" t="s">
        <v>8333</v>
      </c>
      <c r="R2156" t="s">
        <v>8334</v>
      </c>
      <c r="S2156" s="12">
        <f t="shared" si="200"/>
        <v>41647.42392361111</v>
      </c>
      <c r="T2156" s="12">
        <f t="shared" si="201"/>
        <v>41667.42392361111</v>
      </c>
      <c r="U2156" t="str">
        <f t="shared" si="202"/>
        <v>Jan</v>
      </c>
      <c r="V2156" t="str">
        <f t="shared" si="203"/>
        <v>2014</v>
      </c>
    </row>
    <row r="2157" spans="1:22" ht="48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s="5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8">
        <f t="shared" si="198"/>
        <v>2.3E-2</v>
      </c>
      <c r="P2157">
        <f t="shared" si="199"/>
        <v>23</v>
      </c>
      <c r="Q2157" t="s">
        <v>8333</v>
      </c>
      <c r="R2157" t="s">
        <v>8334</v>
      </c>
      <c r="S2157" s="12">
        <f t="shared" si="200"/>
        <v>42430.539178240739</v>
      </c>
      <c r="T2157" s="12">
        <f t="shared" si="201"/>
        <v>42460.497511574074</v>
      </c>
      <c r="U2157" t="str">
        <f t="shared" si="202"/>
        <v>Mar</v>
      </c>
      <c r="V2157" t="str">
        <f t="shared" si="203"/>
        <v>2016</v>
      </c>
    </row>
    <row r="2158" spans="1:22" ht="32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s="5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8">
        <f t="shared" si="198"/>
        <v>2.6660714285714284E-2</v>
      </c>
      <c r="P2158">
        <f t="shared" si="199"/>
        <v>17.987951807228917</v>
      </c>
      <c r="Q2158" t="s">
        <v>8333</v>
      </c>
      <c r="R2158" t="s">
        <v>8334</v>
      </c>
      <c r="S2158" s="12">
        <f t="shared" si="200"/>
        <v>41488.645902777775</v>
      </c>
      <c r="T2158" s="12">
        <f t="shared" si="201"/>
        <v>41533.645902777775</v>
      </c>
      <c r="U2158" t="str">
        <f t="shared" si="202"/>
        <v>Aug</v>
      </c>
      <c r="V2158" t="str">
        <f t="shared" si="203"/>
        <v>2013</v>
      </c>
    </row>
    <row r="2159" spans="1:22" ht="32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s="5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8">
        <f t="shared" si="198"/>
        <v>0.28192</v>
      </c>
      <c r="P2159">
        <f t="shared" si="199"/>
        <v>370.94736842105266</v>
      </c>
      <c r="Q2159" t="s">
        <v>8333</v>
      </c>
      <c r="R2159" t="s">
        <v>8334</v>
      </c>
      <c r="S2159" s="12">
        <f t="shared" si="200"/>
        <v>42694.772951388884</v>
      </c>
      <c r="T2159" s="12">
        <f t="shared" si="201"/>
        <v>42727.124305555553</v>
      </c>
      <c r="U2159" t="str">
        <f t="shared" si="202"/>
        <v>Nov</v>
      </c>
      <c r="V2159" t="str">
        <f t="shared" si="203"/>
        <v>2016</v>
      </c>
    </row>
    <row r="2160" spans="1:22" ht="48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s="5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8">
        <f t="shared" si="198"/>
        <v>6.5900366666666668E-2</v>
      </c>
      <c r="P2160">
        <f t="shared" si="199"/>
        <v>63.569485530546629</v>
      </c>
      <c r="Q2160" t="s">
        <v>8333</v>
      </c>
      <c r="R2160" t="s">
        <v>8334</v>
      </c>
      <c r="S2160" s="12">
        <f t="shared" si="200"/>
        <v>41264.645532407405</v>
      </c>
      <c r="T2160" s="12">
        <f t="shared" si="201"/>
        <v>41309.645532407405</v>
      </c>
      <c r="U2160" t="str">
        <f t="shared" si="202"/>
        <v>Dec</v>
      </c>
      <c r="V2160" t="str">
        <f t="shared" si="203"/>
        <v>2012</v>
      </c>
    </row>
    <row r="2161" spans="1:22" ht="64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s="5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8">
        <f t="shared" si="198"/>
        <v>7.2222222222222219E-3</v>
      </c>
      <c r="P2161">
        <f t="shared" si="199"/>
        <v>13</v>
      </c>
      <c r="Q2161" t="s">
        <v>8333</v>
      </c>
      <c r="R2161" t="s">
        <v>8334</v>
      </c>
      <c r="S2161" s="12">
        <f t="shared" si="200"/>
        <v>40710.522847222215</v>
      </c>
      <c r="T2161" s="12">
        <f t="shared" si="201"/>
        <v>40740.522847222215</v>
      </c>
      <c r="U2161" t="str">
        <f t="shared" si="202"/>
        <v>Jun</v>
      </c>
      <c r="V2161" t="str">
        <f t="shared" si="203"/>
        <v>2011</v>
      </c>
    </row>
    <row r="2162" spans="1:22" ht="48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s="5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8">
        <f t="shared" si="198"/>
        <v>8.5000000000000006E-3</v>
      </c>
      <c r="P2162">
        <f t="shared" si="199"/>
        <v>5.3125</v>
      </c>
      <c r="Q2162" t="s">
        <v>8333</v>
      </c>
      <c r="R2162" t="s">
        <v>8334</v>
      </c>
      <c r="S2162" s="12">
        <f t="shared" si="200"/>
        <v>41018.503530092588</v>
      </c>
      <c r="T2162" s="12">
        <f t="shared" si="201"/>
        <v>41048.503530092588</v>
      </c>
      <c r="U2162" t="str">
        <f t="shared" si="202"/>
        <v>Apr</v>
      </c>
      <c r="V2162" t="str">
        <f t="shared" si="203"/>
        <v>2012</v>
      </c>
    </row>
    <row r="2163" spans="1:22" ht="32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s="5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8">
        <f t="shared" si="198"/>
        <v>1.1575</v>
      </c>
      <c r="P2163">
        <f t="shared" si="199"/>
        <v>35.615384615384613</v>
      </c>
      <c r="Q2163" t="s">
        <v>8325</v>
      </c>
      <c r="R2163" t="s">
        <v>8326</v>
      </c>
      <c r="S2163" s="12">
        <f t="shared" si="200"/>
        <v>42240.644201388881</v>
      </c>
      <c r="T2163" s="12">
        <f t="shared" si="201"/>
        <v>42270.644201388881</v>
      </c>
      <c r="U2163" t="str">
        <f t="shared" si="202"/>
        <v>Aug</v>
      </c>
      <c r="V2163" t="str">
        <f t="shared" si="203"/>
        <v>2015</v>
      </c>
    </row>
    <row r="2164" spans="1:22" ht="48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s="5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8">
        <f t="shared" si="198"/>
        <v>1.1226666666666667</v>
      </c>
      <c r="P2164">
        <f t="shared" si="199"/>
        <v>87.103448275862064</v>
      </c>
      <c r="Q2164" t="s">
        <v>8325</v>
      </c>
      <c r="R2164" t="s">
        <v>8326</v>
      </c>
      <c r="S2164" s="12">
        <f t="shared" si="200"/>
        <v>41813.557766203703</v>
      </c>
      <c r="T2164" s="12">
        <f t="shared" si="201"/>
        <v>41844.557766203703</v>
      </c>
      <c r="U2164" t="str">
        <f t="shared" si="202"/>
        <v>Jun</v>
      </c>
      <c r="V2164" t="str">
        <f t="shared" si="203"/>
        <v>2014</v>
      </c>
    </row>
    <row r="2165" spans="1:22" ht="48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s="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8">
        <f t="shared" si="198"/>
        <v>1.3220000000000001</v>
      </c>
      <c r="P2165">
        <f t="shared" si="199"/>
        <v>75.11363636363636</v>
      </c>
      <c r="Q2165" t="s">
        <v>8325</v>
      </c>
      <c r="R2165" t="s">
        <v>8326</v>
      </c>
      <c r="S2165" s="12">
        <f t="shared" si="200"/>
        <v>42111.691203703704</v>
      </c>
      <c r="T2165" s="12">
        <f t="shared" si="201"/>
        <v>42162.951388888883</v>
      </c>
      <c r="U2165" t="str">
        <f t="shared" si="202"/>
        <v>Apr</v>
      </c>
      <c r="V2165" t="str">
        <f t="shared" si="203"/>
        <v>2015</v>
      </c>
    </row>
    <row r="2166" spans="1:22" ht="32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s="5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8">
        <f t="shared" si="198"/>
        <v>1.0263636363636364</v>
      </c>
      <c r="P2166">
        <f t="shared" si="199"/>
        <v>68.01204819277109</v>
      </c>
      <c r="Q2166" t="s">
        <v>8325</v>
      </c>
      <c r="R2166" t="s">
        <v>8326</v>
      </c>
      <c r="S2166" s="12">
        <f t="shared" si="200"/>
        <v>42515.509421296294</v>
      </c>
      <c r="T2166" s="12">
        <f t="shared" si="201"/>
        <v>42545.957638888889</v>
      </c>
      <c r="U2166" t="str">
        <f t="shared" si="202"/>
        <v>May</v>
      </c>
      <c r="V2166" t="str">
        <f t="shared" si="203"/>
        <v>2016</v>
      </c>
    </row>
    <row r="2167" spans="1:22" ht="48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s="5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8">
        <f t="shared" si="198"/>
        <v>1.3864000000000001</v>
      </c>
      <c r="P2167">
        <f t="shared" si="199"/>
        <v>29.623931623931625</v>
      </c>
      <c r="Q2167" t="s">
        <v>8325</v>
      </c>
      <c r="R2167" t="s">
        <v>8326</v>
      </c>
      <c r="S2167" s="12">
        <f t="shared" si="200"/>
        <v>42438.458738425928</v>
      </c>
      <c r="T2167" s="12">
        <f t="shared" si="201"/>
        <v>42468.417071759257</v>
      </c>
      <c r="U2167" t="str">
        <f t="shared" si="202"/>
        <v>Mar</v>
      </c>
      <c r="V2167" t="str">
        <f t="shared" si="203"/>
        <v>2016</v>
      </c>
    </row>
    <row r="2168" spans="1:22" ht="48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s="5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8">
        <f t="shared" si="198"/>
        <v>1.466</v>
      </c>
      <c r="P2168">
        <f t="shared" si="199"/>
        <v>91.625</v>
      </c>
      <c r="Q2168" t="s">
        <v>8325</v>
      </c>
      <c r="R2168" t="s">
        <v>8326</v>
      </c>
      <c r="S2168" s="12">
        <f t="shared" si="200"/>
        <v>41933.629837962959</v>
      </c>
      <c r="T2168" s="12">
        <f t="shared" si="201"/>
        <v>41978.671504629623</v>
      </c>
      <c r="U2168" t="str">
        <f t="shared" si="202"/>
        <v>Oct</v>
      </c>
      <c r="V2168" t="str">
        <f t="shared" si="203"/>
        <v>2014</v>
      </c>
    </row>
    <row r="2169" spans="1:22" ht="32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s="5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8">
        <f t="shared" si="198"/>
        <v>1.2</v>
      </c>
      <c r="P2169">
        <f t="shared" si="199"/>
        <v>22.5</v>
      </c>
      <c r="Q2169" t="s">
        <v>8325</v>
      </c>
      <c r="R2169" t="s">
        <v>8326</v>
      </c>
      <c r="S2169" s="12">
        <f t="shared" si="200"/>
        <v>41152.858067129629</v>
      </c>
      <c r="T2169" s="12">
        <f t="shared" si="201"/>
        <v>41166.858067129629</v>
      </c>
      <c r="U2169" t="str">
        <f t="shared" si="202"/>
        <v>Aug</v>
      </c>
      <c r="V2169" t="str">
        <f t="shared" si="203"/>
        <v>2012</v>
      </c>
    </row>
    <row r="2170" spans="1:22" ht="32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s="5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8">
        <f t="shared" si="198"/>
        <v>1.215816111111111</v>
      </c>
      <c r="P2170">
        <f t="shared" si="199"/>
        <v>64.366735294117646</v>
      </c>
      <c r="Q2170" t="s">
        <v>8325</v>
      </c>
      <c r="R2170" t="s">
        <v>8326</v>
      </c>
      <c r="S2170" s="12">
        <f t="shared" si="200"/>
        <v>42745.391909722217</v>
      </c>
      <c r="T2170" s="12">
        <f t="shared" si="201"/>
        <v>42775.999999999993</v>
      </c>
      <c r="U2170" t="str">
        <f t="shared" si="202"/>
        <v>Jan</v>
      </c>
      <c r="V2170" t="str">
        <f t="shared" si="203"/>
        <v>2017</v>
      </c>
    </row>
    <row r="2171" spans="1:22" ht="48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s="5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8">
        <f t="shared" si="198"/>
        <v>1</v>
      </c>
      <c r="P2171">
        <f t="shared" si="199"/>
        <v>21.857142857142858</v>
      </c>
      <c r="Q2171" t="s">
        <v>8325</v>
      </c>
      <c r="R2171" t="s">
        <v>8326</v>
      </c>
      <c r="S2171" s="12">
        <f t="shared" si="200"/>
        <v>42793.492488425924</v>
      </c>
      <c r="T2171" s="12">
        <f t="shared" si="201"/>
        <v>42796.492488425924</v>
      </c>
      <c r="U2171" t="str">
        <f t="shared" si="202"/>
        <v>Feb</v>
      </c>
      <c r="V2171" t="str">
        <f t="shared" si="203"/>
        <v>2017</v>
      </c>
    </row>
    <row r="2172" spans="1:22" ht="48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s="5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8">
        <f t="shared" si="198"/>
        <v>1.8085714285714285</v>
      </c>
      <c r="P2172">
        <f t="shared" si="199"/>
        <v>33.315789473684212</v>
      </c>
      <c r="Q2172" t="s">
        <v>8325</v>
      </c>
      <c r="R2172" t="s">
        <v>8326</v>
      </c>
      <c r="S2172" s="12">
        <f t="shared" si="200"/>
        <v>42198.541921296295</v>
      </c>
      <c r="T2172" s="12">
        <f t="shared" si="201"/>
        <v>42238.541921296295</v>
      </c>
      <c r="U2172" t="str">
        <f t="shared" si="202"/>
        <v>Jul</v>
      </c>
      <c r="V2172" t="str">
        <f t="shared" si="203"/>
        <v>2015</v>
      </c>
    </row>
    <row r="2173" spans="1:22" ht="48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s="5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8">
        <f t="shared" si="198"/>
        <v>1.0607500000000001</v>
      </c>
      <c r="P2173">
        <f t="shared" si="199"/>
        <v>90.276595744680847</v>
      </c>
      <c r="Q2173" t="s">
        <v>8325</v>
      </c>
      <c r="R2173" t="s">
        <v>8326</v>
      </c>
      <c r="S2173" s="12">
        <f t="shared" si="200"/>
        <v>42141.748784722215</v>
      </c>
      <c r="T2173" s="12">
        <f t="shared" si="201"/>
        <v>42176.999999999993</v>
      </c>
      <c r="U2173" t="str">
        <f t="shared" si="202"/>
        <v>May</v>
      </c>
      <c r="V2173" t="str">
        <f t="shared" si="203"/>
        <v>2015</v>
      </c>
    </row>
    <row r="2174" spans="1:22" ht="48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s="5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8">
        <f t="shared" si="198"/>
        <v>1</v>
      </c>
      <c r="P2174">
        <f t="shared" si="199"/>
        <v>76.92307692307692</v>
      </c>
      <c r="Q2174" t="s">
        <v>8325</v>
      </c>
      <c r="R2174" t="s">
        <v>8326</v>
      </c>
      <c r="S2174" s="12">
        <f t="shared" si="200"/>
        <v>42082.371759259251</v>
      </c>
      <c r="T2174" s="12">
        <f t="shared" si="201"/>
        <v>42112.371759259251</v>
      </c>
      <c r="U2174" t="str">
        <f t="shared" si="202"/>
        <v>Mar</v>
      </c>
      <c r="V2174" t="str">
        <f t="shared" si="203"/>
        <v>2015</v>
      </c>
    </row>
    <row r="2175" spans="1:22" ht="48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s="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8">
        <f t="shared" si="198"/>
        <v>1.2692857142857144</v>
      </c>
      <c r="P2175">
        <f t="shared" si="199"/>
        <v>59.233333333333334</v>
      </c>
      <c r="Q2175" t="s">
        <v>8325</v>
      </c>
      <c r="R2175" t="s">
        <v>8326</v>
      </c>
      <c r="S2175" s="12">
        <f t="shared" si="200"/>
        <v>41495.484293981477</v>
      </c>
      <c r="T2175" s="12">
        <f t="shared" si="201"/>
        <v>41526.957638888889</v>
      </c>
      <c r="U2175" t="str">
        <f t="shared" si="202"/>
        <v>Aug</v>
      </c>
      <c r="V2175" t="str">
        <f t="shared" si="203"/>
        <v>2013</v>
      </c>
    </row>
    <row r="2176" spans="1:22" ht="48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s="5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8">
        <f t="shared" si="198"/>
        <v>1.0297499999999999</v>
      </c>
      <c r="P2176">
        <f t="shared" si="199"/>
        <v>65.38095238095238</v>
      </c>
      <c r="Q2176" t="s">
        <v>8325</v>
      </c>
      <c r="R2176" t="s">
        <v>8326</v>
      </c>
      <c r="S2176" s="12">
        <f t="shared" si="200"/>
        <v>42465.334571759253</v>
      </c>
      <c r="T2176" s="12">
        <f t="shared" si="201"/>
        <v>42495.334571759253</v>
      </c>
      <c r="U2176" t="str">
        <f t="shared" si="202"/>
        <v>Apr</v>
      </c>
      <c r="V2176" t="str">
        <f t="shared" si="203"/>
        <v>2016</v>
      </c>
    </row>
    <row r="2177" spans="1:22" ht="48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s="5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8">
        <f t="shared" si="198"/>
        <v>2.5</v>
      </c>
      <c r="P2177">
        <f t="shared" si="199"/>
        <v>67.307692307692307</v>
      </c>
      <c r="Q2177" t="s">
        <v>8325</v>
      </c>
      <c r="R2177" t="s">
        <v>8326</v>
      </c>
      <c r="S2177" s="12">
        <f t="shared" si="200"/>
        <v>42564.800763888888</v>
      </c>
      <c r="T2177" s="12">
        <f t="shared" si="201"/>
        <v>42571.800763888888</v>
      </c>
      <c r="U2177" t="str">
        <f t="shared" si="202"/>
        <v>Jul</v>
      </c>
      <c r="V2177" t="str">
        <f t="shared" si="203"/>
        <v>2016</v>
      </c>
    </row>
    <row r="2178" spans="1:22" ht="48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s="5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8">
        <f t="shared" si="198"/>
        <v>1.2602</v>
      </c>
      <c r="P2178">
        <f t="shared" si="199"/>
        <v>88.74647887323944</v>
      </c>
      <c r="Q2178" t="s">
        <v>8325</v>
      </c>
      <c r="R2178" t="s">
        <v>8326</v>
      </c>
      <c r="S2178" s="12">
        <f t="shared" si="200"/>
        <v>42096.424872685187</v>
      </c>
      <c r="T2178" s="12">
        <f t="shared" si="201"/>
        <v>42126.424872685187</v>
      </c>
      <c r="U2178" t="str">
        <f t="shared" si="202"/>
        <v>Apr</v>
      </c>
      <c r="V2178" t="str">
        <f t="shared" si="203"/>
        <v>2015</v>
      </c>
    </row>
    <row r="2179" spans="1:22" ht="64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s="5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8">
        <f t="shared" ref="O2179:O2242" si="204">E2179/D2179</f>
        <v>1.0012000000000001</v>
      </c>
      <c r="P2179">
        <f t="shared" ref="P2179:P2242" si="205">AVERAGE(E2179/L2179)</f>
        <v>65.868421052631575</v>
      </c>
      <c r="Q2179" t="s">
        <v>8325</v>
      </c>
      <c r="R2179" t="s">
        <v>8326</v>
      </c>
      <c r="S2179" s="12">
        <f t="shared" ref="S2179:S2242" si="206">(((J2179/60)/60)/24)+DATE(1970,1,1)+(-5/24)</f>
        <v>42502.042442129627</v>
      </c>
      <c r="T2179" s="12">
        <f t="shared" ref="T2179:T2242" si="207">(((I2179/60)/60)/24)+DATE(1970,1,1)+(-5/24)</f>
        <v>42527.042442129627</v>
      </c>
      <c r="U2179" t="str">
        <f t="shared" ref="U2179:U2242" si="208">TEXT(S2179, "mmm")</f>
        <v>May</v>
      </c>
      <c r="V2179" t="str">
        <f t="shared" ref="V2179:V2242" si="209">TEXT(S2179, "yyy")</f>
        <v>2016</v>
      </c>
    </row>
    <row r="2180" spans="1:22" ht="48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s="5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8">
        <f t="shared" si="204"/>
        <v>1.3864000000000001</v>
      </c>
      <c r="P2180">
        <f t="shared" si="205"/>
        <v>40.349243306169967</v>
      </c>
      <c r="Q2180" t="s">
        <v>8325</v>
      </c>
      <c r="R2180" t="s">
        <v>8326</v>
      </c>
      <c r="S2180" s="12">
        <f t="shared" si="206"/>
        <v>42723.428206018514</v>
      </c>
      <c r="T2180" s="12">
        <f t="shared" si="207"/>
        <v>42753.428206018514</v>
      </c>
      <c r="U2180" t="str">
        <f t="shared" si="208"/>
        <v>Dec</v>
      </c>
      <c r="V2180" t="str">
        <f t="shared" si="209"/>
        <v>2016</v>
      </c>
    </row>
    <row r="2181" spans="1:22" ht="32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s="5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8">
        <f t="shared" si="204"/>
        <v>1.6140000000000001</v>
      </c>
      <c r="P2181">
        <f t="shared" si="205"/>
        <v>76.857142857142861</v>
      </c>
      <c r="Q2181" t="s">
        <v>8325</v>
      </c>
      <c r="R2181" t="s">
        <v>8326</v>
      </c>
      <c r="S2181" s="12">
        <f t="shared" si="206"/>
        <v>42074.962870370371</v>
      </c>
      <c r="T2181" s="12">
        <f t="shared" si="207"/>
        <v>42104.962870370371</v>
      </c>
      <c r="U2181" t="str">
        <f t="shared" si="208"/>
        <v>Mar</v>
      </c>
      <c r="V2181" t="str">
        <f t="shared" si="209"/>
        <v>2015</v>
      </c>
    </row>
    <row r="2182" spans="1:22" ht="32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s="5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8">
        <f t="shared" si="204"/>
        <v>1.071842</v>
      </c>
      <c r="P2182">
        <f t="shared" si="205"/>
        <v>68.707820512820518</v>
      </c>
      <c r="Q2182" t="s">
        <v>8325</v>
      </c>
      <c r="R2182" t="s">
        <v>8326</v>
      </c>
      <c r="S2182" s="12">
        <f t="shared" si="206"/>
        <v>42279.461435185185</v>
      </c>
      <c r="T2182" s="12">
        <f t="shared" si="207"/>
        <v>42321.503101851849</v>
      </c>
      <c r="U2182" t="str">
        <f t="shared" si="208"/>
        <v>Oct</v>
      </c>
      <c r="V2182" t="str">
        <f t="shared" si="209"/>
        <v>2015</v>
      </c>
    </row>
    <row r="2183" spans="1:22" ht="48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s="5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8">
        <f t="shared" si="204"/>
        <v>1.5309999999999999</v>
      </c>
      <c r="P2183">
        <f t="shared" si="205"/>
        <v>57.773584905660378</v>
      </c>
      <c r="Q2183" t="s">
        <v>8333</v>
      </c>
      <c r="R2183" t="s">
        <v>8351</v>
      </c>
      <c r="S2183" s="12">
        <f t="shared" si="206"/>
        <v>42772.796909722216</v>
      </c>
      <c r="T2183" s="12">
        <f t="shared" si="207"/>
        <v>42786.796909722216</v>
      </c>
      <c r="U2183" t="str">
        <f t="shared" si="208"/>
        <v>Feb</v>
      </c>
      <c r="V2183" t="str">
        <f t="shared" si="209"/>
        <v>2017</v>
      </c>
    </row>
    <row r="2184" spans="1:22" ht="32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s="5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8">
        <f t="shared" si="204"/>
        <v>5.2416666666666663</v>
      </c>
      <c r="P2184">
        <f t="shared" si="205"/>
        <v>44.171348314606739</v>
      </c>
      <c r="Q2184" t="s">
        <v>8333</v>
      </c>
      <c r="R2184" t="s">
        <v>8351</v>
      </c>
      <c r="S2184" s="12">
        <f t="shared" si="206"/>
        <v>41879.692418981482</v>
      </c>
      <c r="T2184" s="12">
        <f t="shared" si="207"/>
        <v>41914.692418981482</v>
      </c>
      <c r="U2184" t="str">
        <f t="shared" si="208"/>
        <v>Aug</v>
      </c>
      <c r="V2184" t="str">
        <f t="shared" si="209"/>
        <v>2014</v>
      </c>
    </row>
    <row r="2185" spans="1:22" ht="48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s="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8">
        <f t="shared" si="204"/>
        <v>4.8927777777777779</v>
      </c>
      <c r="P2185">
        <f t="shared" si="205"/>
        <v>31.566308243727597</v>
      </c>
      <c r="Q2185" t="s">
        <v>8333</v>
      </c>
      <c r="R2185" t="s">
        <v>8351</v>
      </c>
      <c r="S2185" s="12">
        <f t="shared" si="206"/>
        <v>42745.157141203708</v>
      </c>
      <c r="T2185" s="12">
        <f t="shared" si="207"/>
        <v>42774.999999999993</v>
      </c>
      <c r="U2185" t="str">
        <f t="shared" si="208"/>
        <v>Jan</v>
      </c>
      <c r="V2185" t="str">
        <f t="shared" si="209"/>
        <v>2017</v>
      </c>
    </row>
    <row r="2186" spans="1:22" ht="48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s="5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8">
        <f t="shared" si="204"/>
        <v>2.8473999999999999</v>
      </c>
      <c r="P2186">
        <f t="shared" si="205"/>
        <v>107.04511278195488</v>
      </c>
      <c r="Q2186" t="s">
        <v>8333</v>
      </c>
      <c r="R2186" t="s">
        <v>8351</v>
      </c>
      <c r="S2186" s="12">
        <f t="shared" si="206"/>
        <v>42380.481956018521</v>
      </c>
      <c r="T2186" s="12">
        <f t="shared" si="207"/>
        <v>42394.458333333336</v>
      </c>
      <c r="U2186" t="str">
        <f t="shared" si="208"/>
        <v>Jan</v>
      </c>
      <c r="V2186" t="str">
        <f t="shared" si="209"/>
        <v>2016</v>
      </c>
    </row>
    <row r="2187" spans="1:22" ht="48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s="5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8">
        <f t="shared" si="204"/>
        <v>18.569700000000001</v>
      </c>
      <c r="P2187">
        <f t="shared" si="205"/>
        <v>149.03451043338683</v>
      </c>
      <c r="Q2187" t="s">
        <v>8333</v>
      </c>
      <c r="R2187" t="s">
        <v>8351</v>
      </c>
      <c r="S2187" s="12">
        <f t="shared" si="206"/>
        <v>41319.141655092593</v>
      </c>
      <c r="T2187" s="12">
        <f t="shared" si="207"/>
        <v>41359.141655092593</v>
      </c>
      <c r="U2187" t="str">
        <f t="shared" si="208"/>
        <v>Feb</v>
      </c>
      <c r="V2187" t="str">
        <f t="shared" si="209"/>
        <v>2013</v>
      </c>
    </row>
    <row r="2188" spans="1:22" ht="32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s="5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8">
        <f t="shared" si="204"/>
        <v>1.0967499999999999</v>
      </c>
      <c r="P2188">
        <f t="shared" si="205"/>
        <v>55.956632653061227</v>
      </c>
      <c r="Q2188" t="s">
        <v>8333</v>
      </c>
      <c r="R2188" t="s">
        <v>8351</v>
      </c>
      <c r="S2188" s="12">
        <f t="shared" si="206"/>
        <v>42583.406747685185</v>
      </c>
      <c r="T2188" s="12">
        <f t="shared" si="207"/>
        <v>42619.874999999993</v>
      </c>
      <c r="U2188" t="str">
        <f t="shared" si="208"/>
        <v>Aug</v>
      </c>
      <c r="V2188" t="str">
        <f t="shared" si="209"/>
        <v>2016</v>
      </c>
    </row>
    <row r="2189" spans="1:22" ht="48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s="5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8">
        <f t="shared" si="204"/>
        <v>10.146425000000001</v>
      </c>
      <c r="P2189">
        <f t="shared" si="205"/>
        <v>56.970381807973048</v>
      </c>
      <c r="Q2189" t="s">
        <v>8333</v>
      </c>
      <c r="R2189" t="s">
        <v>8351</v>
      </c>
      <c r="S2189" s="12">
        <f t="shared" si="206"/>
        <v>42068.000763888886</v>
      </c>
      <c r="T2189" s="12">
        <f t="shared" si="207"/>
        <v>42096.957638888889</v>
      </c>
      <c r="U2189" t="str">
        <f t="shared" si="208"/>
        <v>Mar</v>
      </c>
      <c r="V2189" t="str">
        <f t="shared" si="209"/>
        <v>2015</v>
      </c>
    </row>
    <row r="2190" spans="1:22" ht="48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s="5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8">
        <f t="shared" si="204"/>
        <v>4.1217692027666546</v>
      </c>
      <c r="P2190">
        <f t="shared" si="205"/>
        <v>44.056420233463037</v>
      </c>
      <c r="Q2190" t="s">
        <v>8333</v>
      </c>
      <c r="R2190" t="s">
        <v>8351</v>
      </c>
      <c r="S2190" s="12">
        <f t="shared" si="206"/>
        <v>42633.377789351849</v>
      </c>
      <c r="T2190" s="12">
        <f t="shared" si="207"/>
        <v>42668.499999999993</v>
      </c>
      <c r="U2190" t="str">
        <f t="shared" si="208"/>
        <v>Sep</v>
      </c>
      <c r="V2190" t="str">
        <f t="shared" si="209"/>
        <v>2016</v>
      </c>
    </row>
    <row r="2191" spans="1:22" ht="48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s="5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8">
        <f t="shared" si="204"/>
        <v>5.0324999999999998</v>
      </c>
      <c r="P2191">
        <f t="shared" si="205"/>
        <v>68.625</v>
      </c>
      <c r="Q2191" t="s">
        <v>8333</v>
      </c>
      <c r="R2191" t="s">
        <v>8351</v>
      </c>
      <c r="S2191" s="12">
        <f t="shared" si="206"/>
        <v>42467.579861111109</v>
      </c>
      <c r="T2191" s="12">
        <f t="shared" si="207"/>
        <v>42481.708333333336</v>
      </c>
      <c r="U2191" t="str">
        <f t="shared" si="208"/>
        <v>Apr</v>
      </c>
      <c r="V2191" t="str">
        <f t="shared" si="209"/>
        <v>2016</v>
      </c>
    </row>
    <row r="2192" spans="1:22" ht="48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s="5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8">
        <f t="shared" si="204"/>
        <v>1.8461052631578947</v>
      </c>
      <c r="P2192">
        <f t="shared" si="205"/>
        <v>65.318435754189949</v>
      </c>
      <c r="Q2192" t="s">
        <v>8333</v>
      </c>
      <c r="R2192" t="s">
        <v>8351</v>
      </c>
      <c r="S2192" s="12">
        <f t="shared" si="206"/>
        <v>42417.416712962957</v>
      </c>
      <c r="T2192" s="12">
        <f t="shared" si="207"/>
        <v>42452.082638888889</v>
      </c>
      <c r="U2192" t="str">
        <f t="shared" si="208"/>
        <v>Feb</v>
      </c>
      <c r="V2192" t="str">
        <f t="shared" si="209"/>
        <v>2016</v>
      </c>
    </row>
    <row r="2193" spans="1:22" ht="48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s="5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8">
        <f t="shared" si="204"/>
        <v>1.1973333333333334</v>
      </c>
      <c r="P2193">
        <f t="shared" si="205"/>
        <v>35.92</v>
      </c>
      <c r="Q2193" t="s">
        <v>8333</v>
      </c>
      <c r="R2193" t="s">
        <v>8351</v>
      </c>
      <c r="S2193" s="12">
        <f t="shared" si="206"/>
        <v>42768.6253125</v>
      </c>
      <c r="T2193" s="12">
        <f t="shared" si="207"/>
        <v>42780.6253125</v>
      </c>
      <c r="U2193" t="str">
        <f t="shared" si="208"/>
        <v>Feb</v>
      </c>
      <c r="V2193" t="str">
        <f t="shared" si="209"/>
        <v>2017</v>
      </c>
    </row>
    <row r="2194" spans="1:22" ht="48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s="5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8">
        <f t="shared" si="204"/>
        <v>10.812401666666668</v>
      </c>
      <c r="P2194">
        <f t="shared" si="205"/>
        <v>40.070667078443485</v>
      </c>
      <c r="Q2194" t="s">
        <v>8333</v>
      </c>
      <c r="R2194" t="s">
        <v>8351</v>
      </c>
      <c r="S2194" s="12">
        <f t="shared" si="206"/>
        <v>42691.642870370364</v>
      </c>
      <c r="T2194" s="12">
        <f t="shared" si="207"/>
        <v>42719.749999999993</v>
      </c>
      <c r="U2194" t="str">
        <f t="shared" si="208"/>
        <v>Nov</v>
      </c>
      <c r="V2194" t="str">
        <f t="shared" si="209"/>
        <v>2016</v>
      </c>
    </row>
    <row r="2195" spans="1:22" ht="48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s="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8">
        <f t="shared" si="204"/>
        <v>4.5237333333333334</v>
      </c>
      <c r="P2195">
        <f t="shared" si="205"/>
        <v>75.647714604236342</v>
      </c>
      <c r="Q2195" t="s">
        <v>8333</v>
      </c>
      <c r="R2195" t="s">
        <v>8351</v>
      </c>
      <c r="S2195" s="12">
        <f t="shared" si="206"/>
        <v>42664.197592592587</v>
      </c>
      <c r="T2195" s="12">
        <f t="shared" si="207"/>
        <v>42694.999305555553</v>
      </c>
      <c r="U2195" t="str">
        <f t="shared" si="208"/>
        <v>Oct</v>
      </c>
      <c r="V2195" t="str">
        <f t="shared" si="209"/>
        <v>2016</v>
      </c>
    </row>
    <row r="2196" spans="1:22" ht="48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s="5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8">
        <f t="shared" si="204"/>
        <v>5.3737000000000004</v>
      </c>
      <c r="P2196">
        <f t="shared" si="205"/>
        <v>61.203872437357631</v>
      </c>
      <c r="Q2196" t="s">
        <v>8333</v>
      </c>
      <c r="R2196" t="s">
        <v>8351</v>
      </c>
      <c r="S2196" s="12">
        <f t="shared" si="206"/>
        <v>42425.54965277778</v>
      </c>
      <c r="T2196" s="12">
        <f t="shared" si="207"/>
        <v>42455.507986111108</v>
      </c>
      <c r="U2196" t="str">
        <f t="shared" si="208"/>
        <v>Feb</v>
      </c>
      <c r="V2196" t="str">
        <f t="shared" si="209"/>
        <v>2016</v>
      </c>
    </row>
    <row r="2197" spans="1:22" ht="32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s="5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8">
        <f t="shared" si="204"/>
        <v>1.2032608695652174</v>
      </c>
      <c r="P2197">
        <f t="shared" si="205"/>
        <v>48.130434782608695</v>
      </c>
      <c r="Q2197" t="s">
        <v>8333</v>
      </c>
      <c r="R2197" t="s">
        <v>8351</v>
      </c>
      <c r="S2197" s="12">
        <f t="shared" si="206"/>
        <v>42197.563657407409</v>
      </c>
      <c r="T2197" s="12">
        <f t="shared" si="207"/>
        <v>42227.563657407409</v>
      </c>
      <c r="U2197" t="str">
        <f t="shared" si="208"/>
        <v>Jul</v>
      </c>
      <c r="V2197" t="str">
        <f t="shared" si="209"/>
        <v>2015</v>
      </c>
    </row>
    <row r="2198" spans="1:22" ht="32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s="5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8">
        <f t="shared" si="204"/>
        <v>1.1383571428571428</v>
      </c>
      <c r="P2198">
        <f t="shared" si="205"/>
        <v>68.106837606837601</v>
      </c>
      <c r="Q2198" t="s">
        <v>8333</v>
      </c>
      <c r="R2198" t="s">
        <v>8351</v>
      </c>
      <c r="S2198" s="12">
        <f t="shared" si="206"/>
        <v>42675.278958333329</v>
      </c>
      <c r="T2198" s="12">
        <f t="shared" si="207"/>
        <v>42706.083333333336</v>
      </c>
      <c r="U2198" t="str">
        <f t="shared" si="208"/>
        <v>Nov</v>
      </c>
      <c r="V2198" t="str">
        <f t="shared" si="209"/>
        <v>2016</v>
      </c>
    </row>
    <row r="2199" spans="1:22" ht="48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s="5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8">
        <f t="shared" si="204"/>
        <v>9.5103109999999997</v>
      </c>
      <c r="P2199">
        <f t="shared" si="205"/>
        <v>65.891300230946882</v>
      </c>
      <c r="Q2199" t="s">
        <v>8333</v>
      </c>
      <c r="R2199" t="s">
        <v>8351</v>
      </c>
      <c r="S2199" s="12">
        <f t="shared" si="206"/>
        <v>42033.37568287037</v>
      </c>
      <c r="T2199" s="12">
        <f t="shared" si="207"/>
        <v>42063.37568287037</v>
      </c>
      <c r="U2199" t="str">
        <f t="shared" si="208"/>
        <v>Jan</v>
      </c>
      <c r="V2199" t="str">
        <f t="shared" si="209"/>
        <v>2015</v>
      </c>
    </row>
    <row r="2200" spans="1:22" ht="48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s="5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8">
        <f t="shared" si="204"/>
        <v>1.3289249999999999</v>
      </c>
      <c r="P2200">
        <f t="shared" si="205"/>
        <v>81.654377880184327</v>
      </c>
      <c r="Q2200" t="s">
        <v>8333</v>
      </c>
      <c r="R2200" t="s">
        <v>8351</v>
      </c>
      <c r="S2200" s="12">
        <f t="shared" si="206"/>
        <v>42292.305555555555</v>
      </c>
      <c r="T2200" s="12">
        <f t="shared" si="207"/>
        <v>42322.347222222219</v>
      </c>
      <c r="U2200" t="str">
        <f t="shared" si="208"/>
        <v>Oct</v>
      </c>
      <c r="V2200" t="str">
        <f t="shared" si="209"/>
        <v>2015</v>
      </c>
    </row>
    <row r="2201" spans="1:22" ht="32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s="5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8">
        <f t="shared" si="204"/>
        <v>1.4697777777777778</v>
      </c>
      <c r="P2201">
        <f t="shared" si="205"/>
        <v>52.701195219123505</v>
      </c>
      <c r="Q2201" t="s">
        <v>8333</v>
      </c>
      <c r="R2201" t="s">
        <v>8351</v>
      </c>
      <c r="S2201" s="12">
        <f t="shared" si="206"/>
        <v>42262.208310185182</v>
      </c>
      <c r="T2201" s="12">
        <f t="shared" si="207"/>
        <v>42292.208310185182</v>
      </c>
      <c r="U2201" t="str">
        <f t="shared" si="208"/>
        <v>Sep</v>
      </c>
      <c r="V2201" t="str">
        <f t="shared" si="209"/>
        <v>2015</v>
      </c>
    </row>
    <row r="2202" spans="1:22" ht="48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s="5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8">
        <f t="shared" si="204"/>
        <v>5.4215</v>
      </c>
      <c r="P2202">
        <f t="shared" si="205"/>
        <v>41.228136882129277</v>
      </c>
      <c r="Q2202" t="s">
        <v>8333</v>
      </c>
      <c r="R2202" t="s">
        <v>8351</v>
      </c>
      <c r="S2202" s="12">
        <f t="shared" si="206"/>
        <v>42163.417453703696</v>
      </c>
      <c r="T2202" s="12">
        <f t="shared" si="207"/>
        <v>42190.916666666664</v>
      </c>
      <c r="U2202" t="str">
        <f t="shared" si="208"/>
        <v>Jun</v>
      </c>
      <c r="V2202" t="str">
        <f t="shared" si="209"/>
        <v>2015</v>
      </c>
    </row>
    <row r="2203" spans="1:22" ht="48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s="5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8">
        <f t="shared" si="204"/>
        <v>3.8271818181818182</v>
      </c>
      <c r="P2203">
        <f t="shared" si="205"/>
        <v>15.035357142857142</v>
      </c>
      <c r="Q2203" t="s">
        <v>8325</v>
      </c>
      <c r="R2203" t="s">
        <v>8330</v>
      </c>
      <c r="S2203" s="12">
        <f t="shared" si="206"/>
        <v>41276.638483796298</v>
      </c>
      <c r="T2203" s="12">
        <f t="shared" si="207"/>
        <v>41290.638483796298</v>
      </c>
      <c r="U2203" t="str">
        <f t="shared" si="208"/>
        <v>Jan</v>
      </c>
      <c r="V2203" t="str">
        <f t="shared" si="209"/>
        <v>2013</v>
      </c>
    </row>
    <row r="2204" spans="1:22" ht="32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s="5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8">
        <f t="shared" si="204"/>
        <v>7.0418124999999998</v>
      </c>
      <c r="P2204">
        <f t="shared" si="205"/>
        <v>39.066920943134534</v>
      </c>
      <c r="Q2204" t="s">
        <v>8325</v>
      </c>
      <c r="R2204" t="s">
        <v>8330</v>
      </c>
      <c r="S2204" s="12">
        <f t="shared" si="206"/>
        <v>41184.640833333331</v>
      </c>
      <c r="T2204" s="12">
        <f t="shared" si="207"/>
        <v>41214.640833333331</v>
      </c>
      <c r="U2204" t="str">
        <f t="shared" si="208"/>
        <v>Oct</v>
      </c>
      <c r="V2204" t="str">
        <f t="shared" si="209"/>
        <v>2012</v>
      </c>
    </row>
    <row r="2205" spans="1:22" ht="48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s="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8">
        <f t="shared" si="204"/>
        <v>1.0954999999999999</v>
      </c>
      <c r="P2205">
        <f t="shared" si="205"/>
        <v>43.82</v>
      </c>
      <c r="Q2205" t="s">
        <v>8325</v>
      </c>
      <c r="R2205" t="s">
        <v>8330</v>
      </c>
      <c r="S2205" s="12">
        <f t="shared" si="206"/>
        <v>42241.651412037034</v>
      </c>
      <c r="T2205" s="12">
        <f t="shared" si="207"/>
        <v>42271.651412037034</v>
      </c>
      <c r="U2205" t="str">
        <f t="shared" si="208"/>
        <v>Aug</v>
      </c>
      <c r="V2205" t="str">
        <f t="shared" si="209"/>
        <v>2015</v>
      </c>
    </row>
    <row r="2206" spans="1:22" ht="48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s="5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8">
        <f t="shared" si="204"/>
        <v>1.3286666666666667</v>
      </c>
      <c r="P2206">
        <f t="shared" si="205"/>
        <v>27.301369863013697</v>
      </c>
      <c r="Q2206" t="s">
        <v>8325</v>
      </c>
      <c r="R2206" t="s">
        <v>8330</v>
      </c>
      <c r="S2206" s="12">
        <f t="shared" si="206"/>
        <v>41312.103229166663</v>
      </c>
      <c r="T2206" s="12">
        <f t="shared" si="207"/>
        <v>41342.103229166663</v>
      </c>
      <c r="U2206" t="str">
        <f t="shared" si="208"/>
        <v>Feb</v>
      </c>
      <c r="V2206" t="str">
        <f t="shared" si="209"/>
        <v>2013</v>
      </c>
    </row>
    <row r="2207" spans="1:22" ht="48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s="5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8">
        <f t="shared" si="204"/>
        <v>1.52</v>
      </c>
      <c r="P2207">
        <f t="shared" si="205"/>
        <v>42.222222222222221</v>
      </c>
      <c r="Q2207" t="s">
        <v>8325</v>
      </c>
      <c r="R2207" t="s">
        <v>8330</v>
      </c>
      <c r="S2207" s="12">
        <f t="shared" si="206"/>
        <v>41031.613298611104</v>
      </c>
      <c r="T2207" s="12">
        <f t="shared" si="207"/>
        <v>41061.613298611104</v>
      </c>
      <c r="U2207" t="str">
        <f t="shared" si="208"/>
        <v>May</v>
      </c>
      <c r="V2207" t="str">
        <f t="shared" si="209"/>
        <v>2012</v>
      </c>
    </row>
    <row r="2208" spans="1:22" ht="48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s="5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8">
        <f t="shared" si="204"/>
        <v>1.0272727272727273</v>
      </c>
      <c r="P2208">
        <f t="shared" si="205"/>
        <v>33.235294117647058</v>
      </c>
      <c r="Q2208" t="s">
        <v>8325</v>
      </c>
      <c r="R2208" t="s">
        <v>8330</v>
      </c>
      <c r="S2208" s="12">
        <f t="shared" si="206"/>
        <v>40997.048888888887</v>
      </c>
      <c r="T2208" s="12">
        <f t="shared" si="207"/>
        <v>41015.048888888887</v>
      </c>
      <c r="U2208" t="str">
        <f t="shared" si="208"/>
        <v>Mar</v>
      </c>
      <c r="V2208" t="str">
        <f t="shared" si="209"/>
        <v>2012</v>
      </c>
    </row>
    <row r="2209" spans="1:22" ht="48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s="5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8">
        <f t="shared" si="204"/>
        <v>1</v>
      </c>
      <c r="P2209">
        <f t="shared" si="205"/>
        <v>285.71428571428572</v>
      </c>
      <c r="Q2209" t="s">
        <v>8325</v>
      </c>
      <c r="R2209" t="s">
        <v>8330</v>
      </c>
      <c r="S2209" s="12">
        <f t="shared" si="206"/>
        <v>41563.985798611109</v>
      </c>
      <c r="T2209" s="12">
        <f t="shared" si="207"/>
        <v>41594.027465277773</v>
      </c>
      <c r="U2209" t="str">
        <f t="shared" si="208"/>
        <v>Oct</v>
      </c>
      <c r="V2209" t="str">
        <f t="shared" si="209"/>
        <v>2013</v>
      </c>
    </row>
    <row r="2210" spans="1:22" ht="48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s="5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8">
        <f t="shared" si="204"/>
        <v>1.016</v>
      </c>
      <c r="P2210">
        <f t="shared" si="205"/>
        <v>42.333333333333336</v>
      </c>
      <c r="Q2210" t="s">
        <v>8325</v>
      </c>
      <c r="R2210" t="s">
        <v>8330</v>
      </c>
      <c r="S2210" s="12">
        <f t="shared" si="206"/>
        <v>40946.673912037033</v>
      </c>
      <c r="T2210" s="12">
        <f t="shared" si="207"/>
        <v>41005.958333333328</v>
      </c>
      <c r="U2210" t="str">
        <f t="shared" si="208"/>
        <v>Feb</v>
      </c>
      <c r="V2210" t="str">
        <f t="shared" si="209"/>
        <v>2012</v>
      </c>
    </row>
    <row r="2211" spans="1:22" ht="32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s="5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8">
        <f t="shared" si="204"/>
        <v>1.508</v>
      </c>
      <c r="P2211">
        <f t="shared" si="205"/>
        <v>50.266666666666666</v>
      </c>
      <c r="Q2211" t="s">
        <v>8325</v>
      </c>
      <c r="R2211" t="s">
        <v>8330</v>
      </c>
      <c r="S2211" s="12">
        <f t="shared" si="206"/>
        <v>41732.27134259259</v>
      </c>
      <c r="T2211" s="12">
        <f t="shared" si="207"/>
        <v>41743.75</v>
      </c>
      <c r="U2211" t="str">
        <f t="shared" si="208"/>
        <v>Apr</v>
      </c>
      <c r="V2211" t="str">
        <f t="shared" si="209"/>
        <v>2014</v>
      </c>
    </row>
    <row r="2212" spans="1:22" ht="48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s="5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8">
        <f t="shared" si="204"/>
        <v>1.11425</v>
      </c>
      <c r="P2212">
        <f t="shared" si="205"/>
        <v>61.902777777777779</v>
      </c>
      <c r="Q2212" t="s">
        <v>8325</v>
      </c>
      <c r="R2212" t="s">
        <v>8330</v>
      </c>
      <c r="S2212" s="12">
        <f t="shared" si="206"/>
        <v>40955.857754629629</v>
      </c>
      <c r="T2212" s="12">
        <f t="shared" si="207"/>
        <v>41013.524999999994</v>
      </c>
      <c r="U2212" t="str">
        <f t="shared" si="208"/>
        <v>Feb</v>
      </c>
      <c r="V2212" t="str">
        <f t="shared" si="209"/>
        <v>2012</v>
      </c>
    </row>
    <row r="2213" spans="1:22" ht="48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s="5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8">
        <f t="shared" si="204"/>
        <v>1.956</v>
      </c>
      <c r="P2213">
        <f t="shared" si="205"/>
        <v>40.75</v>
      </c>
      <c r="Q2213" t="s">
        <v>8325</v>
      </c>
      <c r="R2213" t="s">
        <v>8330</v>
      </c>
      <c r="S2213" s="12">
        <f t="shared" si="206"/>
        <v>41716.576678240737</v>
      </c>
      <c r="T2213" s="12">
        <f t="shared" si="207"/>
        <v>41739.082638888889</v>
      </c>
      <c r="U2213" t="str">
        <f t="shared" si="208"/>
        <v>Mar</v>
      </c>
      <c r="V2213" t="str">
        <f t="shared" si="209"/>
        <v>2014</v>
      </c>
    </row>
    <row r="2214" spans="1:22" ht="48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s="5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8">
        <f t="shared" si="204"/>
        <v>1.1438333333333333</v>
      </c>
      <c r="P2214">
        <f t="shared" si="205"/>
        <v>55.796747967479675</v>
      </c>
      <c r="Q2214" t="s">
        <v>8325</v>
      </c>
      <c r="R2214" t="s">
        <v>8330</v>
      </c>
      <c r="S2214" s="12">
        <f t="shared" si="206"/>
        <v>41548.539085648146</v>
      </c>
      <c r="T2214" s="12">
        <f t="shared" si="207"/>
        <v>41581.833333333328</v>
      </c>
      <c r="U2214" t="str">
        <f t="shared" si="208"/>
        <v>Oct</v>
      </c>
      <c r="V2214" t="str">
        <f t="shared" si="209"/>
        <v>2013</v>
      </c>
    </row>
    <row r="2215" spans="1:22" ht="48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s="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8">
        <f t="shared" si="204"/>
        <v>2</v>
      </c>
      <c r="P2215">
        <f t="shared" si="205"/>
        <v>10</v>
      </c>
      <c r="Q2215" t="s">
        <v>8325</v>
      </c>
      <c r="R2215" t="s">
        <v>8330</v>
      </c>
      <c r="S2215" s="12">
        <f t="shared" si="206"/>
        <v>42109.617812499993</v>
      </c>
      <c r="T2215" s="12">
        <f t="shared" si="207"/>
        <v>42139.617812499993</v>
      </c>
      <c r="U2215" t="str">
        <f t="shared" si="208"/>
        <v>Apr</v>
      </c>
      <c r="V2215" t="str">
        <f t="shared" si="209"/>
        <v>2015</v>
      </c>
    </row>
    <row r="2216" spans="1:22" ht="48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s="5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8">
        <f t="shared" si="204"/>
        <v>2.9250166666666666</v>
      </c>
      <c r="P2216">
        <f t="shared" si="205"/>
        <v>73.125416666666666</v>
      </c>
      <c r="Q2216" t="s">
        <v>8325</v>
      </c>
      <c r="R2216" t="s">
        <v>8330</v>
      </c>
      <c r="S2216" s="12">
        <f t="shared" si="206"/>
        <v>41646.58388888889</v>
      </c>
      <c r="T2216" s="12">
        <f t="shared" si="207"/>
        <v>41676.58388888889</v>
      </c>
      <c r="U2216" t="str">
        <f t="shared" si="208"/>
        <v>Jan</v>
      </c>
      <c r="V2216" t="str">
        <f t="shared" si="209"/>
        <v>2014</v>
      </c>
    </row>
    <row r="2217" spans="1:22" ht="32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s="5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8">
        <f t="shared" si="204"/>
        <v>1.5636363636363637</v>
      </c>
      <c r="P2217">
        <f t="shared" si="205"/>
        <v>26.060606060606062</v>
      </c>
      <c r="Q2217" t="s">
        <v>8325</v>
      </c>
      <c r="R2217" t="s">
        <v>8330</v>
      </c>
      <c r="S2217" s="12">
        <f t="shared" si="206"/>
        <v>40958.508935185186</v>
      </c>
      <c r="T2217" s="12">
        <f t="shared" si="207"/>
        <v>40981.082638888889</v>
      </c>
      <c r="U2217" t="str">
        <f t="shared" si="208"/>
        <v>Feb</v>
      </c>
      <c r="V2217" t="str">
        <f t="shared" si="209"/>
        <v>2012</v>
      </c>
    </row>
    <row r="2218" spans="1:22" ht="48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s="5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8">
        <f t="shared" si="204"/>
        <v>1.0566666666666666</v>
      </c>
      <c r="P2218">
        <f t="shared" si="205"/>
        <v>22.642857142857142</v>
      </c>
      <c r="Q2218" t="s">
        <v>8325</v>
      </c>
      <c r="R2218" t="s">
        <v>8330</v>
      </c>
      <c r="S2218" s="12">
        <f t="shared" si="206"/>
        <v>42194.543344907412</v>
      </c>
      <c r="T2218" s="12">
        <f t="shared" si="207"/>
        <v>42208.543344907412</v>
      </c>
      <c r="U2218" t="str">
        <f t="shared" si="208"/>
        <v>Jul</v>
      </c>
      <c r="V2218" t="str">
        <f t="shared" si="209"/>
        <v>2015</v>
      </c>
    </row>
    <row r="2219" spans="1:22" ht="48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s="5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8">
        <f t="shared" si="204"/>
        <v>1.0119047619047619</v>
      </c>
      <c r="P2219">
        <f t="shared" si="205"/>
        <v>47.222222222222221</v>
      </c>
      <c r="Q2219" t="s">
        <v>8325</v>
      </c>
      <c r="R2219" t="s">
        <v>8330</v>
      </c>
      <c r="S2219" s="12">
        <f t="shared" si="206"/>
        <v>42299.568437499998</v>
      </c>
      <c r="T2219" s="12">
        <f t="shared" si="207"/>
        <v>42310.124999999993</v>
      </c>
      <c r="U2219" t="str">
        <f t="shared" si="208"/>
        <v>Oct</v>
      </c>
      <c r="V2219" t="str">
        <f t="shared" si="209"/>
        <v>2015</v>
      </c>
    </row>
    <row r="2220" spans="1:22" ht="48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s="5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8">
        <f t="shared" si="204"/>
        <v>1.2283299999999999</v>
      </c>
      <c r="P2220">
        <f t="shared" si="205"/>
        <v>32.324473684210524</v>
      </c>
      <c r="Q2220" t="s">
        <v>8325</v>
      </c>
      <c r="R2220" t="s">
        <v>8330</v>
      </c>
      <c r="S2220" s="12">
        <f t="shared" si="206"/>
        <v>41127.603969907403</v>
      </c>
      <c r="T2220" s="12">
        <f t="shared" si="207"/>
        <v>41149.791666666664</v>
      </c>
      <c r="U2220" t="str">
        <f t="shared" si="208"/>
        <v>Aug</v>
      </c>
      <c r="V2220" t="str">
        <f t="shared" si="209"/>
        <v>2012</v>
      </c>
    </row>
    <row r="2221" spans="1:22" ht="48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s="5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8">
        <f t="shared" si="204"/>
        <v>1.0149999999999999</v>
      </c>
      <c r="P2221">
        <f t="shared" si="205"/>
        <v>53.421052631578945</v>
      </c>
      <c r="Q2221" t="s">
        <v>8325</v>
      </c>
      <c r="R2221" t="s">
        <v>8330</v>
      </c>
      <c r="S2221" s="12">
        <f t="shared" si="206"/>
        <v>42205.510555555556</v>
      </c>
      <c r="T2221" s="12">
        <f t="shared" si="207"/>
        <v>42235.510555555556</v>
      </c>
      <c r="U2221" t="str">
        <f t="shared" si="208"/>
        <v>Jul</v>
      </c>
      <c r="V2221" t="str">
        <f t="shared" si="209"/>
        <v>2015</v>
      </c>
    </row>
    <row r="2222" spans="1:22" ht="48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s="5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8">
        <f t="shared" si="204"/>
        <v>1.0114285714285713</v>
      </c>
      <c r="P2222">
        <f t="shared" si="205"/>
        <v>51.304347826086953</v>
      </c>
      <c r="Q2222" t="s">
        <v>8325</v>
      </c>
      <c r="R2222" t="s">
        <v>8330</v>
      </c>
      <c r="S2222" s="12">
        <f t="shared" si="206"/>
        <v>41451.852268518516</v>
      </c>
      <c r="T2222" s="12">
        <f t="shared" si="207"/>
        <v>41481.852268518516</v>
      </c>
      <c r="U2222" t="str">
        <f t="shared" si="208"/>
        <v>Jun</v>
      </c>
      <c r="V2222" t="str">
        <f t="shared" si="209"/>
        <v>2013</v>
      </c>
    </row>
    <row r="2223" spans="1:22" ht="48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s="5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8">
        <f t="shared" si="204"/>
        <v>1.0811999999999999</v>
      </c>
      <c r="P2223">
        <f t="shared" si="205"/>
        <v>37.197247706422019</v>
      </c>
      <c r="Q2223" t="s">
        <v>8333</v>
      </c>
      <c r="R2223" t="s">
        <v>8351</v>
      </c>
      <c r="S2223" s="12">
        <f t="shared" si="206"/>
        <v>42452.458437499998</v>
      </c>
      <c r="T2223" s="12">
        <f t="shared" si="207"/>
        <v>42482.791666666664</v>
      </c>
      <c r="U2223" t="str">
        <f t="shared" si="208"/>
        <v>Mar</v>
      </c>
      <c r="V2223" t="str">
        <f t="shared" si="209"/>
        <v>2016</v>
      </c>
    </row>
    <row r="2224" spans="1:22" ht="48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s="5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8">
        <f t="shared" si="204"/>
        <v>1.6259999999999999</v>
      </c>
      <c r="P2224">
        <f t="shared" si="205"/>
        <v>27.1</v>
      </c>
      <c r="Q2224" t="s">
        <v>8333</v>
      </c>
      <c r="R2224" t="s">
        <v>8351</v>
      </c>
      <c r="S2224" s="12">
        <f t="shared" si="206"/>
        <v>40906.579247685186</v>
      </c>
      <c r="T2224" s="12">
        <f t="shared" si="207"/>
        <v>40936.579247685186</v>
      </c>
      <c r="U2224" t="str">
        <f t="shared" si="208"/>
        <v>Dec</v>
      </c>
      <c r="V2224" t="str">
        <f t="shared" si="209"/>
        <v>2011</v>
      </c>
    </row>
    <row r="2225" spans="1:22" ht="48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s="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8">
        <f t="shared" si="204"/>
        <v>1.0580000000000001</v>
      </c>
      <c r="P2225">
        <f t="shared" si="205"/>
        <v>206.31</v>
      </c>
      <c r="Q2225" t="s">
        <v>8333</v>
      </c>
      <c r="R2225" t="s">
        <v>8351</v>
      </c>
      <c r="S2225" s="12">
        <f t="shared" si="206"/>
        <v>42152.432500000003</v>
      </c>
      <c r="T2225" s="12">
        <f t="shared" si="207"/>
        <v>42182.432500000003</v>
      </c>
      <c r="U2225" t="str">
        <f t="shared" si="208"/>
        <v>May</v>
      </c>
      <c r="V2225" t="str">
        <f t="shared" si="209"/>
        <v>2015</v>
      </c>
    </row>
    <row r="2226" spans="1:22" ht="48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s="5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8">
        <f t="shared" si="204"/>
        <v>2.4315000000000002</v>
      </c>
      <c r="P2226">
        <f t="shared" si="205"/>
        <v>82.145270270270274</v>
      </c>
      <c r="Q2226" t="s">
        <v>8333</v>
      </c>
      <c r="R2226" t="s">
        <v>8351</v>
      </c>
      <c r="S2226" s="12">
        <f t="shared" si="206"/>
        <v>42644.459201388883</v>
      </c>
      <c r="T2226" s="12">
        <f t="shared" si="207"/>
        <v>42672.583333333336</v>
      </c>
      <c r="U2226" t="str">
        <f t="shared" si="208"/>
        <v>Oct</v>
      </c>
      <c r="V2226" t="str">
        <f t="shared" si="209"/>
        <v>2016</v>
      </c>
    </row>
    <row r="2227" spans="1:22" ht="48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s="5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8">
        <f t="shared" si="204"/>
        <v>9.4483338095238096</v>
      </c>
      <c r="P2227">
        <f t="shared" si="205"/>
        <v>164.79651993355483</v>
      </c>
      <c r="Q2227" t="s">
        <v>8333</v>
      </c>
      <c r="R2227" t="s">
        <v>8351</v>
      </c>
      <c r="S2227" s="12">
        <f t="shared" si="206"/>
        <v>41873.583506944444</v>
      </c>
      <c r="T2227" s="12">
        <f t="shared" si="207"/>
        <v>41903.583506944444</v>
      </c>
      <c r="U2227" t="str">
        <f t="shared" si="208"/>
        <v>Aug</v>
      </c>
      <c r="V2227" t="str">
        <f t="shared" si="209"/>
        <v>2014</v>
      </c>
    </row>
    <row r="2228" spans="1:22" ht="48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s="5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8">
        <f t="shared" si="204"/>
        <v>1.0846283333333333</v>
      </c>
      <c r="P2228">
        <f t="shared" si="205"/>
        <v>60.820280373831778</v>
      </c>
      <c r="Q2228" t="s">
        <v>8333</v>
      </c>
      <c r="R2228" t="s">
        <v>8351</v>
      </c>
      <c r="S2228" s="12">
        <f t="shared" si="206"/>
        <v>42381.590532407405</v>
      </c>
      <c r="T2228" s="12">
        <f t="shared" si="207"/>
        <v>42411.999305555553</v>
      </c>
      <c r="U2228" t="str">
        <f t="shared" si="208"/>
        <v>Jan</v>
      </c>
      <c r="V2228" t="str">
        <f t="shared" si="209"/>
        <v>2016</v>
      </c>
    </row>
    <row r="2229" spans="1:22" ht="48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s="5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8">
        <f t="shared" si="204"/>
        <v>1.5737692307692308</v>
      </c>
      <c r="P2229">
        <f t="shared" si="205"/>
        <v>67.970099667774093</v>
      </c>
      <c r="Q2229" t="s">
        <v>8333</v>
      </c>
      <c r="R2229" t="s">
        <v>8351</v>
      </c>
      <c r="S2229" s="12">
        <f t="shared" si="206"/>
        <v>41561.599016203698</v>
      </c>
      <c r="T2229" s="12">
        <f t="shared" si="207"/>
        <v>41591.640682870369</v>
      </c>
      <c r="U2229" t="str">
        <f t="shared" si="208"/>
        <v>Oct</v>
      </c>
      <c r="V2229" t="str">
        <f t="shared" si="209"/>
        <v>2013</v>
      </c>
    </row>
    <row r="2230" spans="1:22" ht="48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s="5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8">
        <f t="shared" si="204"/>
        <v>11.744899999999999</v>
      </c>
      <c r="P2230">
        <f t="shared" si="205"/>
        <v>81.561805555555551</v>
      </c>
      <c r="Q2230" t="s">
        <v>8333</v>
      </c>
      <c r="R2230" t="s">
        <v>8351</v>
      </c>
      <c r="S2230" s="12">
        <f t="shared" si="206"/>
        <v>42202.069861111107</v>
      </c>
      <c r="T2230" s="12">
        <f t="shared" si="207"/>
        <v>42232.069861111107</v>
      </c>
      <c r="U2230" t="str">
        <f t="shared" si="208"/>
        <v>Jul</v>
      </c>
      <c r="V2230" t="str">
        <f t="shared" si="209"/>
        <v>2015</v>
      </c>
    </row>
    <row r="2231" spans="1:22" ht="48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s="5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8">
        <f t="shared" si="204"/>
        <v>1.7104755366949576</v>
      </c>
      <c r="P2231">
        <f t="shared" si="205"/>
        <v>25.42547309833024</v>
      </c>
      <c r="Q2231" t="s">
        <v>8333</v>
      </c>
      <c r="R2231" t="s">
        <v>8351</v>
      </c>
      <c r="S2231" s="12">
        <f t="shared" si="206"/>
        <v>41484.455914351849</v>
      </c>
      <c r="T2231" s="12">
        <f t="shared" si="207"/>
        <v>41519.958333333328</v>
      </c>
      <c r="U2231" t="str">
        <f t="shared" si="208"/>
        <v>Jul</v>
      </c>
      <c r="V2231" t="str">
        <f t="shared" si="209"/>
        <v>2013</v>
      </c>
    </row>
    <row r="2232" spans="1:22" ht="48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s="5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8">
        <f t="shared" si="204"/>
        <v>1.2595294117647058</v>
      </c>
      <c r="P2232">
        <f t="shared" si="205"/>
        <v>21.497991967871485</v>
      </c>
      <c r="Q2232" t="s">
        <v>8333</v>
      </c>
      <c r="R2232" t="s">
        <v>8351</v>
      </c>
      <c r="S2232" s="12">
        <f t="shared" si="206"/>
        <v>41724.672766203701</v>
      </c>
      <c r="T2232" s="12">
        <f t="shared" si="207"/>
        <v>41754.672766203701</v>
      </c>
      <c r="U2232" t="str">
        <f t="shared" si="208"/>
        <v>Mar</v>
      </c>
      <c r="V2232" t="str">
        <f t="shared" si="209"/>
        <v>2014</v>
      </c>
    </row>
    <row r="2233" spans="1:22" ht="48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s="5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8">
        <f t="shared" si="204"/>
        <v>12.121296000000001</v>
      </c>
      <c r="P2233">
        <f t="shared" si="205"/>
        <v>27.226630727762803</v>
      </c>
      <c r="Q2233" t="s">
        <v>8333</v>
      </c>
      <c r="R2233" t="s">
        <v>8351</v>
      </c>
      <c r="S2233" s="12">
        <f t="shared" si="206"/>
        <v>41423.702557870369</v>
      </c>
      <c r="T2233" s="12">
        <f t="shared" si="207"/>
        <v>41450</v>
      </c>
      <c r="U2233" t="str">
        <f t="shared" si="208"/>
        <v>May</v>
      </c>
      <c r="V2233" t="str">
        <f t="shared" si="209"/>
        <v>2013</v>
      </c>
    </row>
    <row r="2234" spans="1:22" ht="48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s="5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8">
        <f t="shared" si="204"/>
        <v>4.9580000000000002</v>
      </c>
      <c r="P2234">
        <f t="shared" si="205"/>
        <v>25.091093117408906</v>
      </c>
      <c r="Q2234" t="s">
        <v>8333</v>
      </c>
      <c r="R2234" t="s">
        <v>8351</v>
      </c>
      <c r="S2234" s="12">
        <f t="shared" si="206"/>
        <v>41806.585740740738</v>
      </c>
      <c r="T2234" s="12">
        <f t="shared" si="207"/>
        <v>41838.916666666664</v>
      </c>
      <c r="U2234" t="str">
        <f t="shared" si="208"/>
        <v>Jun</v>
      </c>
      <c r="V2234" t="str">
        <f t="shared" si="209"/>
        <v>2014</v>
      </c>
    </row>
    <row r="2235" spans="1:22" ht="48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s="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8">
        <f t="shared" si="204"/>
        <v>3.3203999999999998</v>
      </c>
      <c r="P2235">
        <f t="shared" si="205"/>
        <v>21.230179028132991</v>
      </c>
      <c r="Q2235" t="s">
        <v>8333</v>
      </c>
      <c r="R2235" t="s">
        <v>8351</v>
      </c>
      <c r="S2235" s="12">
        <f t="shared" si="206"/>
        <v>42331.170590277768</v>
      </c>
      <c r="T2235" s="12">
        <f t="shared" si="207"/>
        <v>42351.791666666664</v>
      </c>
      <c r="U2235" t="str">
        <f t="shared" si="208"/>
        <v>Nov</v>
      </c>
      <c r="V2235" t="str">
        <f t="shared" si="209"/>
        <v>2015</v>
      </c>
    </row>
    <row r="2236" spans="1:22" ht="48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s="5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8">
        <f t="shared" si="204"/>
        <v>11.65</v>
      </c>
      <c r="P2236">
        <f t="shared" si="205"/>
        <v>41.607142857142854</v>
      </c>
      <c r="Q2236" t="s">
        <v>8333</v>
      </c>
      <c r="R2236" t="s">
        <v>8351</v>
      </c>
      <c r="S2236" s="12">
        <f t="shared" si="206"/>
        <v>42710.616284722222</v>
      </c>
      <c r="T2236" s="12">
        <f t="shared" si="207"/>
        <v>42740.616284722222</v>
      </c>
      <c r="U2236" t="str">
        <f t="shared" si="208"/>
        <v>Dec</v>
      </c>
      <c r="V2236" t="str">
        <f t="shared" si="209"/>
        <v>2016</v>
      </c>
    </row>
    <row r="2237" spans="1:22" ht="32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s="5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8">
        <f t="shared" si="204"/>
        <v>1.5331538461538461</v>
      </c>
      <c r="P2237">
        <f t="shared" si="205"/>
        <v>135.58503401360545</v>
      </c>
      <c r="Q2237" t="s">
        <v>8333</v>
      </c>
      <c r="R2237" t="s">
        <v>8351</v>
      </c>
      <c r="S2237" s="12">
        <f t="shared" si="206"/>
        <v>42061.813784722217</v>
      </c>
      <c r="T2237" s="12">
        <f t="shared" si="207"/>
        <v>42091.77211805556</v>
      </c>
      <c r="U2237" t="str">
        <f t="shared" si="208"/>
        <v>Feb</v>
      </c>
      <c r="V2237" t="str">
        <f t="shared" si="209"/>
        <v>2015</v>
      </c>
    </row>
    <row r="2238" spans="1:22" ht="32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s="5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8">
        <f t="shared" si="204"/>
        <v>5.3710714285714287</v>
      </c>
      <c r="P2238">
        <f t="shared" si="205"/>
        <v>22.116176470588236</v>
      </c>
      <c r="Q2238" t="s">
        <v>8333</v>
      </c>
      <c r="R2238" t="s">
        <v>8351</v>
      </c>
      <c r="S2238" s="12">
        <f t="shared" si="206"/>
        <v>42371.408831018511</v>
      </c>
      <c r="T2238" s="12">
        <f t="shared" si="207"/>
        <v>42401.408831018511</v>
      </c>
      <c r="U2238" t="str">
        <f t="shared" si="208"/>
        <v>Jan</v>
      </c>
      <c r="V2238" t="str">
        <f t="shared" si="209"/>
        <v>2016</v>
      </c>
    </row>
    <row r="2239" spans="1:22" ht="48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s="5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8">
        <f t="shared" si="204"/>
        <v>3.5292777777777777</v>
      </c>
      <c r="P2239">
        <f t="shared" si="205"/>
        <v>64.625635808748726</v>
      </c>
      <c r="Q2239" t="s">
        <v>8333</v>
      </c>
      <c r="R2239" t="s">
        <v>8351</v>
      </c>
      <c r="S2239" s="12">
        <f t="shared" si="206"/>
        <v>41914.794942129629</v>
      </c>
      <c r="T2239" s="12">
        <f t="shared" si="207"/>
        <v>41955.124305555553</v>
      </c>
      <c r="U2239" t="str">
        <f t="shared" si="208"/>
        <v>Oct</v>
      </c>
      <c r="V2239" t="str">
        <f t="shared" si="209"/>
        <v>2014</v>
      </c>
    </row>
    <row r="2240" spans="1:22" ht="32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s="5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8">
        <f t="shared" si="204"/>
        <v>1.3740000000000001</v>
      </c>
      <c r="P2240">
        <f t="shared" si="205"/>
        <v>69.569620253164558</v>
      </c>
      <c r="Q2240" t="s">
        <v>8333</v>
      </c>
      <c r="R2240" t="s">
        <v>8351</v>
      </c>
      <c r="S2240" s="12">
        <f t="shared" si="206"/>
        <v>42774.41337962963</v>
      </c>
      <c r="T2240" s="12">
        <f t="shared" si="207"/>
        <v>42804.41337962963</v>
      </c>
      <c r="U2240" t="str">
        <f t="shared" si="208"/>
        <v>Feb</v>
      </c>
      <c r="V2240" t="str">
        <f t="shared" si="209"/>
        <v>2017</v>
      </c>
    </row>
    <row r="2241" spans="1:22" ht="32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s="5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8">
        <f t="shared" si="204"/>
        <v>1.2802667999999999</v>
      </c>
      <c r="P2241">
        <f t="shared" si="205"/>
        <v>75.133028169014082</v>
      </c>
      <c r="Q2241" t="s">
        <v>8333</v>
      </c>
      <c r="R2241" t="s">
        <v>8351</v>
      </c>
      <c r="S2241" s="12">
        <f t="shared" si="206"/>
        <v>41572.750162037039</v>
      </c>
      <c r="T2241" s="12">
        <f t="shared" si="207"/>
        <v>41608.959722222222</v>
      </c>
      <c r="U2241" t="str">
        <f t="shared" si="208"/>
        <v>Oct</v>
      </c>
      <c r="V2241" t="str">
        <f t="shared" si="209"/>
        <v>2013</v>
      </c>
    </row>
    <row r="2242" spans="1:22" ht="48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s="5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8">
        <f t="shared" si="204"/>
        <v>2.7067999999999999</v>
      </c>
      <c r="P2242">
        <f t="shared" si="205"/>
        <v>140.97916666666666</v>
      </c>
      <c r="Q2242" t="s">
        <v>8333</v>
      </c>
      <c r="R2242" t="s">
        <v>8351</v>
      </c>
      <c r="S2242" s="12">
        <f t="shared" si="206"/>
        <v>42452.617407407401</v>
      </c>
      <c r="T2242" s="12">
        <f t="shared" si="207"/>
        <v>42482.617407407401</v>
      </c>
      <c r="U2242" t="str">
        <f t="shared" si="208"/>
        <v>Mar</v>
      </c>
      <c r="V2242" t="str">
        <f t="shared" si="209"/>
        <v>2016</v>
      </c>
    </row>
    <row r="2243" spans="1:22" ht="48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s="5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8">
        <f t="shared" ref="O2243:O2306" si="210">E2243/D2243</f>
        <v>8.0640000000000001</v>
      </c>
      <c r="P2243">
        <f t="shared" ref="P2243:P2306" si="211">AVERAGE(E2243/L2243)</f>
        <v>49.472392638036808</v>
      </c>
      <c r="Q2243" t="s">
        <v>8333</v>
      </c>
      <c r="R2243" t="s">
        <v>8351</v>
      </c>
      <c r="S2243" s="12">
        <f t="shared" ref="S2243:S2306" si="212">(((J2243/60)/60)/24)+DATE(1970,1,1)+(-5/24)</f>
        <v>42766.619212962956</v>
      </c>
      <c r="T2243" s="12">
        <f t="shared" ref="T2243:T2306" si="213">(((I2243/60)/60)/24)+DATE(1970,1,1)+(-5/24)</f>
        <v>42796.619212962956</v>
      </c>
      <c r="U2243" t="str">
        <f t="shared" ref="U2243:U2306" si="214">TEXT(S2243, "mmm")</f>
        <v>Jan</v>
      </c>
      <c r="V2243" t="str">
        <f t="shared" ref="V2243:V2306" si="215">TEXT(S2243, "yyy")</f>
        <v>2017</v>
      </c>
    </row>
    <row r="2244" spans="1:22" ht="32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s="5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8">
        <f t="shared" si="210"/>
        <v>13.600976000000001</v>
      </c>
      <c r="P2244">
        <f t="shared" si="211"/>
        <v>53.865251485148519</v>
      </c>
      <c r="Q2244" t="s">
        <v>8333</v>
      </c>
      <c r="R2244" t="s">
        <v>8351</v>
      </c>
      <c r="S2244" s="12">
        <f t="shared" si="212"/>
        <v>41569.367280092592</v>
      </c>
      <c r="T2244" s="12">
        <f t="shared" si="213"/>
        <v>41604.91805555555</v>
      </c>
      <c r="U2244" t="str">
        <f t="shared" si="214"/>
        <v>Oct</v>
      </c>
      <c r="V2244" t="str">
        <f t="shared" si="215"/>
        <v>2013</v>
      </c>
    </row>
    <row r="2245" spans="1:22" ht="48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s="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8">
        <f t="shared" si="210"/>
        <v>9302.5</v>
      </c>
      <c r="P2245">
        <f t="shared" si="211"/>
        <v>4.5712530712530715</v>
      </c>
      <c r="Q2245" t="s">
        <v>8333</v>
      </c>
      <c r="R2245" t="s">
        <v>8351</v>
      </c>
      <c r="S2245" s="12">
        <f t="shared" si="212"/>
        <v>42800.542708333327</v>
      </c>
      <c r="T2245" s="12">
        <f t="shared" si="213"/>
        <v>42806.916666666664</v>
      </c>
      <c r="U2245" t="str">
        <f t="shared" si="214"/>
        <v>Mar</v>
      </c>
      <c r="V2245" t="str">
        <f t="shared" si="215"/>
        <v>2017</v>
      </c>
    </row>
    <row r="2246" spans="1:22" ht="48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s="5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8">
        <f t="shared" si="210"/>
        <v>3.7702</v>
      </c>
      <c r="P2246">
        <f t="shared" si="211"/>
        <v>65.00344827586207</v>
      </c>
      <c r="Q2246" t="s">
        <v>8333</v>
      </c>
      <c r="R2246" t="s">
        <v>8351</v>
      </c>
      <c r="S2246" s="12">
        <f t="shared" si="212"/>
        <v>42647.610486111109</v>
      </c>
      <c r="T2246" s="12">
        <f t="shared" si="213"/>
        <v>42659.645833333336</v>
      </c>
      <c r="U2246" t="str">
        <f t="shared" si="214"/>
        <v>Oct</v>
      </c>
      <c r="V2246" t="str">
        <f t="shared" si="215"/>
        <v>2016</v>
      </c>
    </row>
    <row r="2247" spans="1:22" ht="48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s="5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8">
        <f t="shared" si="210"/>
        <v>26.47025</v>
      </c>
      <c r="P2247">
        <f t="shared" si="211"/>
        <v>53.475252525252522</v>
      </c>
      <c r="Q2247" t="s">
        <v>8333</v>
      </c>
      <c r="R2247" t="s">
        <v>8351</v>
      </c>
      <c r="S2247" s="12">
        <f t="shared" si="212"/>
        <v>41660.500196759262</v>
      </c>
      <c r="T2247" s="12">
        <f t="shared" si="213"/>
        <v>41691.541666666664</v>
      </c>
      <c r="U2247" t="str">
        <f t="shared" si="214"/>
        <v>Jan</v>
      </c>
      <c r="V2247" t="str">
        <f t="shared" si="215"/>
        <v>2014</v>
      </c>
    </row>
    <row r="2248" spans="1:22" ht="48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s="5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8">
        <f t="shared" si="210"/>
        <v>1.0012000000000001</v>
      </c>
      <c r="P2248">
        <f t="shared" si="211"/>
        <v>43.912280701754383</v>
      </c>
      <c r="Q2248" t="s">
        <v>8333</v>
      </c>
      <c r="R2248" t="s">
        <v>8351</v>
      </c>
      <c r="S2248" s="12">
        <f t="shared" si="212"/>
        <v>42221.583449074074</v>
      </c>
      <c r="T2248" s="12">
        <f t="shared" si="213"/>
        <v>42251.583449074074</v>
      </c>
      <c r="U2248" t="str">
        <f t="shared" si="214"/>
        <v>Aug</v>
      </c>
      <c r="V2248" t="str">
        <f t="shared" si="215"/>
        <v>2015</v>
      </c>
    </row>
    <row r="2249" spans="1:22" ht="32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s="5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8">
        <f t="shared" si="210"/>
        <v>1.0445405405405406</v>
      </c>
      <c r="P2249">
        <f t="shared" si="211"/>
        <v>50.852631578947367</v>
      </c>
      <c r="Q2249" t="s">
        <v>8333</v>
      </c>
      <c r="R2249" t="s">
        <v>8351</v>
      </c>
      <c r="S2249" s="12">
        <f t="shared" si="212"/>
        <v>42200.457928240743</v>
      </c>
      <c r="T2249" s="12">
        <f t="shared" si="213"/>
        <v>42214.457928240743</v>
      </c>
      <c r="U2249" t="str">
        <f t="shared" si="214"/>
        <v>Jul</v>
      </c>
      <c r="V2249" t="str">
        <f t="shared" si="215"/>
        <v>2015</v>
      </c>
    </row>
    <row r="2250" spans="1:22" ht="48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s="5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8">
        <f t="shared" si="210"/>
        <v>1.0721428571428571</v>
      </c>
      <c r="P2250">
        <f t="shared" si="211"/>
        <v>58.6328125</v>
      </c>
      <c r="Q2250" t="s">
        <v>8333</v>
      </c>
      <c r="R2250" t="s">
        <v>8351</v>
      </c>
      <c r="S2250" s="12">
        <f t="shared" si="212"/>
        <v>42688.667569444442</v>
      </c>
      <c r="T2250" s="12">
        <f t="shared" si="213"/>
        <v>42718.667569444442</v>
      </c>
      <c r="U2250" t="str">
        <f t="shared" si="214"/>
        <v>Nov</v>
      </c>
      <c r="V2250" t="str">
        <f t="shared" si="215"/>
        <v>2016</v>
      </c>
    </row>
    <row r="2251" spans="1:22" ht="48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s="5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8">
        <f t="shared" si="210"/>
        <v>1.6877142857142857</v>
      </c>
      <c r="P2251">
        <f t="shared" si="211"/>
        <v>32.81666666666667</v>
      </c>
      <c r="Q2251" t="s">
        <v>8333</v>
      </c>
      <c r="R2251" t="s">
        <v>8351</v>
      </c>
      <c r="S2251" s="12">
        <f t="shared" si="212"/>
        <v>41336.494965277772</v>
      </c>
      <c r="T2251" s="12">
        <f t="shared" si="213"/>
        <v>41366.453298611108</v>
      </c>
      <c r="U2251" t="str">
        <f t="shared" si="214"/>
        <v>Mar</v>
      </c>
      <c r="V2251" t="str">
        <f t="shared" si="215"/>
        <v>2013</v>
      </c>
    </row>
    <row r="2252" spans="1:22" ht="48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s="5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8">
        <f t="shared" si="210"/>
        <v>9.7511200000000002</v>
      </c>
      <c r="P2252">
        <f t="shared" si="211"/>
        <v>426.93169877408059</v>
      </c>
      <c r="Q2252" t="s">
        <v>8333</v>
      </c>
      <c r="R2252" t="s">
        <v>8351</v>
      </c>
      <c r="S2252" s="12">
        <f t="shared" si="212"/>
        <v>42676.7971412037</v>
      </c>
      <c r="T2252" s="12">
        <f t="shared" si="213"/>
        <v>42706.838807870365</v>
      </c>
      <c r="U2252" t="str">
        <f t="shared" si="214"/>
        <v>Nov</v>
      </c>
      <c r="V2252" t="str">
        <f t="shared" si="215"/>
        <v>2016</v>
      </c>
    </row>
    <row r="2253" spans="1:22" ht="48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s="5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8">
        <f t="shared" si="210"/>
        <v>1.3444929411764706</v>
      </c>
      <c r="P2253">
        <f t="shared" si="211"/>
        <v>23.808729166666669</v>
      </c>
      <c r="Q2253" t="s">
        <v>8333</v>
      </c>
      <c r="R2253" t="s">
        <v>8351</v>
      </c>
      <c r="S2253" s="12">
        <f t="shared" si="212"/>
        <v>41846.137465277774</v>
      </c>
      <c r="T2253" s="12">
        <f t="shared" si="213"/>
        <v>41867.137465277774</v>
      </c>
      <c r="U2253" t="str">
        <f t="shared" si="214"/>
        <v>Jul</v>
      </c>
      <c r="V2253" t="str">
        <f t="shared" si="215"/>
        <v>2014</v>
      </c>
    </row>
    <row r="2254" spans="1:22" ht="48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s="5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8">
        <f t="shared" si="210"/>
        <v>2.722777777777778</v>
      </c>
      <c r="P2254">
        <f t="shared" si="211"/>
        <v>98.413654618473899</v>
      </c>
      <c r="Q2254" t="s">
        <v>8333</v>
      </c>
      <c r="R2254" t="s">
        <v>8351</v>
      </c>
      <c r="S2254" s="12">
        <f t="shared" si="212"/>
        <v>42573.119652777772</v>
      </c>
      <c r="T2254" s="12">
        <f t="shared" si="213"/>
        <v>42588.119652777772</v>
      </c>
      <c r="U2254" t="str">
        <f t="shared" si="214"/>
        <v>Jul</v>
      </c>
      <c r="V2254" t="str">
        <f t="shared" si="215"/>
        <v>2016</v>
      </c>
    </row>
    <row r="2255" spans="1:22" ht="48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s="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8">
        <f t="shared" si="210"/>
        <v>1.1268750000000001</v>
      </c>
      <c r="P2255">
        <f t="shared" si="211"/>
        <v>107.32142857142857</v>
      </c>
      <c r="Q2255" t="s">
        <v>8333</v>
      </c>
      <c r="R2255" t="s">
        <v>8351</v>
      </c>
      <c r="S2255" s="12">
        <f t="shared" si="212"/>
        <v>42296.422997685186</v>
      </c>
      <c r="T2255" s="12">
        <f t="shared" si="213"/>
        <v>42326.46466435185</v>
      </c>
      <c r="U2255" t="str">
        <f t="shared" si="214"/>
        <v>Oct</v>
      </c>
      <c r="V2255" t="str">
        <f t="shared" si="215"/>
        <v>2015</v>
      </c>
    </row>
    <row r="2256" spans="1:22" ht="32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s="5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8">
        <f t="shared" si="210"/>
        <v>4.5979999999999999</v>
      </c>
      <c r="P2256">
        <f t="shared" si="211"/>
        <v>11.67005076142132</v>
      </c>
      <c r="Q2256" t="s">
        <v>8333</v>
      </c>
      <c r="R2256" t="s">
        <v>8351</v>
      </c>
      <c r="S2256" s="12">
        <f t="shared" si="212"/>
        <v>42752.439444444441</v>
      </c>
      <c r="T2256" s="12">
        <f t="shared" si="213"/>
        <v>42759.439444444441</v>
      </c>
      <c r="U2256" t="str">
        <f t="shared" si="214"/>
        <v>Jan</v>
      </c>
      <c r="V2256" t="str">
        <f t="shared" si="215"/>
        <v>2017</v>
      </c>
    </row>
    <row r="2257" spans="1:22" ht="32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s="5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8">
        <f t="shared" si="210"/>
        <v>2.8665822784810127</v>
      </c>
      <c r="P2257">
        <f t="shared" si="211"/>
        <v>41.782287822878232</v>
      </c>
      <c r="Q2257" t="s">
        <v>8333</v>
      </c>
      <c r="R2257" t="s">
        <v>8351</v>
      </c>
      <c r="S2257" s="12">
        <f t="shared" si="212"/>
        <v>42467.743645833332</v>
      </c>
      <c r="T2257" s="12">
        <f t="shared" si="213"/>
        <v>42497.743645833332</v>
      </c>
      <c r="U2257" t="str">
        <f t="shared" si="214"/>
        <v>Apr</v>
      </c>
      <c r="V2257" t="str">
        <f t="shared" si="215"/>
        <v>2016</v>
      </c>
    </row>
    <row r="2258" spans="1:22" ht="48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s="5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8">
        <f t="shared" si="210"/>
        <v>2.2270833333333333</v>
      </c>
      <c r="P2258">
        <f t="shared" si="211"/>
        <v>21.38</v>
      </c>
      <c r="Q2258" t="s">
        <v>8333</v>
      </c>
      <c r="R2258" t="s">
        <v>8351</v>
      </c>
      <c r="S2258" s="12">
        <f t="shared" si="212"/>
        <v>42682.243587962956</v>
      </c>
      <c r="T2258" s="12">
        <f t="shared" si="213"/>
        <v>42696.243587962956</v>
      </c>
      <c r="U2258" t="str">
        <f t="shared" si="214"/>
        <v>Nov</v>
      </c>
      <c r="V2258" t="str">
        <f t="shared" si="215"/>
        <v>2016</v>
      </c>
    </row>
    <row r="2259" spans="1:22" ht="48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s="5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8">
        <f t="shared" si="210"/>
        <v>6.3613999999999997</v>
      </c>
      <c r="P2259">
        <f t="shared" si="211"/>
        <v>94.103550295857985</v>
      </c>
      <c r="Q2259" t="s">
        <v>8333</v>
      </c>
      <c r="R2259" t="s">
        <v>8351</v>
      </c>
      <c r="S2259" s="12">
        <f t="shared" si="212"/>
        <v>42505.728344907409</v>
      </c>
      <c r="T2259" s="12">
        <f t="shared" si="213"/>
        <v>42540.749999999993</v>
      </c>
      <c r="U2259" t="str">
        <f t="shared" si="214"/>
        <v>May</v>
      </c>
      <c r="V2259" t="str">
        <f t="shared" si="215"/>
        <v>2016</v>
      </c>
    </row>
    <row r="2260" spans="1:22" ht="32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s="5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8">
        <f t="shared" si="210"/>
        <v>1.4650000000000001</v>
      </c>
      <c r="P2260">
        <f t="shared" si="211"/>
        <v>15.721951219512196</v>
      </c>
      <c r="Q2260" t="s">
        <v>8333</v>
      </c>
      <c r="R2260" t="s">
        <v>8351</v>
      </c>
      <c r="S2260" s="12">
        <f t="shared" si="212"/>
        <v>42136.542673611104</v>
      </c>
      <c r="T2260" s="12">
        <f t="shared" si="213"/>
        <v>42166.542673611104</v>
      </c>
      <c r="U2260" t="str">
        <f t="shared" si="214"/>
        <v>May</v>
      </c>
      <c r="V2260" t="str">
        <f t="shared" si="215"/>
        <v>2015</v>
      </c>
    </row>
    <row r="2261" spans="1:22" ht="48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s="5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8">
        <f t="shared" si="210"/>
        <v>18.670999999999999</v>
      </c>
      <c r="P2261">
        <f t="shared" si="211"/>
        <v>90.635922330097088</v>
      </c>
      <c r="Q2261" t="s">
        <v>8333</v>
      </c>
      <c r="R2261" t="s">
        <v>8351</v>
      </c>
      <c r="S2261" s="12">
        <f t="shared" si="212"/>
        <v>42702.59648148148</v>
      </c>
      <c r="T2261" s="12">
        <f t="shared" si="213"/>
        <v>42712.59648148148</v>
      </c>
      <c r="U2261" t="str">
        <f t="shared" si="214"/>
        <v>Nov</v>
      </c>
      <c r="V2261" t="str">
        <f t="shared" si="215"/>
        <v>2016</v>
      </c>
    </row>
    <row r="2262" spans="1:22" ht="48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s="5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8">
        <f t="shared" si="210"/>
        <v>3.2692000000000001</v>
      </c>
      <c r="P2262">
        <f t="shared" si="211"/>
        <v>97.297619047619051</v>
      </c>
      <c r="Q2262" t="s">
        <v>8333</v>
      </c>
      <c r="R2262" t="s">
        <v>8351</v>
      </c>
      <c r="S2262" s="12">
        <f t="shared" si="212"/>
        <v>41694.808449074073</v>
      </c>
      <c r="T2262" s="12">
        <f t="shared" si="213"/>
        <v>41724.766782407409</v>
      </c>
      <c r="U2262" t="str">
        <f t="shared" si="214"/>
        <v>Feb</v>
      </c>
      <c r="V2262" t="str">
        <f t="shared" si="215"/>
        <v>2014</v>
      </c>
    </row>
    <row r="2263" spans="1:22" ht="48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s="5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8">
        <f t="shared" si="210"/>
        <v>7.7949999999999999</v>
      </c>
      <c r="P2263">
        <f t="shared" si="211"/>
        <v>37.11904761904762</v>
      </c>
      <c r="Q2263" t="s">
        <v>8333</v>
      </c>
      <c r="R2263" t="s">
        <v>8351</v>
      </c>
      <c r="S2263" s="12">
        <f t="shared" si="212"/>
        <v>42759.516435185178</v>
      </c>
      <c r="T2263" s="12">
        <f t="shared" si="213"/>
        <v>42780.516435185178</v>
      </c>
      <c r="U2263" t="str">
        <f t="shared" si="214"/>
        <v>Jan</v>
      </c>
      <c r="V2263" t="str">
        <f t="shared" si="215"/>
        <v>2017</v>
      </c>
    </row>
    <row r="2264" spans="1:22" ht="32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s="5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8">
        <f t="shared" si="210"/>
        <v>1.5415151515151515</v>
      </c>
      <c r="P2264">
        <f t="shared" si="211"/>
        <v>28.104972375690608</v>
      </c>
      <c r="Q2264" t="s">
        <v>8333</v>
      </c>
      <c r="R2264" t="s">
        <v>8351</v>
      </c>
      <c r="S2264" s="12">
        <f t="shared" si="212"/>
        <v>41926.376828703702</v>
      </c>
      <c r="T2264" s="12">
        <f t="shared" si="213"/>
        <v>41960.791666666664</v>
      </c>
      <c r="U2264" t="str">
        <f t="shared" si="214"/>
        <v>Oct</v>
      </c>
      <c r="V2264" t="str">
        <f t="shared" si="215"/>
        <v>2014</v>
      </c>
    </row>
    <row r="2265" spans="1:22" ht="48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s="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8">
        <f t="shared" si="210"/>
        <v>1.1554666666666666</v>
      </c>
      <c r="P2265">
        <f t="shared" si="211"/>
        <v>144.43333333333334</v>
      </c>
      <c r="Q2265" t="s">
        <v>8333</v>
      </c>
      <c r="R2265" t="s">
        <v>8351</v>
      </c>
      <c r="S2265" s="12">
        <f t="shared" si="212"/>
        <v>42014.623993055553</v>
      </c>
      <c r="T2265" s="12">
        <f t="shared" si="213"/>
        <v>42035.623993055553</v>
      </c>
      <c r="U2265" t="str">
        <f t="shared" si="214"/>
        <v>Jan</v>
      </c>
      <c r="V2265" t="str">
        <f t="shared" si="215"/>
        <v>2015</v>
      </c>
    </row>
    <row r="2266" spans="1:22" ht="48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s="5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8">
        <f t="shared" si="210"/>
        <v>1.8003333333333333</v>
      </c>
      <c r="P2266">
        <f t="shared" si="211"/>
        <v>24.274157303370785</v>
      </c>
      <c r="Q2266" t="s">
        <v>8333</v>
      </c>
      <c r="R2266" t="s">
        <v>8351</v>
      </c>
      <c r="S2266" s="12">
        <f t="shared" si="212"/>
        <v>42496.374004629623</v>
      </c>
      <c r="T2266" s="12">
        <f t="shared" si="213"/>
        <v>42512.916666666664</v>
      </c>
      <c r="U2266" t="str">
        <f t="shared" si="214"/>
        <v>May</v>
      </c>
      <c r="V2266" t="str">
        <f t="shared" si="215"/>
        <v>2016</v>
      </c>
    </row>
    <row r="2267" spans="1:22" ht="48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s="5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8">
        <f t="shared" si="210"/>
        <v>2.9849999999999999</v>
      </c>
      <c r="P2267">
        <f t="shared" si="211"/>
        <v>35.117647058823529</v>
      </c>
      <c r="Q2267" t="s">
        <v>8333</v>
      </c>
      <c r="R2267" t="s">
        <v>8351</v>
      </c>
      <c r="S2267" s="12">
        <f t="shared" si="212"/>
        <v>42689.644756944443</v>
      </c>
      <c r="T2267" s="12">
        <f t="shared" si="213"/>
        <v>42696.644756944443</v>
      </c>
      <c r="U2267" t="str">
        <f t="shared" si="214"/>
        <v>Nov</v>
      </c>
      <c r="V2267" t="str">
        <f t="shared" si="215"/>
        <v>2016</v>
      </c>
    </row>
    <row r="2268" spans="1:22" ht="48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s="5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8">
        <f t="shared" si="210"/>
        <v>3.2026666666666666</v>
      </c>
      <c r="P2268">
        <f t="shared" si="211"/>
        <v>24.762886597938145</v>
      </c>
      <c r="Q2268" t="s">
        <v>8333</v>
      </c>
      <c r="R2268" t="s">
        <v>8351</v>
      </c>
      <c r="S2268" s="12">
        <f t="shared" si="212"/>
        <v>42469.666574074072</v>
      </c>
      <c r="T2268" s="12">
        <f t="shared" si="213"/>
        <v>42486.874999999993</v>
      </c>
      <c r="U2268" t="str">
        <f t="shared" si="214"/>
        <v>Apr</v>
      </c>
      <c r="V2268" t="str">
        <f t="shared" si="215"/>
        <v>2016</v>
      </c>
    </row>
    <row r="2269" spans="1:22" ht="48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s="5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8">
        <f t="shared" si="210"/>
        <v>3.80525</v>
      </c>
      <c r="P2269">
        <f t="shared" si="211"/>
        <v>188.37871287128712</v>
      </c>
      <c r="Q2269" t="s">
        <v>8333</v>
      </c>
      <c r="R2269" t="s">
        <v>8351</v>
      </c>
      <c r="S2269" s="12">
        <f t="shared" si="212"/>
        <v>41968.621493055551</v>
      </c>
      <c r="T2269" s="12">
        <f t="shared" si="213"/>
        <v>41993.833333333336</v>
      </c>
      <c r="U2269" t="str">
        <f t="shared" si="214"/>
        <v>Nov</v>
      </c>
      <c r="V2269" t="str">
        <f t="shared" si="215"/>
        <v>2014</v>
      </c>
    </row>
    <row r="2270" spans="1:22" ht="48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s="5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8">
        <f t="shared" si="210"/>
        <v>1.026</v>
      </c>
      <c r="P2270">
        <f t="shared" si="211"/>
        <v>148.08247422680412</v>
      </c>
      <c r="Q2270" t="s">
        <v>8333</v>
      </c>
      <c r="R2270" t="s">
        <v>8351</v>
      </c>
      <c r="S2270" s="12">
        <f t="shared" si="212"/>
        <v>42775.874016203699</v>
      </c>
      <c r="T2270" s="12">
        <f t="shared" si="213"/>
        <v>42805.874016203699</v>
      </c>
      <c r="U2270" t="str">
        <f t="shared" si="214"/>
        <v>Feb</v>
      </c>
      <c r="V2270" t="str">
        <f t="shared" si="215"/>
        <v>2017</v>
      </c>
    </row>
    <row r="2271" spans="1:22" ht="48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s="5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8">
        <f t="shared" si="210"/>
        <v>18.016400000000001</v>
      </c>
      <c r="P2271">
        <f t="shared" si="211"/>
        <v>49.934589800443462</v>
      </c>
      <c r="Q2271" t="s">
        <v>8333</v>
      </c>
      <c r="R2271" t="s">
        <v>8351</v>
      </c>
      <c r="S2271" s="12">
        <f t="shared" si="212"/>
        <v>42776.496099537035</v>
      </c>
      <c r="T2271" s="12">
        <f t="shared" si="213"/>
        <v>42800.999999999993</v>
      </c>
      <c r="U2271" t="str">
        <f t="shared" si="214"/>
        <v>Feb</v>
      </c>
      <c r="V2271" t="str">
        <f t="shared" si="215"/>
        <v>2017</v>
      </c>
    </row>
    <row r="2272" spans="1:22" ht="48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s="5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8">
        <f t="shared" si="210"/>
        <v>7.2024800000000004</v>
      </c>
      <c r="P2272">
        <f t="shared" si="211"/>
        <v>107.82155688622754</v>
      </c>
      <c r="Q2272" t="s">
        <v>8333</v>
      </c>
      <c r="R2272" t="s">
        <v>8351</v>
      </c>
      <c r="S2272" s="12">
        <f t="shared" si="212"/>
        <v>42725.661030092589</v>
      </c>
      <c r="T2272" s="12">
        <f t="shared" si="213"/>
        <v>42745.707638888889</v>
      </c>
      <c r="U2272" t="str">
        <f t="shared" si="214"/>
        <v>Dec</v>
      </c>
      <c r="V2272" t="str">
        <f t="shared" si="215"/>
        <v>2016</v>
      </c>
    </row>
    <row r="2273" spans="1:22" ht="48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s="5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8">
        <f t="shared" si="210"/>
        <v>2.8309000000000002</v>
      </c>
      <c r="P2273">
        <f t="shared" si="211"/>
        <v>42.63403614457831</v>
      </c>
      <c r="Q2273" t="s">
        <v>8333</v>
      </c>
      <c r="R2273" t="s">
        <v>8351</v>
      </c>
      <c r="S2273" s="12">
        <f t="shared" si="212"/>
        <v>42683.791712962957</v>
      </c>
      <c r="T2273" s="12">
        <f t="shared" si="213"/>
        <v>42713.791712962957</v>
      </c>
      <c r="U2273" t="str">
        <f t="shared" si="214"/>
        <v>Nov</v>
      </c>
      <c r="V2273" t="str">
        <f t="shared" si="215"/>
        <v>2016</v>
      </c>
    </row>
    <row r="2274" spans="1:22" ht="48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s="5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8">
        <f t="shared" si="210"/>
        <v>13.566000000000001</v>
      </c>
      <c r="P2274">
        <f t="shared" si="211"/>
        <v>14.370762711864407</v>
      </c>
      <c r="Q2274" t="s">
        <v>8333</v>
      </c>
      <c r="R2274" t="s">
        <v>8351</v>
      </c>
      <c r="S2274" s="12">
        <f t="shared" si="212"/>
        <v>42315.491157407399</v>
      </c>
      <c r="T2274" s="12">
        <f t="shared" si="213"/>
        <v>42345.491157407399</v>
      </c>
      <c r="U2274" t="str">
        <f t="shared" si="214"/>
        <v>Nov</v>
      </c>
      <c r="V2274" t="str">
        <f t="shared" si="215"/>
        <v>2015</v>
      </c>
    </row>
    <row r="2275" spans="1:22" ht="48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s="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8">
        <f t="shared" si="210"/>
        <v>2.2035999999999998</v>
      </c>
      <c r="P2275">
        <f t="shared" si="211"/>
        <v>37.476190476190474</v>
      </c>
      <c r="Q2275" t="s">
        <v>8333</v>
      </c>
      <c r="R2275" t="s">
        <v>8351</v>
      </c>
      <c r="S2275" s="12">
        <f t="shared" si="212"/>
        <v>42781.340763888882</v>
      </c>
      <c r="T2275" s="12">
        <f t="shared" si="213"/>
        <v>42806.299097222225</v>
      </c>
      <c r="U2275" t="str">
        <f t="shared" si="214"/>
        <v>Feb</v>
      </c>
      <c r="V2275" t="str">
        <f t="shared" si="215"/>
        <v>2017</v>
      </c>
    </row>
    <row r="2276" spans="1:22" ht="48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s="5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8">
        <f t="shared" si="210"/>
        <v>1.196</v>
      </c>
      <c r="P2276">
        <f t="shared" si="211"/>
        <v>30.202020202020201</v>
      </c>
      <c r="Q2276" t="s">
        <v>8333</v>
      </c>
      <c r="R2276" t="s">
        <v>8351</v>
      </c>
      <c r="S2276" s="12">
        <f t="shared" si="212"/>
        <v>41663.292326388888</v>
      </c>
      <c r="T2276" s="12">
        <f t="shared" si="213"/>
        <v>41693.292326388888</v>
      </c>
      <c r="U2276" t="str">
        <f t="shared" si="214"/>
        <v>Jan</v>
      </c>
      <c r="V2276" t="str">
        <f t="shared" si="215"/>
        <v>2014</v>
      </c>
    </row>
    <row r="2277" spans="1:22" ht="48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s="5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8">
        <f t="shared" si="210"/>
        <v>4.0776923076923079</v>
      </c>
      <c r="P2277">
        <f t="shared" si="211"/>
        <v>33.550632911392405</v>
      </c>
      <c r="Q2277" t="s">
        <v>8333</v>
      </c>
      <c r="R2277" t="s">
        <v>8351</v>
      </c>
      <c r="S2277" s="12">
        <f t="shared" si="212"/>
        <v>41965.408321759263</v>
      </c>
      <c r="T2277" s="12">
        <f t="shared" si="213"/>
        <v>41995.408321759263</v>
      </c>
      <c r="U2277" t="str">
        <f t="shared" si="214"/>
        <v>Nov</v>
      </c>
      <c r="V2277" t="str">
        <f t="shared" si="215"/>
        <v>2014</v>
      </c>
    </row>
    <row r="2278" spans="1:22" ht="48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s="5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8">
        <f t="shared" si="210"/>
        <v>1.0581826105905425</v>
      </c>
      <c r="P2278">
        <f t="shared" si="211"/>
        <v>64.74666666666667</v>
      </c>
      <c r="Q2278" t="s">
        <v>8333</v>
      </c>
      <c r="R2278" t="s">
        <v>8351</v>
      </c>
      <c r="S2278" s="12">
        <f t="shared" si="212"/>
        <v>41614.443159722221</v>
      </c>
      <c r="T2278" s="12">
        <f t="shared" si="213"/>
        <v>41644.443159722221</v>
      </c>
      <c r="U2278" t="str">
        <f t="shared" si="214"/>
        <v>Dec</v>
      </c>
      <c r="V2278" t="str">
        <f t="shared" si="215"/>
        <v>2013</v>
      </c>
    </row>
    <row r="2279" spans="1:22" ht="48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s="5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8">
        <f t="shared" si="210"/>
        <v>1.4108235294117648</v>
      </c>
      <c r="P2279">
        <f t="shared" si="211"/>
        <v>57.932367149758456</v>
      </c>
      <c r="Q2279" t="s">
        <v>8333</v>
      </c>
      <c r="R2279" t="s">
        <v>8351</v>
      </c>
      <c r="S2279" s="12">
        <f t="shared" si="212"/>
        <v>40936.470173611109</v>
      </c>
      <c r="T2279" s="12">
        <f t="shared" si="213"/>
        <v>40966.470173611109</v>
      </c>
      <c r="U2279" t="str">
        <f t="shared" si="214"/>
        <v>Jan</v>
      </c>
      <c r="V2279" t="str">
        <f t="shared" si="215"/>
        <v>2012</v>
      </c>
    </row>
    <row r="2280" spans="1:22" ht="32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s="5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8">
        <f t="shared" si="210"/>
        <v>2.7069999999999999</v>
      </c>
      <c r="P2280">
        <f t="shared" si="211"/>
        <v>53.078431372549019</v>
      </c>
      <c r="Q2280" t="s">
        <v>8333</v>
      </c>
      <c r="R2280" t="s">
        <v>8351</v>
      </c>
      <c r="S2280" s="12">
        <f t="shared" si="212"/>
        <v>42338.500775462955</v>
      </c>
      <c r="T2280" s="12">
        <f t="shared" si="213"/>
        <v>42372.749305555553</v>
      </c>
      <c r="U2280" t="str">
        <f t="shared" si="214"/>
        <v>Nov</v>
      </c>
      <c r="V2280" t="str">
        <f t="shared" si="215"/>
        <v>2015</v>
      </c>
    </row>
    <row r="2281" spans="1:22" ht="48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s="5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8">
        <f t="shared" si="210"/>
        <v>1.538</v>
      </c>
      <c r="P2281">
        <f t="shared" si="211"/>
        <v>48.0625</v>
      </c>
      <c r="Q2281" t="s">
        <v>8333</v>
      </c>
      <c r="R2281" t="s">
        <v>8351</v>
      </c>
      <c r="S2281" s="12">
        <f t="shared" si="212"/>
        <v>42020.598368055551</v>
      </c>
      <c r="T2281" s="12">
        <f t="shared" si="213"/>
        <v>42038.958333333336</v>
      </c>
      <c r="U2281" t="str">
        <f t="shared" si="214"/>
        <v>Jan</v>
      </c>
      <c r="V2281" t="str">
        <f t="shared" si="215"/>
        <v>2015</v>
      </c>
    </row>
    <row r="2282" spans="1:22" ht="48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s="5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8">
        <f t="shared" si="210"/>
        <v>4.0357653061224488</v>
      </c>
      <c r="P2282">
        <f t="shared" si="211"/>
        <v>82.396874999999994</v>
      </c>
      <c r="Q2282" t="s">
        <v>8333</v>
      </c>
      <c r="R2282" t="s">
        <v>8351</v>
      </c>
      <c r="S2282" s="12">
        <f t="shared" si="212"/>
        <v>42234.416562499995</v>
      </c>
      <c r="T2282" s="12">
        <f t="shared" si="213"/>
        <v>42264.416562499995</v>
      </c>
      <c r="U2282" t="str">
        <f t="shared" si="214"/>
        <v>Aug</v>
      </c>
      <c r="V2282" t="str">
        <f t="shared" si="215"/>
        <v>2015</v>
      </c>
    </row>
    <row r="2283" spans="1:22" ht="48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s="5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8">
        <f t="shared" si="210"/>
        <v>1.85</v>
      </c>
      <c r="P2283">
        <f t="shared" si="211"/>
        <v>50.454545454545453</v>
      </c>
      <c r="Q2283" t="s">
        <v>8325</v>
      </c>
      <c r="R2283" t="s">
        <v>8326</v>
      </c>
      <c r="S2283" s="12">
        <f t="shared" si="212"/>
        <v>40687.077511574069</v>
      </c>
      <c r="T2283" s="12">
        <f t="shared" si="213"/>
        <v>40749.076388888883</v>
      </c>
      <c r="U2283" t="str">
        <f t="shared" si="214"/>
        <v>May</v>
      </c>
      <c r="V2283" t="str">
        <f t="shared" si="215"/>
        <v>2011</v>
      </c>
    </row>
    <row r="2284" spans="1:22" ht="32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s="5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8">
        <f t="shared" si="210"/>
        <v>1.8533333333333333</v>
      </c>
      <c r="P2284">
        <f t="shared" si="211"/>
        <v>115.83333333333333</v>
      </c>
      <c r="Q2284" t="s">
        <v>8325</v>
      </c>
      <c r="R2284" t="s">
        <v>8326</v>
      </c>
      <c r="S2284" s="12">
        <f t="shared" si="212"/>
        <v>42322.966273148144</v>
      </c>
      <c r="T2284" s="12">
        <f t="shared" si="213"/>
        <v>42382.966273148144</v>
      </c>
      <c r="U2284" t="str">
        <f t="shared" si="214"/>
        <v>Nov</v>
      </c>
      <c r="V2284" t="str">
        <f t="shared" si="215"/>
        <v>2015</v>
      </c>
    </row>
    <row r="2285" spans="1:22" ht="48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s="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8">
        <f t="shared" si="210"/>
        <v>1.0085533333333332</v>
      </c>
      <c r="P2285">
        <f t="shared" si="211"/>
        <v>63.03458333333333</v>
      </c>
      <c r="Q2285" t="s">
        <v>8325</v>
      </c>
      <c r="R2285" t="s">
        <v>8326</v>
      </c>
      <c r="S2285" s="12">
        <f t="shared" si="212"/>
        <v>40977.916712962957</v>
      </c>
      <c r="T2285" s="12">
        <f t="shared" si="213"/>
        <v>41037.875046296293</v>
      </c>
      <c r="U2285" t="str">
        <f t="shared" si="214"/>
        <v>Mar</v>
      </c>
      <c r="V2285" t="str">
        <f t="shared" si="215"/>
        <v>2012</v>
      </c>
    </row>
    <row r="2286" spans="1:22" ht="32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s="5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8">
        <f t="shared" si="210"/>
        <v>1.0622116666666668</v>
      </c>
      <c r="P2286">
        <f t="shared" si="211"/>
        <v>108.02152542372882</v>
      </c>
      <c r="Q2286" t="s">
        <v>8325</v>
      </c>
      <c r="R2286" t="s">
        <v>8326</v>
      </c>
      <c r="S2286" s="12">
        <f t="shared" si="212"/>
        <v>40585.588483796295</v>
      </c>
      <c r="T2286" s="12">
        <f t="shared" si="213"/>
        <v>40613.958333333328</v>
      </c>
      <c r="U2286" t="str">
        <f t="shared" si="214"/>
        <v>Feb</v>
      </c>
      <c r="V2286" t="str">
        <f t="shared" si="215"/>
        <v>2011</v>
      </c>
    </row>
    <row r="2287" spans="1:22" ht="48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s="5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8">
        <f t="shared" si="210"/>
        <v>1.2136666666666667</v>
      </c>
      <c r="P2287">
        <f t="shared" si="211"/>
        <v>46.088607594936711</v>
      </c>
      <c r="Q2287" t="s">
        <v>8325</v>
      </c>
      <c r="R2287" t="s">
        <v>8326</v>
      </c>
      <c r="S2287" s="12">
        <f t="shared" si="212"/>
        <v>41058.977349537032</v>
      </c>
      <c r="T2287" s="12">
        <f t="shared" si="213"/>
        <v>41088.977349537032</v>
      </c>
      <c r="U2287" t="str">
        <f t="shared" si="214"/>
        <v>May</v>
      </c>
      <c r="V2287" t="str">
        <f t="shared" si="215"/>
        <v>2012</v>
      </c>
    </row>
    <row r="2288" spans="1:22" ht="48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s="5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8">
        <f t="shared" si="210"/>
        <v>1.0006666666666666</v>
      </c>
      <c r="P2288">
        <f t="shared" si="211"/>
        <v>107.21428571428571</v>
      </c>
      <c r="Q2288" t="s">
        <v>8325</v>
      </c>
      <c r="R2288" t="s">
        <v>8326</v>
      </c>
      <c r="S2288" s="12">
        <f t="shared" si="212"/>
        <v>41494.755254629628</v>
      </c>
      <c r="T2288" s="12">
        <f t="shared" si="213"/>
        <v>41522.957638888889</v>
      </c>
      <c r="U2288" t="str">
        <f t="shared" si="214"/>
        <v>Aug</v>
      </c>
      <c r="V2288" t="str">
        <f t="shared" si="215"/>
        <v>2013</v>
      </c>
    </row>
    <row r="2289" spans="1:22" ht="48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s="5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8">
        <f t="shared" si="210"/>
        <v>1.1997755555555556</v>
      </c>
      <c r="P2289">
        <f t="shared" si="211"/>
        <v>50.9338679245283</v>
      </c>
      <c r="Q2289" t="s">
        <v>8325</v>
      </c>
      <c r="R2289" t="s">
        <v>8326</v>
      </c>
      <c r="S2289" s="12">
        <f t="shared" si="212"/>
        <v>41792.459027777775</v>
      </c>
      <c r="T2289" s="12">
        <f t="shared" si="213"/>
        <v>41813.459027777775</v>
      </c>
      <c r="U2289" t="str">
        <f t="shared" si="214"/>
        <v>Jun</v>
      </c>
      <c r="V2289" t="str">
        <f t="shared" si="215"/>
        <v>2014</v>
      </c>
    </row>
    <row r="2290" spans="1:22" ht="48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s="5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8">
        <f t="shared" si="210"/>
        <v>1.0009999999999999</v>
      </c>
      <c r="P2290">
        <f t="shared" si="211"/>
        <v>40.04</v>
      </c>
      <c r="Q2290" t="s">
        <v>8325</v>
      </c>
      <c r="R2290" t="s">
        <v>8326</v>
      </c>
      <c r="S2290" s="12">
        <f t="shared" si="212"/>
        <v>41067.619085648148</v>
      </c>
      <c r="T2290" s="12">
        <f t="shared" si="213"/>
        <v>41086.541666666664</v>
      </c>
      <c r="U2290" t="str">
        <f t="shared" si="214"/>
        <v>Jun</v>
      </c>
      <c r="V2290" t="str">
        <f t="shared" si="215"/>
        <v>2012</v>
      </c>
    </row>
    <row r="2291" spans="1:22" ht="48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s="5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8">
        <f t="shared" si="210"/>
        <v>1.0740000000000001</v>
      </c>
      <c r="P2291">
        <f t="shared" si="211"/>
        <v>64.44</v>
      </c>
      <c r="Q2291" t="s">
        <v>8325</v>
      </c>
      <c r="R2291" t="s">
        <v>8326</v>
      </c>
      <c r="S2291" s="12">
        <f t="shared" si="212"/>
        <v>41571.790046296293</v>
      </c>
      <c r="T2291" s="12">
        <f t="shared" si="213"/>
        <v>41614.765277777777</v>
      </c>
      <c r="U2291" t="str">
        <f t="shared" si="214"/>
        <v>Oct</v>
      </c>
      <c r="V2291" t="str">
        <f t="shared" si="215"/>
        <v>2013</v>
      </c>
    </row>
    <row r="2292" spans="1:22" ht="48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s="5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8">
        <f t="shared" si="210"/>
        <v>1.0406666666666666</v>
      </c>
      <c r="P2292">
        <f t="shared" si="211"/>
        <v>53.827586206896555</v>
      </c>
      <c r="Q2292" t="s">
        <v>8325</v>
      </c>
      <c r="R2292" t="s">
        <v>8326</v>
      </c>
      <c r="S2292" s="12">
        <f t="shared" si="212"/>
        <v>40070.045486111107</v>
      </c>
      <c r="T2292" s="12">
        <f t="shared" si="213"/>
        <v>40148.5</v>
      </c>
      <c r="U2292" t="str">
        <f t="shared" si="214"/>
        <v>Sep</v>
      </c>
      <c r="V2292" t="str">
        <f t="shared" si="215"/>
        <v>2009</v>
      </c>
    </row>
    <row r="2293" spans="1:22" ht="48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s="5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8">
        <f t="shared" si="210"/>
        <v>1.728</v>
      </c>
      <c r="P2293">
        <f t="shared" si="211"/>
        <v>100.46511627906976</v>
      </c>
      <c r="Q2293" t="s">
        <v>8325</v>
      </c>
      <c r="R2293" t="s">
        <v>8326</v>
      </c>
      <c r="S2293" s="12">
        <f t="shared" si="212"/>
        <v>40987.768726851849</v>
      </c>
      <c r="T2293" s="12">
        <f t="shared" si="213"/>
        <v>41021.958333333328</v>
      </c>
      <c r="U2293" t="str">
        <f t="shared" si="214"/>
        <v>Mar</v>
      </c>
      <c r="V2293" t="str">
        <f t="shared" si="215"/>
        <v>2012</v>
      </c>
    </row>
    <row r="2294" spans="1:22" ht="48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s="5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8">
        <f t="shared" si="210"/>
        <v>1.072505</v>
      </c>
      <c r="P2294">
        <f t="shared" si="211"/>
        <v>46.630652173913049</v>
      </c>
      <c r="Q2294" t="s">
        <v>8325</v>
      </c>
      <c r="R2294" t="s">
        <v>8326</v>
      </c>
      <c r="S2294" s="12">
        <f t="shared" si="212"/>
        <v>40987.489305555551</v>
      </c>
      <c r="T2294" s="12">
        <f t="shared" si="213"/>
        <v>41017.489305555551</v>
      </c>
      <c r="U2294" t="str">
        <f t="shared" si="214"/>
        <v>Mar</v>
      </c>
      <c r="V2294" t="str">
        <f t="shared" si="215"/>
        <v>2012</v>
      </c>
    </row>
    <row r="2295" spans="1:22" ht="32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s="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8">
        <f t="shared" si="210"/>
        <v>1.0823529411764705</v>
      </c>
      <c r="P2295">
        <f t="shared" si="211"/>
        <v>34.074074074074076</v>
      </c>
      <c r="Q2295" t="s">
        <v>8325</v>
      </c>
      <c r="R2295" t="s">
        <v>8326</v>
      </c>
      <c r="S2295" s="12">
        <f t="shared" si="212"/>
        <v>41151.499988425923</v>
      </c>
      <c r="T2295" s="12">
        <f t="shared" si="213"/>
        <v>41176.957638888889</v>
      </c>
      <c r="U2295" t="str">
        <f t="shared" si="214"/>
        <v>Aug</v>
      </c>
      <c r="V2295" t="str">
        <f t="shared" si="215"/>
        <v>2012</v>
      </c>
    </row>
    <row r="2296" spans="1:22" ht="48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s="5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8">
        <f t="shared" si="210"/>
        <v>1.4608079999999999</v>
      </c>
      <c r="P2296">
        <f t="shared" si="211"/>
        <v>65.214642857142863</v>
      </c>
      <c r="Q2296" t="s">
        <v>8325</v>
      </c>
      <c r="R2296" t="s">
        <v>8326</v>
      </c>
      <c r="S2296" s="12">
        <f t="shared" si="212"/>
        <v>41264.514814814815</v>
      </c>
      <c r="T2296" s="12">
        <f t="shared" si="213"/>
        <v>41294.514814814815</v>
      </c>
      <c r="U2296" t="str">
        <f t="shared" si="214"/>
        <v>Dec</v>
      </c>
      <c r="V2296" t="str">
        <f t="shared" si="215"/>
        <v>2012</v>
      </c>
    </row>
    <row r="2297" spans="1:22" ht="48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s="5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8">
        <f t="shared" si="210"/>
        <v>1.2524999999999999</v>
      </c>
      <c r="P2297">
        <f t="shared" si="211"/>
        <v>44.205882352941174</v>
      </c>
      <c r="Q2297" t="s">
        <v>8325</v>
      </c>
      <c r="R2297" t="s">
        <v>8326</v>
      </c>
      <c r="S2297" s="12">
        <f t="shared" si="212"/>
        <v>41270.746018518512</v>
      </c>
      <c r="T2297" s="12">
        <f t="shared" si="213"/>
        <v>41300.746018518512</v>
      </c>
      <c r="U2297" t="str">
        <f t="shared" si="214"/>
        <v>Dec</v>
      </c>
      <c r="V2297" t="str">
        <f t="shared" si="215"/>
        <v>2012</v>
      </c>
    </row>
    <row r="2298" spans="1:22" ht="48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s="5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8">
        <f t="shared" si="210"/>
        <v>1.4907142857142857</v>
      </c>
      <c r="P2298">
        <f t="shared" si="211"/>
        <v>71.965517241379317</v>
      </c>
      <c r="Q2298" t="s">
        <v>8325</v>
      </c>
      <c r="R2298" t="s">
        <v>8326</v>
      </c>
      <c r="S2298" s="12">
        <f t="shared" si="212"/>
        <v>40927.52344907407</v>
      </c>
      <c r="T2298" s="12">
        <f t="shared" si="213"/>
        <v>40962.52344907407</v>
      </c>
      <c r="U2298" t="str">
        <f t="shared" si="214"/>
        <v>Jan</v>
      </c>
      <c r="V2298" t="str">
        <f t="shared" si="215"/>
        <v>2012</v>
      </c>
    </row>
    <row r="2299" spans="1:22" ht="32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s="5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8">
        <f t="shared" si="210"/>
        <v>1.006</v>
      </c>
      <c r="P2299">
        <f t="shared" si="211"/>
        <v>52.94736842105263</v>
      </c>
      <c r="Q2299" t="s">
        <v>8325</v>
      </c>
      <c r="R2299" t="s">
        <v>8326</v>
      </c>
      <c r="S2299" s="12">
        <f t="shared" si="212"/>
        <v>40947.83390046296</v>
      </c>
      <c r="T2299" s="12">
        <f t="shared" si="213"/>
        <v>40981.957638888889</v>
      </c>
      <c r="U2299" t="str">
        <f t="shared" si="214"/>
        <v>Feb</v>
      </c>
      <c r="V2299" t="str">
        <f t="shared" si="215"/>
        <v>2012</v>
      </c>
    </row>
    <row r="2300" spans="1:22" ht="48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s="5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8">
        <f t="shared" si="210"/>
        <v>1.0507333333333333</v>
      </c>
      <c r="P2300">
        <f t="shared" si="211"/>
        <v>109.45138888888889</v>
      </c>
      <c r="Q2300" t="s">
        <v>8325</v>
      </c>
      <c r="R2300" t="s">
        <v>8326</v>
      </c>
      <c r="S2300" s="12">
        <f t="shared" si="212"/>
        <v>41694.632326388884</v>
      </c>
      <c r="T2300" s="12">
        <f t="shared" si="213"/>
        <v>41724.59065972222</v>
      </c>
      <c r="U2300" t="str">
        <f t="shared" si="214"/>
        <v>Feb</v>
      </c>
      <c r="V2300" t="str">
        <f t="shared" si="215"/>
        <v>2014</v>
      </c>
    </row>
    <row r="2301" spans="1:22" ht="48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s="5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8">
        <f t="shared" si="210"/>
        <v>3.5016666666666665</v>
      </c>
      <c r="P2301">
        <f t="shared" si="211"/>
        <v>75.035714285714292</v>
      </c>
      <c r="Q2301" t="s">
        <v>8325</v>
      </c>
      <c r="R2301" t="s">
        <v>8326</v>
      </c>
      <c r="S2301" s="12">
        <f t="shared" si="212"/>
        <v>40564.824178240735</v>
      </c>
      <c r="T2301" s="12">
        <f t="shared" si="213"/>
        <v>40579.824178240735</v>
      </c>
      <c r="U2301" t="str">
        <f t="shared" si="214"/>
        <v>Jan</v>
      </c>
      <c r="V2301" t="str">
        <f t="shared" si="215"/>
        <v>2011</v>
      </c>
    </row>
    <row r="2302" spans="1:22" ht="48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s="5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8">
        <f t="shared" si="210"/>
        <v>1.0125</v>
      </c>
      <c r="P2302">
        <f t="shared" si="211"/>
        <v>115.71428571428571</v>
      </c>
      <c r="Q2302" t="s">
        <v>8325</v>
      </c>
      <c r="R2302" t="s">
        <v>8326</v>
      </c>
      <c r="S2302" s="12">
        <f t="shared" si="212"/>
        <v>41074.518703703703</v>
      </c>
      <c r="T2302" s="12">
        <f t="shared" si="213"/>
        <v>41088.518703703703</v>
      </c>
      <c r="U2302" t="str">
        <f t="shared" si="214"/>
        <v>Jun</v>
      </c>
      <c r="V2302" t="str">
        <f t="shared" si="215"/>
        <v>2012</v>
      </c>
    </row>
    <row r="2303" spans="1:22" ht="32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s="5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8">
        <f t="shared" si="210"/>
        <v>1.336044</v>
      </c>
      <c r="P2303">
        <f t="shared" si="211"/>
        <v>31.659810426540286</v>
      </c>
      <c r="Q2303" t="s">
        <v>8325</v>
      </c>
      <c r="R2303" t="s">
        <v>8329</v>
      </c>
      <c r="S2303" s="12">
        <f t="shared" si="212"/>
        <v>41415.938611111109</v>
      </c>
      <c r="T2303" s="12">
        <f t="shared" si="213"/>
        <v>41445.938611111109</v>
      </c>
      <c r="U2303" t="str">
        <f t="shared" si="214"/>
        <v>May</v>
      </c>
      <c r="V2303" t="str">
        <f t="shared" si="215"/>
        <v>2013</v>
      </c>
    </row>
    <row r="2304" spans="1:22" ht="48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s="5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8">
        <f t="shared" si="210"/>
        <v>1.7065217391304348</v>
      </c>
      <c r="P2304">
        <f t="shared" si="211"/>
        <v>46.176470588235297</v>
      </c>
      <c r="Q2304" t="s">
        <v>8325</v>
      </c>
      <c r="R2304" t="s">
        <v>8329</v>
      </c>
      <c r="S2304" s="12">
        <f t="shared" si="212"/>
        <v>41605.660115740735</v>
      </c>
      <c r="T2304" s="12">
        <f t="shared" si="213"/>
        <v>41639.083333333328</v>
      </c>
      <c r="U2304" t="str">
        <f t="shared" si="214"/>
        <v>Nov</v>
      </c>
      <c r="V2304" t="str">
        <f t="shared" si="215"/>
        <v>2013</v>
      </c>
    </row>
    <row r="2305" spans="1:22" ht="48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s="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8">
        <f t="shared" si="210"/>
        <v>1.0935829457364341</v>
      </c>
      <c r="P2305">
        <f t="shared" si="211"/>
        <v>68.481650485436887</v>
      </c>
      <c r="Q2305" t="s">
        <v>8325</v>
      </c>
      <c r="R2305" t="s">
        <v>8329</v>
      </c>
      <c r="S2305" s="12">
        <f t="shared" si="212"/>
        <v>40849.902731481481</v>
      </c>
      <c r="T2305" s="12">
        <f t="shared" si="213"/>
        <v>40889.944398148145</v>
      </c>
      <c r="U2305" t="str">
        <f t="shared" si="214"/>
        <v>Nov</v>
      </c>
      <c r="V2305" t="str">
        <f t="shared" si="215"/>
        <v>2011</v>
      </c>
    </row>
    <row r="2306" spans="1:22" ht="48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s="5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8">
        <f t="shared" si="210"/>
        <v>1.0070033333333335</v>
      </c>
      <c r="P2306">
        <f t="shared" si="211"/>
        <v>53.469203539823013</v>
      </c>
      <c r="Q2306" t="s">
        <v>8325</v>
      </c>
      <c r="R2306" t="s">
        <v>8329</v>
      </c>
      <c r="S2306" s="12">
        <f t="shared" si="212"/>
        <v>40502.607534722221</v>
      </c>
      <c r="T2306" s="12">
        <f t="shared" si="213"/>
        <v>40543.999305555553</v>
      </c>
      <c r="U2306" t="str">
        <f t="shared" si="214"/>
        <v>Nov</v>
      </c>
      <c r="V2306" t="str">
        <f t="shared" si="215"/>
        <v>2010</v>
      </c>
    </row>
    <row r="2307" spans="1:22" ht="48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s="5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8">
        <f t="shared" ref="O2307:O2370" si="216">E2307/D2307</f>
        <v>1.0122777777777778</v>
      </c>
      <c r="P2307">
        <f t="shared" ref="P2307:P2370" si="217">AVERAGE(E2307/L2307)</f>
        <v>109.10778443113773</v>
      </c>
      <c r="Q2307" t="s">
        <v>8325</v>
      </c>
      <c r="R2307" t="s">
        <v>8329</v>
      </c>
      <c r="S2307" s="12">
        <f t="shared" ref="S2307:S2370" si="218">(((J2307/60)/60)/24)+DATE(1970,1,1)+(-5/24)</f>
        <v>41834.486944444441</v>
      </c>
      <c r="T2307" s="12">
        <f t="shared" ref="T2307:T2370" si="219">(((I2307/60)/60)/24)+DATE(1970,1,1)+(-5/24)</f>
        <v>41859.541666666664</v>
      </c>
      <c r="U2307" t="str">
        <f t="shared" ref="U2307:U2370" si="220">TEXT(S2307, "mmm")</f>
        <v>Jul</v>
      </c>
      <c r="V2307" t="str">
        <f t="shared" ref="V2307:V2370" si="221">TEXT(S2307, "yyy")</f>
        <v>2014</v>
      </c>
    </row>
    <row r="2308" spans="1:22" ht="48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s="5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8">
        <f t="shared" si="216"/>
        <v>1.0675857142857144</v>
      </c>
      <c r="P2308">
        <f t="shared" si="217"/>
        <v>51.185616438356163</v>
      </c>
      <c r="Q2308" t="s">
        <v>8325</v>
      </c>
      <c r="R2308" t="s">
        <v>8329</v>
      </c>
      <c r="S2308" s="12">
        <f t="shared" si="218"/>
        <v>40947.959826388884</v>
      </c>
      <c r="T2308" s="12">
        <f t="shared" si="219"/>
        <v>40977.959826388884</v>
      </c>
      <c r="U2308" t="str">
        <f t="shared" si="220"/>
        <v>Feb</v>
      </c>
      <c r="V2308" t="str">
        <f t="shared" si="221"/>
        <v>2012</v>
      </c>
    </row>
    <row r="2309" spans="1:22" ht="48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s="5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8">
        <f t="shared" si="216"/>
        <v>1.0665777537961894</v>
      </c>
      <c r="P2309">
        <f t="shared" si="217"/>
        <v>27.936800000000002</v>
      </c>
      <c r="Q2309" t="s">
        <v>8325</v>
      </c>
      <c r="R2309" t="s">
        <v>8329</v>
      </c>
      <c r="S2309" s="12">
        <f t="shared" si="218"/>
        <v>41004.594131944439</v>
      </c>
      <c r="T2309" s="12">
        <f t="shared" si="219"/>
        <v>41034.59407407407</v>
      </c>
      <c r="U2309" t="str">
        <f t="shared" si="220"/>
        <v>Apr</v>
      </c>
      <c r="V2309" t="str">
        <f t="shared" si="221"/>
        <v>2012</v>
      </c>
    </row>
    <row r="2310" spans="1:22" ht="48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s="5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8">
        <f t="shared" si="216"/>
        <v>1.0130622</v>
      </c>
      <c r="P2310">
        <f t="shared" si="217"/>
        <v>82.496921824104234</v>
      </c>
      <c r="Q2310" t="s">
        <v>8325</v>
      </c>
      <c r="R2310" t="s">
        <v>8329</v>
      </c>
      <c r="S2310" s="12">
        <f t="shared" si="218"/>
        <v>41851.754583333335</v>
      </c>
      <c r="T2310" s="12">
        <f t="shared" si="219"/>
        <v>41879.833333333328</v>
      </c>
      <c r="U2310" t="str">
        <f t="shared" si="220"/>
        <v>Jul</v>
      </c>
      <c r="V2310" t="str">
        <f t="shared" si="221"/>
        <v>2014</v>
      </c>
    </row>
    <row r="2311" spans="1:22" ht="48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s="5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8">
        <f t="shared" si="216"/>
        <v>1.0667450000000001</v>
      </c>
      <c r="P2311">
        <f t="shared" si="217"/>
        <v>59.817476635514019</v>
      </c>
      <c r="Q2311" t="s">
        <v>8325</v>
      </c>
      <c r="R2311" t="s">
        <v>8329</v>
      </c>
      <c r="S2311" s="12">
        <f t="shared" si="218"/>
        <v>41307.779363425921</v>
      </c>
      <c r="T2311" s="12">
        <f t="shared" si="219"/>
        <v>41342.779363425921</v>
      </c>
      <c r="U2311" t="str">
        <f t="shared" si="220"/>
        <v>Feb</v>
      </c>
      <c r="V2311" t="str">
        <f t="shared" si="221"/>
        <v>2013</v>
      </c>
    </row>
    <row r="2312" spans="1:22" ht="48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s="5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8">
        <f t="shared" si="216"/>
        <v>4.288397837837838</v>
      </c>
      <c r="P2312">
        <f t="shared" si="217"/>
        <v>64.816470588235291</v>
      </c>
      <c r="Q2312" t="s">
        <v>8325</v>
      </c>
      <c r="R2312" t="s">
        <v>8329</v>
      </c>
      <c r="S2312" s="12">
        <f t="shared" si="218"/>
        <v>41324.585821759254</v>
      </c>
      <c r="T2312" s="12">
        <f t="shared" si="219"/>
        <v>41354.54415509259</v>
      </c>
      <c r="U2312" t="str">
        <f t="shared" si="220"/>
        <v>Feb</v>
      </c>
      <c r="V2312" t="str">
        <f t="shared" si="221"/>
        <v>2013</v>
      </c>
    </row>
    <row r="2313" spans="1:22" ht="48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s="5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8">
        <f t="shared" si="216"/>
        <v>1.0411111111111111</v>
      </c>
      <c r="P2313">
        <f t="shared" si="217"/>
        <v>90.09615384615384</v>
      </c>
      <c r="Q2313" t="s">
        <v>8325</v>
      </c>
      <c r="R2313" t="s">
        <v>8329</v>
      </c>
      <c r="S2313" s="12">
        <f t="shared" si="218"/>
        <v>41735.796168981477</v>
      </c>
      <c r="T2313" s="12">
        <f t="shared" si="219"/>
        <v>41765.796168981477</v>
      </c>
      <c r="U2313" t="str">
        <f t="shared" si="220"/>
        <v>Apr</v>
      </c>
      <c r="V2313" t="str">
        <f t="shared" si="221"/>
        <v>2014</v>
      </c>
    </row>
    <row r="2314" spans="1:22" ht="48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s="5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8">
        <f t="shared" si="216"/>
        <v>1.0786666666666667</v>
      </c>
      <c r="P2314">
        <f t="shared" si="217"/>
        <v>40.962025316455694</v>
      </c>
      <c r="Q2314" t="s">
        <v>8325</v>
      </c>
      <c r="R2314" t="s">
        <v>8329</v>
      </c>
      <c r="S2314" s="12">
        <f t="shared" si="218"/>
        <v>41716.424513888887</v>
      </c>
      <c r="T2314" s="12">
        <f t="shared" si="219"/>
        <v>41747.75</v>
      </c>
      <c r="U2314" t="str">
        <f t="shared" si="220"/>
        <v>Mar</v>
      </c>
      <c r="V2314" t="str">
        <f t="shared" si="221"/>
        <v>2014</v>
      </c>
    </row>
    <row r="2315" spans="1:22" ht="32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s="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8">
        <f t="shared" si="216"/>
        <v>1.7584040000000001</v>
      </c>
      <c r="P2315">
        <f t="shared" si="217"/>
        <v>56.000127388535034</v>
      </c>
      <c r="Q2315" t="s">
        <v>8325</v>
      </c>
      <c r="R2315" t="s">
        <v>8329</v>
      </c>
      <c r="S2315" s="12">
        <f t="shared" si="218"/>
        <v>41002.750300925924</v>
      </c>
      <c r="T2315" s="12">
        <f t="shared" si="219"/>
        <v>41032.750300925924</v>
      </c>
      <c r="U2315" t="str">
        <f t="shared" si="220"/>
        <v>Apr</v>
      </c>
      <c r="V2315" t="str">
        <f t="shared" si="221"/>
        <v>2012</v>
      </c>
    </row>
    <row r="2316" spans="1:22" ht="48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s="5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8">
        <f t="shared" si="216"/>
        <v>1.5697000000000001</v>
      </c>
      <c r="P2316">
        <f t="shared" si="217"/>
        <v>37.672800000000002</v>
      </c>
      <c r="Q2316" t="s">
        <v>8325</v>
      </c>
      <c r="R2316" t="s">
        <v>8329</v>
      </c>
      <c r="S2316" s="12">
        <f t="shared" si="218"/>
        <v>41037.343252314815</v>
      </c>
      <c r="T2316" s="12">
        <f t="shared" si="219"/>
        <v>41067.343252314815</v>
      </c>
      <c r="U2316" t="str">
        <f t="shared" si="220"/>
        <v>May</v>
      </c>
      <c r="V2316" t="str">
        <f t="shared" si="221"/>
        <v>2012</v>
      </c>
    </row>
    <row r="2317" spans="1:22" ht="32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s="5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8">
        <f t="shared" si="216"/>
        <v>1.026</v>
      </c>
      <c r="P2317">
        <f t="shared" si="217"/>
        <v>40.078125</v>
      </c>
      <c r="Q2317" t="s">
        <v>8325</v>
      </c>
      <c r="R2317" t="s">
        <v>8329</v>
      </c>
      <c r="S2317" s="12">
        <f t="shared" si="218"/>
        <v>41004.517858796295</v>
      </c>
      <c r="T2317" s="12">
        <f t="shared" si="219"/>
        <v>41034.517858796295</v>
      </c>
      <c r="U2317" t="str">
        <f t="shared" si="220"/>
        <v>Apr</v>
      </c>
      <c r="V2317" t="str">
        <f t="shared" si="221"/>
        <v>2012</v>
      </c>
    </row>
    <row r="2318" spans="1:22" ht="48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s="5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8">
        <f t="shared" si="216"/>
        <v>1.0404266666666666</v>
      </c>
      <c r="P2318">
        <f t="shared" si="217"/>
        <v>78.031999999999996</v>
      </c>
      <c r="Q2318" t="s">
        <v>8325</v>
      </c>
      <c r="R2318" t="s">
        <v>8329</v>
      </c>
      <c r="S2318" s="12">
        <f t="shared" si="218"/>
        <v>40079.516782407409</v>
      </c>
      <c r="T2318" s="12">
        <f t="shared" si="219"/>
        <v>40156.558333333334</v>
      </c>
      <c r="U2318" t="str">
        <f t="shared" si="220"/>
        <v>Sep</v>
      </c>
      <c r="V2318" t="str">
        <f t="shared" si="221"/>
        <v>2009</v>
      </c>
    </row>
    <row r="2319" spans="1:22" ht="48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s="5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8">
        <f t="shared" si="216"/>
        <v>1.04</v>
      </c>
      <c r="P2319">
        <f t="shared" si="217"/>
        <v>18.90909090909091</v>
      </c>
      <c r="Q2319" t="s">
        <v>8325</v>
      </c>
      <c r="R2319" t="s">
        <v>8329</v>
      </c>
      <c r="S2319" s="12">
        <f t="shared" si="218"/>
        <v>40192.33390046296</v>
      </c>
      <c r="T2319" s="12">
        <f t="shared" si="219"/>
        <v>40224</v>
      </c>
      <c r="U2319" t="str">
        <f t="shared" si="220"/>
        <v>Jan</v>
      </c>
      <c r="V2319" t="str">
        <f t="shared" si="221"/>
        <v>2010</v>
      </c>
    </row>
    <row r="2320" spans="1:22" ht="64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s="5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8">
        <f t="shared" si="216"/>
        <v>1.2105999999999999</v>
      </c>
      <c r="P2320">
        <f t="shared" si="217"/>
        <v>37.134969325153371</v>
      </c>
      <c r="Q2320" t="s">
        <v>8325</v>
      </c>
      <c r="R2320" t="s">
        <v>8329</v>
      </c>
      <c r="S2320" s="12">
        <f t="shared" si="218"/>
        <v>40050.435347222221</v>
      </c>
      <c r="T2320" s="12">
        <f t="shared" si="219"/>
        <v>40081.957638888889</v>
      </c>
      <c r="U2320" t="str">
        <f t="shared" si="220"/>
        <v>Aug</v>
      </c>
      <c r="V2320" t="str">
        <f t="shared" si="221"/>
        <v>2009</v>
      </c>
    </row>
    <row r="2321" spans="1:22" ht="48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s="5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8">
        <f t="shared" si="216"/>
        <v>1.077</v>
      </c>
      <c r="P2321">
        <f t="shared" si="217"/>
        <v>41.961038961038959</v>
      </c>
      <c r="Q2321" t="s">
        <v>8325</v>
      </c>
      <c r="R2321" t="s">
        <v>8329</v>
      </c>
      <c r="S2321" s="12">
        <f t="shared" si="218"/>
        <v>41592.873668981476</v>
      </c>
      <c r="T2321" s="12">
        <f t="shared" si="219"/>
        <v>41622.873668981476</v>
      </c>
      <c r="U2321" t="str">
        <f t="shared" si="220"/>
        <v>Nov</v>
      </c>
      <c r="V2321" t="str">
        <f t="shared" si="221"/>
        <v>2013</v>
      </c>
    </row>
    <row r="2322" spans="1:22" ht="48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s="5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8">
        <f t="shared" si="216"/>
        <v>1.0866</v>
      </c>
      <c r="P2322">
        <f t="shared" si="217"/>
        <v>61.044943820224717</v>
      </c>
      <c r="Q2322" t="s">
        <v>8325</v>
      </c>
      <c r="R2322" t="s">
        <v>8329</v>
      </c>
      <c r="S2322" s="12">
        <f t="shared" si="218"/>
        <v>41696.608796296292</v>
      </c>
      <c r="T2322" s="12">
        <f t="shared" si="219"/>
        <v>41731.567129629628</v>
      </c>
      <c r="U2322" t="str">
        <f t="shared" si="220"/>
        <v>Feb</v>
      </c>
      <c r="V2322" t="str">
        <f t="shared" si="221"/>
        <v>2014</v>
      </c>
    </row>
    <row r="2323" spans="1:22" ht="48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s="5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8">
        <f t="shared" si="216"/>
        <v>0.39120962394619685</v>
      </c>
      <c r="P2323">
        <f t="shared" si="217"/>
        <v>64.53125</v>
      </c>
      <c r="Q2323" t="s">
        <v>8336</v>
      </c>
      <c r="R2323" t="s">
        <v>8352</v>
      </c>
      <c r="S2323" s="12">
        <f t="shared" si="218"/>
        <v>42799.052094907405</v>
      </c>
      <c r="T2323" s="12">
        <f t="shared" si="219"/>
        <v>42829.010428240734</v>
      </c>
      <c r="U2323" t="str">
        <f t="shared" si="220"/>
        <v>Mar</v>
      </c>
      <c r="V2323" t="str">
        <f t="shared" si="221"/>
        <v>2017</v>
      </c>
    </row>
    <row r="2324" spans="1:22" ht="48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s="5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8">
        <f t="shared" si="216"/>
        <v>3.1481481481481478E-2</v>
      </c>
      <c r="P2324">
        <f t="shared" si="217"/>
        <v>21.25</v>
      </c>
      <c r="Q2324" t="s">
        <v>8336</v>
      </c>
      <c r="R2324" t="s">
        <v>8352</v>
      </c>
      <c r="S2324" s="12">
        <f t="shared" si="218"/>
        <v>42804.687141203707</v>
      </c>
      <c r="T2324" s="12">
        <f t="shared" si="219"/>
        <v>42834.645474537036</v>
      </c>
      <c r="U2324" t="str">
        <f t="shared" si="220"/>
        <v>Mar</v>
      </c>
      <c r="V2324" t="str">
        <f t="shared" si="221"/>
        <v>2017</v>
      </c>
    </row>
    <row r="2325" spans="1:22" ht="48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s="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8">
        <f t="shared" si="216"/>
        <v>0.48</v>
      </c>
      <c r="P2325">
        <f t="shared" si="217"/>
        <v>30</v>
      </c>
      <c r="Q2325" t="s">
        <v>8336</v>
      </c>
      <c r="R2325" t="s">
        <v>8352</v>
      </c>
      <c r="S2325" s="12">
        <f t="shared" si="218"/>
        <v>42807.54684027777</v>
      </c>
      <c r="T2325" s="12">
        <f t="shared" si="219"/>
        <v>42814.54684027777</v>
      </c>
      <c r="U2325" t="str">
        <f t="shared" si="220"/>
        <v>Mar</v>
      </c>
      <c r="V2325" t="str">
        <f t="shared" si="221"/>
        <v>2017</v>
      </c>
    </row>
    <row r="2326" spans="1:22" ht="32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s="5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8">
        <f t="shared" si="216"/>
        <v>0.20733333333333334</v>
      </c>
      <c r="P2326">
        <f t="shared" si="217"/>
        <v>25.491803278688526</v>
      </c>
      <c r="Q2326" t="s">
        <v>8336</v>
      </c>
      <c r="R2326" t="s">
        <v>8352</v>
      </c>
      <c r="S2326" s="12">
        <f t="shared" si="218"/>
        <v>42790.67690972222</v>
      </c>
      <c r="T2326" s="12">
        <f t="shared" si="219"/>
        <v>42820.635243055549</v>
      </c>
      <c r="U2326" t="str">
        <f t="shared" si="220"/>
        <v>Feb</v>
      </c>
      <c r="V2326" t="str">
        <f t="shared" si="221"/>
        <v>2017</v>
      </c>
    </row>
    <row r="2327" spans="1:22" ht="48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s="5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8">
        <f t="shared" si="216"/>
        <v>0.08</v>
      </c>
      <c r="P2327">
        <f t="shared" si="217"/>
        <v>11.428571428571429</v>
      </c>
      <c r="Q2327" t="s">
        <v>8336</v>
      </c>
      <c r="R2327" t="s">
        <v>8352</v>
      </c>
      <c r="S2327" s="12">
        <f t="shared" si="218"/>
        <v>42793.814016203702</v>
      </c>
      <c r="T2327" s="12">
        <f t="shared" si="219"/>
        <v>42823.772349537037</v>
      </c>
      <c r="U2327" t="str">
        <f t="shared" si="220"/>
        <v>Feb</v>
      </c>
      <c r="V2327" t="str">
        <f t="shared" si="221"/>
        <v>2017</v>
      </c>
    </row>
    <row r="2328" spans="1:22" ht="48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s="5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8">
        <f t="shared" si="216"/>
        <v>7.1999999999999998E-3</v>
      </c>
      <c r="P2328">
        <f t="shared" si="217"/>
        <v>108</v>
      </c>
      <c r="Q2328" t="s">
        <v>8336</v>
      </c>
      <c r="R2328" t="s">
        <v>8352</v>
      </c>
      <c r="S2328" s="12">
        <f t="shared" si="218"/>
        <v>42803.825787037036</v>
      </c>
      <c r="T2328" s="12">
        <f t="shared" si="219"/>
        <v>42855.499999999993</v>
      </c>
      <c r="U2328" t="str">
        <f t="shared" si="220"/>
        <v>Mar</v>
      </c>
      <c r="V2328" t="str">
        <f t="shared" si="221"/>
        <v>2017</v>
      </c>
    </row>
    <row r="2329" spans="1:22" ht="32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s="5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8">
        <f t="shared" si="216"/>
        <v>5.2609431428571432</v>
      </c>
      <c r="P2329">
        <f t="shared" si="217"/>
        <v>54.883162444113267</v>
      </c>
      <c r="Q2329" t="s">
        <v>8336</v>
      </c>
      <c r="R2329" t="s">
        <v>8352</v>
      </c>
      <c r="S2329" s="12">
        <f t="shared" si="218"/>
        <v>41842.708796296298</v>
      </c>
      <c r="T2329" s="12">
        <f t="shared" si="219"/>
        <v>41877.708796296298</v>
      </c>
      <c r="U2329" t="str">
        <f t="shared" si="220"/>
        <v>Jul</v>
      </c>
      <c r="V2329" t="str">
        <f t="shared" si="221"/>
        <v>2014</v>
      </c>
    </row>
    <row r="2330" spans="1:22" ht="64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s="5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8">
        <f t="shared" si="216"/>
        <v>2.5445000000000002</v>
      </c>
      <c r="P2330">
        <f t="shared" si="217"/>
        <v>47.383612662942269</v>
      </c>
      <c r="Q2330" t="s">
        <v>8336</v>
      </c>
      <c r="R2330" t="s">
        <v>8352</v>
      </c>
      <c r="S2330" s="12">
        <f t="shared" si="218"/>
        <v>42139.573344907411</v>
      </c>
      <c r="T2330" s="12">
        <f t="shared" si="219"/>
        <v>42169.573344907411</v>
      </c>
      <c r="U2330" t="str">
        <f t="shared" si="220"/>
        <v>May</v>
      </c>
      <c r="V2330" t="str">
        <f t="shared" si="221"/>
        <v>2015</v>
      </c>
    </row>
    <row r="2331" spans="1:22" ht="48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s="5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8">
        <f t="shared" si="216"/>
        <v>1.0591999999999999</v>
      </c>
      <c r="P2331">
        <f t="shared" si="217"/>
        <v>211.84</v>
      </c>
      <c r="Q2331" t="s">
        <v>8336</v>
      </c>
      <c r="R2331" t="s">
        <v>8352</v>
      </c>
      <c r="S2331" s="12">
        <f t="shared" si="218"/>
        <v>41807.416041666664</v>
      </c>
      <c r="T2331" s="12">
        <f t="shared" si="219"/>
        <v>41837.416041666664</v>
      </c>
      <c r="U2331" t="str">
        <f t="shared" si="220"/>
        <v>Jun</v>
      </c>
      <c r="V2331" t="str">
        <f t="shared" si="221"/>
        <v>2014</v>
      </c>
    </row>
    <row r="2332" spans="1:22" ht="48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s="5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8">
        <f t="shared" si="216"/>
        <v>1.0242285714285715</v>
      </c>
      <c r="P2332">
        <f t="shared" si="217"/>
        <v>219.92638036809817</v>
      </c>
      <c r="Q2332" t="s">
        <v>8336</v>
      </c>
      <c r="R2332" t="s">
        <v>8352</v>
      </c>
      <c r="S2332" s="12">
        <f t="shared" si="218"/>
        <v>42332.691469907404</v>
      </c>
      <c r="T2332" s="12">
        <f t="shared" si="219"/>
        <v>42362.791666666664</v>
      </c>
      <c r="U2332" t="str">
        <f t="shared" si="220"/>
        <v>Nov</v>
      </c>
      <c r="V2332" t="str">
        <f t="shared" si="221"/>
        <v>2015</v>
      </c>
    </row>
    <row r="2333" spans="1:22" ht="48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s="5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8">
        <f t="shared" si="216"/>
        <v>1.4431375</v>
      </c>
      <c r="P2333">
        <f t="shared" si="217"/>
        <v>40.795406360424032</v>
      </c>
      <c r="Q2333" t="s">
        <v>8336</v>
      </c>
      <c r="R2333" t="s">
        <v>8352</v>
      </c>
      <c r="S2333" s="12">
        <f t="shared" si="218"/>
        <v>41838.797337962962</v>
      </c>
      <c r="T2333" s="12">
        <f t="shared" si="219"/>
        <v>41868.797337962962</v>
      </c>
      <c r="U2333" t="str">
        <f t="shared" si="220"/>
        <v>Jul</v>
      </c>
      <c r="V2333" t="str">
        <f t="shared" si="221"/>
        <v>2014</v>
      </c>
    </row>
    <row r="2334" spans="1:22" ht="48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s="5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8">
        <f t="shared" si="216"/>
        <v>1.06308</v>
      </c>
      <c r="P2334">
        <f t="shared" si="217"/>
        <v>75.502840909090907</v>
      </c>
      <c r="Q2334" t="s">
        <v>8336</v>
      </c>
      <c r="R2334" t="s">
        <v>8352</v>
      </c>
      <c r="S2334" s="12">
        <f t="shared" si="218"/>
        <v>42011.419803240737</v>
      </c>
      <c r="T2334" s="12">
        <f t="shared" si="219"/>
        <v>42041.419803240737</v>
      </c>
      <c r="U2334" t="str">
        <f t="shared" si="220"/>
        <v>Jan</v>
      </c>
      <c r="V2334" t="str">
        <f t="shared" si="221"/>
        <v>2015</v>
      </c>
    </row>
    <row r="2335" spans="1:22" ht="48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s="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8">
        <f t="shared" si="216"/>
        <v>2.1216666666666666</v>
      </c>
      <c r="P2335">
        <f t="shared" si="217"/>
        <v>13.542553191489361</v>
      </c>
      <c r="Q2335" t="s">
        <v>8336</v>
      </c>
      <c r="R2335" t="s">
        <v>8352</v>
      </c>
      <c r="S2335" s="12">
        <f t="shared" si="218"/>
        <v>41767.442013888889</v>
      </c>
      <c r="T2335" s="12">
        <f t="shared" si="219"/>
        <v>41788.534722222219</v>
      </c>
      <c r="U2335" t="str">
        <f t="shared" si="220"/>
        <v>May</v>
      </c>
      <c r="V2335" t="str">
        <f t="shared" si="221"/>
        <v>2014</v>
      </c>
    </row>
    <row r="2336" spans="1:22" ht="48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s="5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8">
        <f t="shared" si="216"/>
        <v>1.0195000000000001</v>
      </c>
      <c r="P2336">
        <f t="shared" si="217"/>
        <v>60.865671641791046</v>
      </c>
      <c r="Q2336" t="s">
        <v>8336</v>
      </c>
      <c r="R2336" t="s">
        <v>8352</v>
      </c>
      <c r="S2336" s="12">
        <f t="shared" si="218"/>
        <v>41918.461782407401</v>
      </c>
      <c r="T2336" s="12">
        <f t="shared" si="219"/>
        <v>41948.523611111108</v>
      </c>
      <c r="U2336" t="str">
        <f t="shared" si="220"/>
        <v>Oct</v>
      </c>
      <c r="V2336" t="str">
        <f t="shared" si="221"/>
        <v>2014</v>
      </c>
    </row>
    <row r="2337" spans="1:22" ht="48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s="5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8">
        <f t="shared" si="216"/>
        <v>1.0227200000000001</v>
      </c>
      <c r="P2337">
        <f t="shared" si="217"/>
        <v>115.69230769230769</v>
      </c>
      <c r="Q2337" t="s">
        <v>8336</v>
      </c>
      <c r="R2337" t="s">
        <v>8352</v>
      </c>
      <c r="S2337" s="12">
        <f t="shared" si="218"/>
        <v>41771.363923611112</v>
      </c>
      <c r="T2337" s="12">
        <f t="shared" si="219"/>
        <v>41801.363923611112</v>
      </c>
      <c r="U2337" t="str">
        <f t="shared" si="220"/>
        <v>May</v>
      </c>
      <c r="V2337" t="str">
        <f t="shared" si="221"/>
        <v>2014</v>
      </c>
    </row>
    <row r="2338" spans="1:22" ht="48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s="5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8">
        <f t="shared" si="216"/>
        <v>5.2073254999999996</v>
      </c>
      <c r="P2338">
        <f t="shared" si="217"/>
        <v>48.104623556581984</v>
      </c>
      <c r="Q2338" t="s">
        <v>8336</v>
      </c>
      <c r="R2338" t="s">
        <v>8352</v>
      </c>
      <c r="S2338" s="12">
        <f t="shared" si="218"/>
        <v>41666.716377314813</v>
      </c>
      <c r="T2338" s="12">
        <f t="shared" si="219"/>
        <v>41706.716377314813</v>
      </c>
      <c r="U2338" t="str">
        <f t="shared" si="220"/>
        <v>Jan</v>
      </c>
      <c r="V2338" t="str">
        <f t="shared" si="221"/>
        <v>2014</v>
      </c>
    </row>
    <row r="2339" spans="1:22" ht="32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s="5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8">
        <f t="shared" si="216"/>
        <v>1.1065833333333333</v>
      </c>
      <c r="P2339">
        <f t="shared" si="217"/>
        <v>74.184357541899445</v>
      </c>
      <c r="Q2339" t="s">
        <v>8336</v>
      </c>
      <c r="R2339" t="s">
        <v>8352</v>
      </c>
      <c r="S2339" s="12">
        <f t="shared" si="218"/>
        <v>41786.432210648149</v>
      </c>
      <c r="T2339" s="12">
        <f t="shared" si="219"/>
        <v>41816.432210648149</v>
      </c>
      <c r="U2339" t="str">
        <f t="shared" si="220"/>
        <v>May</v>
      </c>
      <c r="V2339" t="str">
        <f t="shared" si="221"/>
        <v>2014</v>
      </c>
    </row>
    <row r="2340" spans="1:22" ht="48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s="5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8">
        <f t="shared" si="216"/>
        <v>1.0114333333333334</v>
      </c>
      <c r="P2340">
        <f t="shared" si="217"/>
        <v>123.34552845528455</v>
      </c>
      <c r="Q2340" t="s">
        <v>8336</v>
      </c>
      <c r="R2340" t="s">
        <v>8352</v>
      </c>
      <c r="S2340" s="12">
        <f t="shared" si="218"/>
        <v>41789.688472222217</v>
      </c>
      <c r="T2340" s="12">
        <f t="shared" si="219"/>
        <v>41819.688472222217</v>
      </c>
      <c r="U2340" t="str">
        <f t="shared" si="220"/>
        <v>May</v>
      </c>
      <c r="V2340" t="str">
        <f t="shared" si="221"/>
        <v>2014</v>
      </c>
    </row>
    <row r="2341" spans="1:22" ht="48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s="5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8">
        <f t="shared" si="216"/>
        <v>2.9420799999999998</v>
      </c>
      <c r="P2341">
        <f t="shared" si="217"/>
        <v>66.623188405797094</v>
      </c>
      <c r="Q2341" t="s">
        <v>8336</v>
      </c>
      <c r="R2341" t="s">
        <v>8352</v>
      </c>
      <c r="S2341" s="12">
        <f t="shared" si="218"/>
        <v>42692.591539351844</v>
      </c>
      <c r="T2341" s="12">
        <f t="shared" si="219"/>
        <v>42723.124305555553</v>
      </c>
      <c r="U2341" t="str">
        <f t="shared" si="220"/>
        <v>Nov</v>
      </c>
      <c r="V2341" t="str">
        <f t="shared" si="221"/>
        <v>2016</v>
      </c>
    </row>
    <row r="2342" spans="1:22" ht="48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s="5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8">
        <f t="shared" si="216"/>
        <v>1.0577749999999999</v>
      </c>
      <c r="P2342">
        <f t="shared" si="217"/>
        <v>104.99007444168734</v>
      </c>
      <c r="Q2342" t="s">
        <v>8336</v>
      </c>
      <c r="R2342" t="s">
        <v>8352</v>
      </c>
      <c r="S2342" s="12">
        <f t="shared" si="218"/>
        <v>42643.434467592589</v>
      </c>
      <c r="T2342" s="12">
        <f t="shared" si="219"/>
        <v>42673.434467592589</v>
      </c>
      <c r="U2342" t="str">
        <f t="shared" si="220"/>
        <v>Sep</v>
      </c>
      <c r="V2342" t="str">
        <f t="shared" si="221"/>
        <v>2016</v>
      </c>
    </row>
    <row r="2343" spans="1:22" ht="48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s="5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8">
        <f t="shared" si="216"/>
        <v>0</v>
      </c>
      <c r="P2343" t="e">
        <f t="shared" si="217"/>
        <v>#DIV/0!</v>
      </c>
      <c r="Q2343" t="s">
        <v>8319</v>
      </c>
      <c r="R2343" t="s">
        <v>8320</v>
      </c>
      <c r="S2343" s="12">
        <f t="shared" si="218"/>
        <v>42167.605370370373</v>
      </c>
      <c r="T2343" s="12">
        <f t="shared" si="219"/>
        <v>42197.605370370373</v>
      </c>
      <c r="U2343" t="str">
        <f t="shared" si="220"/>
        <v>Jun</v>
      </c>
      <c r="V2343" t="str">
        <f t="shared" si="221"/>
        <v>2015</v>
      </c>
    </row>
    <row r="2344" spans="1:22" ht="48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s="5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8">
        <f t="shared" si="216"/>
        <v>0</v>
      </c>
      <c r="P2344" t="e">
        <f t="shared" si="217"/>
        <v>#DIV/0!</v>
      </c>
      <c r="Q2344" t="s">
        <v>8319</v>
      </c>
      <c r="R2344" t="s">
        <v>8320</v>
      </c>
      <c r="S2344" s="12">
        <f t="shared" si="218"/>
        <v>41897.49386574074</v>
      </c>
      <c r="T2344" s="12">
        <f t="shared" si="219"/>
        <v>41918</v>
      </c>
      <c r="U2344" t="str">
        <f t="shared" si="220"/>
        <v>Sep</v>
      </c>
      <c r="V2344" t="str">
        <f t="shared" si="221"/>
        <v>2014</v>
      </c>
    </row>
    <row r="2345" spans="1:22" ht="48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s="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8">
        <f t="shared" si="216"/>
        <v>0.03</v>
      </c>
      <c r="P2345">
        <f t="shared" si="217"/>
        <v>300</v>
      </c>
      <c r="Q2345" t="s">
        <v>8319</v>
      </c>
      <c r="R2345" t="s">
        <v>8320</v>
      </c>
      <c r="S2345" s="12">
        <f t="shared" si="218"/>
        <v>42327.616956018515</v>
      </c>
      <c r="T2345" s="12">
        <f t="shared" si="219"/>
        <v>42377.615972222215</v>
      </c>
      <c r="U2345" t="str">
        <f t="shared" si="220"/>
        <v>Nov</v>
      </c>
      <c r="V2345" t="str">
        <f t="shared" si="221"/>
        <v>2015</v>
      </c>
    </row>
    <row r="2346" spans="1:22" ht="48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s="5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8">
        <f t="shared" si="216"/>
        <v>1E-3</v>
      </c>
      <c r="P2346">
        <f t="shared" si="217"/>
        <v>1</v>
      </c>
      <c r="Q2346" t="s">
        <v>8319</v>
      </c>
      <c r="R2346" t="s">
        <v>8320</v>
      </c>
      <c r="S2346" s="12">
        <f t="shared" si="218"/>
        <v>42515.519317129627</v>
      </c>
      <c r="T2346" s="12">
        <f t="shared" si="219"/>
        <v>42545.519317129627</v>
      </c>
      <c r="U2346" t="str">
        <f t="shared" si="220"/>
        <v>May</v>
      </c>
      <c r="V2346" t="str">
        <f t="shared" si="221"/>
        <v>2016</v>
      </c>
    </row>
    <row r="2347" spans="1:22" ht="48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s="5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8">
        <f t="shared" si="216"/>
        <v>0</v>
      </c>
      <c r="P2347" t="e">
        <f t="shared" si="217"/>
        <v>#DIV/0!</v>
      </c>
      <c r="Q2347" t="s">
        <v>8319</v>
      </c>
      <c r="R2347" t="s">
        <v>8320</v>
      </c>
      <c r="S2347" s="12">
        <f t="shared" si="218"/>
        <v>42059.79347222222</v>
      </c>
      <c r="T2347" s="12">
        <f t="shared" si="219"/>
        <v>42094.777083333327</v>
      </c>
      <c r="U2347" t="str">
        <f t="shared" si="220"/>
        <v>Feb</v>
      </c>
      <c r="V2347" t="str">
        <f t="shared" si="221"/>
        <v>2015</v>
      </c>
    </row>
    <row r="2348" spans="1:22" ht="48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s="5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8">
        <f t="shared" si="216"/>
        <v>6.4999999999999997E-4</v>
      </c>
      <c r="P2348">
        <f t="shared" si="217"/>
        <v>13</v>
      </c>
      <c r="Q2348" t="s">
        <v>8319</v>
      </c>
      <c r="R2348" t="s">
        <v>8320</v>
      </c>
      <c r="S2348" s="12">
        <f t="shared" si="218"/>
        <v>42615.590636574074</v>
      </c>
      <c r="T2348" s="12">
        <f t="shared" si="219"/>
        <v>42660.590636574074</v>
      </c>
      <c r="U2348" t="str">
        <f t="shared" si="220"/>
        <v>Sep</v>
      </c>
      <c r="V2348" t="str">
        <f t="shared" si="221"/>
        <v>2016</v>
      </c>
    </row>
    <row r="2349" spans="1:22" ht="48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s="5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8">
        <f t="shared" si="216"/>
        <v>1.4999999999999999E-2</v>
      </c>
      <c r="P2349">
        <f t="shared" si="217"/>
        <v>15</v>
      </c>
      <c r="Q2349" t="s">
        <v>8319</v>
      </c>
      <c r="R2349" t="s">
        <v>8320</v>
      </c>
      <c r="S2349" s="12">
        <f t="shared" si="218"/>
        <v>42577.399027777778</v>
      </c>
      <c r="T2349" s="12">
        <f t="shared" si="219"/>
        <v>42607.399027777778</v>
      </c>
      <c r="U2349" t="str">
        <f t="shared" si="220"/>
        <v>Jul</v>
      </c>
      <c r="V2349" t="str">
        <f t="shared" si="221"/>
        <v>2016</v>
      </c>
    </row>
    <row r="2350" spans="1:22" ht="48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s="5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8">
        <f t="shared" si="216"/>
        <v>3.8571428571428572E-3</v>
      </c>
      <c r="P2350">
        <f t="shared" si="217"/>
        <v>54</v>
      </c>
      <c r="Q2350" t="s">
        <v>8319</v>
      </c>
      <c r="R2350" t="s">
        <v>8320</v>
      </c>
      <c r="S2350" s="12">
        <f t="shared" si="218"/>
        <v>42360.723819444444</v>
      </c>
      <c r="T2350" s="12">
        <f t="shared" si="219"/>
        <v>42420.723819444444</v>
      </c>
      <c r="U2350" t="str">
        <f t="shared" si="220"/>
        <v>Dec</v>
      </c>
      <c r="V2350" t="str">
        <f t="shared" si="221"/>
        <v>2015</v>
      </c>
    </row>
    <row r="2351" spans="1:22" ht="48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s="5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8">
        <f t="shared" si="216"/>
        <v>0</v>
      </c>
      <c r="P2351" t="e">
        <f t="shared" si="217"/>
        <v>#DIV/0!</v>
      </c>
      <c r="Q2351" t="s">
        <v>8319</v>
      </c>
      <c r="R2351" t="s">
        <v>8320</v>
      </c>
      <c r="S2351" s="12">
        <f t="shared" si="218"/>
        <v>42198.567453703705</v>
      </c>
      <c r="T2351" s="12">
        <f t="shared" si="219"/>
        <v>42227.567453703705</v>
      </c>
      <c r="U2351" t="str">
        <f t="shared" si="220"/>
        <v>Jul</v>
      </c>
      <c r="V2351" t="str">
        <f t="shared" si="221"/>
        <v>2015</v>
      </c>
    </row>
    <row r="2352" spans="1:22" ht="32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s="5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8">
        <f t="shared" si="216"/>
        <v>0</v>
      </c>
      <c r="P2352" t="e">
        <f t="shared" si="217"/>
        <v>#DIV/0!</v>
      </c>
      <c r="Q2352" t="s">
        <v>8319</v>
      </c>
      <c r="R2352" t="s">
        <v>8320</v>
      </c>
      <c r="S2352" s="12">
        <f t="shared" si="218"/>
        <v>42708.633912037032</v>
      </c>
      <c r="T2352" s="12">
        <f t="shared" si="219"/>
        <v>42738.633912037032</v>
      </c>
      <c r="U2352" t="str">
        <f t="shared" si="220"/>
        <v>Dec</v>
      </c>
      <c r="V2352" t="str">
        <f t="shared" si="221"/>
        <v>2016</v>
      </c>
    </row>
    <row r="2353" spans="1:22" ht="32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s="5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8">
        <f t="shared" si="216"/>
        <v>5.7142857142857143E-3</v>
      </c>
      <c r="P2353">
        <f t="shared" si="217"/>
        <v>15.428571428571429</v>
      </c>
      <c r="Q2353" t="s">
        <v>8319</v>
      </c>
      <c r="R2353" t="s">
        <v>8320</v>
      </c>
      <c r="S2353" s="12">
        <f t="shared" si="218"/>
        <v>42093.892812500002</v>
      </c>
      <c r="T2353" s="12">
        <f t="shared" si="219"/>
        <v>42123.892812500002</v>
      </c>
      <c r="U2353" t="str">
        <f t="shared" si="220"/>
        <v>Mar</v>
      </c>
      <c r="V2353" t="str">
        <f t="shared" si="221"/>
        <v>2015</v>
      </c>
    </row>
    <row r="2354" spans="1:22" ht="48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s="5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8">
        <f t="shared" si="216"/>
        <v>0</v>
      </c>
      <c r="P2354" t="e">
        <f t="shared" si="217"/>
        <v>#DIV/0!</v>
      </c>
      <c r="Q2354" t="s">
        <v>8319</v>
      </c>
      <c r="R2354" t="s">
        <v>8320</v>
      </c>
      <c r="S2354" s="12">
        <f t="shared" si="218"/>
        <v>42101.425370370365</v>
      </c>
      <c r="T2354" s="12">
        <f t="shared" si="219"/>
        <v>42161.425370370365</v>
      </c>
      <c r="U2354" t="str">
        <f t="shared" si="220"/>
        <v>Apr</v>
      </c>
      <c r="V2354" t="str">
        <f t="shared" si="221"/>
        <v>2015</v>
      </c>
    </row>
    <row r="2355" spans="1:22" ht="48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s="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8">
        <f t="shared" si="216"/>
        <v>0</v>
      </c>
      <c r="P2355" t="e">
        <f t="shared" si="217"/>
        <v>#DIV/0!</v>
      </c>
      <c r="Q2355" t="s">
        <v>8319</v>
      </c>
      <c r="R2355" t="s">
        <v>8320</v>
      </c>
      <c r="S2355" s="12">
        <f t="shared" si="218"/>
        <v>42103.467847222222</v>
      </c>
      <c r="T2355" s="12">
        <f t="shared" si="219"/>
        <v>42115.467847222222</v>
      </c>
      <c r="U2355" t="str">
        <f t="shared" si="220"/>
        <v>Apr</v>
      </c>
      <c r="V2355" t="str">
        <f t="shared" si="221"/>
        <v>2015</v>
      </c>
    </row>
    <row r="2356" spans="1:22" ht="48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s="5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8">
        <f t="shared" si="216"/>
        <v>7.1428571428571429E-4</v>
      </c>
      <c r="P2356">
        <f t="shared" si="217"/>
        <v>25</v>
      </c>
      <c r="Q2356" t="s">
        <v>8319</v>
      </c>
      <c r="R2356" t="s">
        <v>8320</v>
      </c>
      <c r="S2356" s="12">
        <f t="shared" si="218"/>
        <v>41954.51458333333</v>
      </c>
      <c r="T2356" s="12">
        <f t="shared" si="219"/>
        <v>42014.51458333333</v>
      </c>
      <c r="U2356" t="str">
        <f t="shared" si="220"/>
        <v>Nov</v>
      </c>
      <c r="V2356" t="str">
        <f t="shared" si="221"/>
        <v>2014</v>
      </c>
    </row>
    <row r="2357" spans="1:22" ht="48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s="5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8">
        <f t="shared" si="216"/>
        <v>6.875E-3</v>
      </c>
      <c r="P2357">
        <f t="shared" si="217"/>
        <v>27.5</v>
      </c>
      <c r="Q2357" t="s">
        <v>8319</v>
      </c>
      <c r="R2357" t="s">
        <v>8320</v>
      </c>
      <c r="S2357" s="12">
        <f t="shared" si="218"/>
        <v>42096.709907407399</v>
      </c>
      <c r="T2357" s="12">
        <f t="shared" si="219"/>
        <v>42126.709907407399</v>
      </c>
      <c r="U2357" t="str">
        <f t="shared" si="220"/>
        <v>Apr</v>
      </c>
      <c r="V2357" t="str">
        <f t="shared" si="221"/>
        <v>2015</v>
      </c>
    </row>
    <row r="2358" spans="1:22" ht="32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s="5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8">
        <f t="shared" si="216"/>
        <v>0</v>
      </c>
      <c r="P2358" t="e">
        <f t="shared" si="217"/>
        <v>#DIV/0!</v>
      </c>
      <c r="Q2358" t="s">
        <v>8319</v>
      </c>
      <c r="R2358" t="s">
        <v>8320</v>
      </c>
      <c r="S2358" s="12">
        <f t="shared" si="218"/>
        <v>42130.575277777774</v>
      </c>
      <c r="T2358" s="12">
        <f t="shared" si="219"/>
        <v>42160.575277777774</v>
      </c>
      <c r="U2358" t="str">
        <f t="shared" si="220"/>
        <v>May</v>
      </c>
      <c r="V2358" t="str">
        <f t="shared" si="221"/>
        <v>2015</v>
      </c>
    </row>
    <row r="2359" spans="1:22" ht="32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s="5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8">
        <f t="shared" si="216"/>
        <v>0</v>
      </c>
      <c r="P2359" t="e">
        <f t="shared" si="217"/>
        <v>#DIV/0!</v>
      </c>
      <c r="Q2359" t="s">
        <v>8319</v>
      </c>
      <c r="R2359" t="s">
        <v>8320</v>
      </c>
      <c r="S2359" s="12">
        <f t="shared" si="218"/>
        <v>42264.411782407398</v>
      </c>
      <c r="T2359" s="12">
        <f t="shared" si="219"/>
        <v>42294.411782407398</v>
      </c>
      <c r="U2359" t="str">
        <f t="shared" si="220"/>
        <v>Sep</v>
      </c>
      <c r="V2359" t="str">
        <f t="shared" si="221"/>
        <v>2015</v>
      </c>
    </row>
    <row r="2360" spans="1:22" ht="48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s="5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8">
        <f t="shared" si="216"/>
        <v>0</v>
      </c>
      <c r="P2360" t="e">
        <f t="shared" si="217"/>
        <v>#DIV/0!</v>
      </c>
      <c r="Q2360" t="s">
        <v>8319</v>
      </c>
      <c r="R2360" t="s">
        <v>8320</v>
      </c>
      <c r="S2360" s="12">
        <f t="shared" si="218"/>
        <v>41978.722638888888</v>
      </c>
      <c r="T2360" s="12">
        <f t="shared" si="219"/>
        <v>42034.818749999999</v>
      </c>
      <c r="U2360" t="str">
        <f t="shared" si="220"/>
        <v>Dec</v>
      </c>
      <c r="V2360" t="str">
        <f t="shared" si="221"/>
        <v>2014</v>
      </c>
    </row>
    <row r="2361" spans="1:22" ht="48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s="5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8">
        <f t="shared" si="216"/>
        <v>0.14680000000000001</v>
      </c>
      <c r="P2361">
        <f t="shared" si="217"/>
        <v>367</v>
      </c>
      <c r="Q2361" t="s">
        <v>8319</v>
      </c>
      <c r="R2361" t="s">
        <v>8320</v>
      </c>
      <c r="S2361" s="12">
        <f t="shared" si="218"/>
        <v>42159.441249999996</v>
      </c>
      <c r="T2361" s="12">
        <f t="shared" si="219"/>
        <v>42219.441249999996</v>
      </c>
      <c r="U2361" t="str">
        <f t="shared" si="220"/>
        <v>Jun</v>
      </c>
      <c r="V2361" t="str">
        <f t="shared" si="221"/>
        <v>2015</v>
      </c>
    </row>
    <row r="2362" spans="1:22" ht="48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s="5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8">
        <f t="shared" si="216"/>
        <v>4.0000000000000002E-4</v>
      </c>
      <c r="P2362">
        <f t="shared" si="217"/>
        <v>2</v>
      </c>
      <c r="Q2362" t="s">
        <v>8319</v>
      </c>
      <c r="R2362" t="s">
        <v>8320</v>
      </c>
      <c r="S2362" s="12">
        <f t="shared" si="218"/>
        <v>42377.498611111114</v>
      </c>
      <c r="T2362" s="12">
        <f t="shared" si="219"/>
        <v>42407.498611111114</v>
      </c>
      <c r="U2362" t="str">
        <f t="shared" si="220"/>
        <v>Jan</v>
      </c>
      <c r="V2362" t="str">
        <f t="shared" si="221"/>
        <v>2016</v>
      </c>
    </row>
    <row r="2363" spans="1:22" ht="48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s="5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8">
        <f t="shared" si="216"/>
        <v>0</v>
      </c>
      <c r="P2363" t="e">
        <f t="shared" si="217"/>
        <v>#DIV/0!</v>
      </c>
      <c r="Q2363" t="s">
        <v>8319</v>
      </c>
      <c r="R2363" t="s">
        <v>8320</v>
      </c>
      <c r="S2363" s="12">
        <f t="shared" si="218"/>
        <v>42466.650555555556</v>
      </c>
      <c r="T2363" s="12">
        <f t="shared" si="219"/>
        <v>42490.708333333336</v>
      </c>
      <c r="U2363" t="str">
        <f t="shared" si="220"/>
        <v>Apr</v>
      </c>
      <c r="V2363" t="str">
        <f t="shared" si="221"/>
        <v>2016</v>
      </c>
    </row>
    <row r="2364" spans="1:22" ht="32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s="5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8">
        <f t="shared" si="216"/>
        <v>0.2857142857142857</v>
      </c>
      <c r="P2364">
        <f t="shared" si="217"/>
        <v>60</v>
      </c>
      <c r="Q2364" t="s">
        <v>8319</v>
      </c>
      <c r="R2364" t="s">
        <v>8320</v>
      </c>
      <c r="S2364" s="12">
        <f t="shared" si="218"/>
        <v>41954.47997685185</v>
      </c>
      <c r="T2364" s="12">
        <f t="shared" si="219"/>
        <v>41984.47997685185</v>
      </c>
      <c r="U2364" t="str">
        <f t="shared" si="220"/>
        <v>Nov</v>
      </c>
      <c r="V2364" t="str">
        <f t="shared" si="221"/>
        <v>2014</v>
      </c>
    </row>
    <row r="2365" spans="1:22" ht="48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s="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8">
        <f t="shared" si="216"/>
        <v>0</v>
      </c>
      <c r="P2365" t="e">
        <f t="shared" si="217"/>
        <v>#DIV/0!</v>
      </c>
      <c r="Q2365" t="s">
        <v>8319</v>
      </c>
      <c r="R2365" t="s">
        <v>8320</v>
      </c>
      <c r="S2365" s="12">
        <f t="shared" si="218"/>
        <v>42321.803240740737</v>
      </c>
      <c r="T2365" s="12">
        <f t="shared" si="219"/>
        <v>42366.803240740737</v>
      </c>
      <c r="U2365" t="str">
        <f t="shared" si="220"/>
        <v>Nov</v>
      </c>
      <c r="V2365" t="str">
        <f t="shared" si="221"/>
        <v>2015</v>
      </c>
    </row>
    <row r="2366" spans="1:22" ht="32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s="5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8">
        <f t="shared" si="216"/>
        <v>0</v>
      </c>
      <c r="P2366" t="e">
        <f t="shared" si="217"/>
        <v>#DIV/0!</v>
      </c>
      <c r="Q2366" t="s">
        <v>8319</v>
      </c>
      <c r="R2366" t="s">
        <v>8320</v>
      </c>
      <c r="S2366" s="12">
        <f t="shared" si="218"/>
        <v>42248.726342592585</v>
      </c>
      <c r="T2366" s="12">
        <f t="shared" si="219"/>
        <v>42303.726342592585</v>
      </c>
      <c r="U2366" t="str">
        <f t="shared" si="220"/>
        <v>Sep</v>
      </c>
      <c r="V2366" t="str">
        <f t="shared" si="221"/>
        <v>2015</v>
      </c>
    </row>
    <row r="2367" spans="1:22" ht="48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s="5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8">
        <f t="shared" si="216"/>
        <v>0</v>
      </c>
      <c r="P2367" t="e">
        <f t="shared" si="217"/>
        <v>#DIV/0!</v>
      </c>
      <c r="Q2367" t="s">
        <v>8319</v>
      </c>
      <c r="R2367" t="s">
        <v>8320</v>
      </c>
      <c r="S2367" s="12">
        <f t="shared" si="218"/>
        <v>42346.528067129628</v>
      </c>
      <c r="T2367" s="12">
        <f t="shared" si="219"/>
        <v>42386.749999999993</v>
      </c>
      <c r="U2367" t="str">
        <f t="shared" si="220"/>
        <v>Dec</v>
      </c>
      <c r="V2367" t="str">
        <f t="shared" si="221"/>
        <v>2015</v>
      </c>
    </row>
    <row r="2368" spans="1:22" ht="48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s="5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8">
        <f t="shared" si="216"/>
        <v>0.1052</v>
      </c>
      <c r="P2368">
        <f t="shared" si="217"/>
        <v>97.407407407407405</v>
      </c>
      <c r="Q2368" t="s">
        <v>8319</v>
      </c>
      <c r="R2368" t="s">
        <v>8320</v>
      </c>
      <c r="S2368" s="12">
        <f t="shared" si="218"/>
        <v>42268.323298611103</v>
      </c>
      <c r="T2368" s="12">
        <f t="shared" si="219"/>
        <v>42298.323298611103</v>
      </c>
      <c r="U2368" t="str">
        <f t="shared" si="220"/>
        <v>Sep</v>
      </c>
      <c r="V2368" t="str">
        <f t="shared" si="221"/>
        <v>2015</v>
      </c>
    </row>
    <row r="2369" spans="1:22" ht="48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s="5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8">
        <f t="shared" si="216"/>
        <v>1.34E-2</v>
      </c>
      <c r="P2369">
        <f t="shared" si="217"/>
        <v>47.857142857142854</v>
      </c>
      <c r="Q2369" t="s">
        <v>8319</v>
      </c>
      <c r="R2369" t="s">
        <v>8320</v>
      </c>
      <c r="S2369" s="12">
        <f t="shared" si="218"/>
        <v>42425.761759259258</v>
      </c>
      <c r="T2369" s="12">
        <f t="shared" si="219"/>
        <v>42485.720092592594</v>
      </c>
      <c r="U2369" t="str">
        <f t="shared" si="220"/>
        <v>Feb</v>
      </c>
      <c r="V2369" t="str">
        <f t="shared" si="221"/>
        <v>2016</v>
      </c>
    </row>
    <row r="2370" spans="1:22" ht="48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s="5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8">
        <f t="shared" si="216"/>
        <v>2.5000000000000001E-3</v>
      </c>
      <c r="P2370">
        <f t="shared" si="217"/>
        <v>50</v>
      </c>
      <c r="Q2370" t="s">
        <v>8319</v>
      </c>
      <c r="R2370" t="s">
        <v>8320</v>
      </c>
      <c r="S2370" s="12">
        <f t="shared" si="218"/>
        <v>42063.513483796291</v>
      </c>
      <c r="T2370" s="12">
        <f t="shared" si="219"/>
        <v>42108.471817129634</v>
      </c>
      <c r="U2370" t="str">
        <f t="shared" si="220"/>
        <v>Feb</v>
      </c>
      <c r="V2370" t="str">
        <f t="shared" si="221"/>
        <v>2015</v>
      </c>
    </row>
    <row r="2371" spans="1:22" ht="48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s="5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8">
        <f t="shared" ref="O2371:O2434" si="222">E2371/D2371</f>
        <v>0</v>
      </c>
      <c r="P2371" t="e">
        <f t="shared" ref="P2371:P2434" si="223">AVERAGE(E2371/L2371)</f>
        <v>#DIV/0!</v>
      </c>
      <c r="Q2371" t="s">
        <v>8319</v>
      </c>
      <c r="R2371" t="s">
        <v>8320</v>
      </c>
      <c r="S2371" s="12">
        <f t="shared" ref="S2371:S2434" si="224">(((J2371/60)/60)/24)+DATE(1970,1,1)+(-5/24)</f>
        <v>42380.60429398148</v>
      </c>
      <c r="T2371" s="12">
        <f t="shared" ref="T2371:T2434" si="225">(((I2371/60)/60)/24)+DATE(1970,1,1)+(-5/24)</f>
        <v>42410.60429398148</v>
      </c>
      <c r="U2371" t="str">
        <f t="shared" ref="U2371:U2434" si="226">TEXT(S2371, "mmm")</f>
        <v>Jan</v>
      </c>
      <c r="V2371" t="str">
        <f t="shared" ref="V2371:V2434" si="227">TEXT(S2371, "yyy")</f>
        <v>2016</v>
      </c>
    </row>
    <row r="2372" spans="1:22" ht="48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s="5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8">
        <f t="shared" si="222"/>
        <v>3.2799999999999999E-3</v>
      </c>
      <c r="P2372">
        <f t="shared" si="223"/>
        <v>20.5</v>
      </c>
      <c r="Q2372" t="s">
        <v>8319</v>
      </c>
      <c r="R2372" t="s">
        <v>8320</v>
      </c>
      <c r="S2372" s="12">
        <f t="shared" si="224"/>
        <v>41960.980798611105</v>
      </c>
      <c r="T2372" s="12">
        <f t="shared" si="225"/>
        <v>41990.980798611105</v>
      </c>
      <c r="U2372" t="str">
        <f t="shared" si="226"/>
        <v>Nov</v>
      </c>
      <c r="V2372" t="str">
        <f t="shared" si="227"/>
        <v>2014</v>
      </c>
    </row>
    <row r="2373" spans="1:22" ht="48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s="5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8">
        <f t="shared" si="222"/>
        <v>0</v>
      </c>
      <c r="P2373" t="e">
        <f t="shared" si="223"/>
        <v>#DIV/0!</v>
      </c>
      <c r="Q2373" t="s">
        <v>8319</v>
      </c>
      <c r="R2373" t="s">
        <v>8320</v>
      </c>
      <c r="S2373" s="12">
        <f t="shared" si="224"/>
        <v>42150.569398148145</v>
      </c>
      <c r="T2373" s="12">
        <f t="shared" si="225"/>
        <v>42180.569398148145</v>
      </c>
      <c r="U2373" t="str">
        <f t="shared" si="226"/>
        <v>May</v>
      </c>
      <c r="V2373" t="str">
        <f t="shared" si="227"/>
        <v>2015</v>
      </c>
    </row>
    <row r="2374" spans="1:22" ht="48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s="5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8">
        <f t="shared" si="222"/>
        <v>3.272727272727273E-2</v>
      </c>
      <c r="P2374">
        <f t="shared" si="223"/>
        <v>30</v>
      </c>
      <c r="Q2374" t="s">
        <v>8319</v>
      </c>
      <c r="R2374" t="s">
        <v>8320</v>
      </c>
      <c r="S2374" s="12">
        <f t="shared" si="224"/>
        <v>42087.860775462956</v>
      </c>
      <c r="T2374" s="12">
        <f t="shared" si="225"/>
        <v>42117.860775462956</v>
      </c>
      <c r="U2374" t="str">
        <f t="shared" si="226"/>
        <v>Mar</v>
      </c>
      <c r="V2374" t="str">
        <f t="shared" si="227"/>
        <v>2015</v>
      </c>
    </row>
    <row r="2375" spans="1:22" ht="32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s="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8">
        <f t="shared" si="222"/>
        <v>5.8823529411764708E-5</v>
      </c>
      <c r="P2375">
        <f t="shared" si="223"/>
        <v>50</v>
      </c>
      <c r="Q2375" t="s">
        <v>8319</v>
      </c>
      <c r="R2375" t="s">
        <v>8320</v>
      </c>
      <c r="S2375" s="12">
        <f t="shared" si="224"/>
        <v>42215.453981481485</v>
      </c>
      <c r="T2375" s="12">
        <f t="shared" si="225"/>
        <v>42245.453981481485</v>
      </c>
      <c r="U2375" t="str">
        <f t="shared" si="226"/>
        <v>Jul</v>
      </c>
      <c r="V2375" t="str">
        <f t="shared" si="227"/>
        <v>2015</v>
      </c>
    </row>
    <row r="2376" spans="1:22" ht="48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s="5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8">
        <f t="shared" si="222"/>
        <v>4.5454545454545455E-4</v>
      </c>
      <c r="P2376">
        <f t="shared" si="223"/>
        <v>10</v>
      </c>
      <c r="Q2376" t="s">
        <v>8319</v>
      </c>
      <c r="R2376" t="s">
        <v>8320</v>
      </c>
      <c r="S2376" s="12">
        <f t="shared" si="224"/>
        <v>42017.634953703695</v>
      </c>
      <c r="T2376" s="12">
        <f t="shared" si="225"/>
        <v>42047.634953703695</v>
      </c>
      <c r="U2376" t="str">
        <f t="shared" si="226"/>
        <v>Jan</v>
      </c>
      <c r="V2376" t="str">
        <f t="shared" si="227"/>
        <v>2015</v>
      </c>
    </row>
    <row r="2377" spans="1:22" ht="48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s="5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8">
        <f t="shared" si="222"/>
        <v>0</v>
      </c>
      <c r="P2377" t="e">
        <f t="shared" si="223"/>
        <v>#DIV/0!</v>
      </c>
      <c r="Q2377" t="s">
        <v>8319</v>
      </c>
      <c r="R2377" t="s">
        <v>8320</v>
      </c>
      <c r="S2377" s="12">
        <f t="shared" si="224"/>
        <v>42592.627743055556</v>
      </c>
      <c r="T2377" s="12">
        <f t="shared" si="225"/>
        <v>42622.627743055556</v>
      </c>
      <c r="U2377" t="str">
        <f t="shared" si="226"/>
        <v>Aug</v>
      </c>
      <c r="V2377" t="str">
        <f t="shared" si="227"/>
        <v>2016</v>
      </c>
    </row>
    <row r="2378" spans="1:22" ht="48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s="5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8">
        <f t="shared" si="222"/>
        <v>0.10877666666666666</v>
      </c>
      <c r="P2378">
        <f t="shared" si="223"/>
        <v>81.582499999999996</v>
      </c>
      <c r="Q2378" t="s">
        <v>8319</v>
      </c>
      <c r="R2378" t="s">
        <v>8320</v>
      </c>
      <c r="S2378" s="12">
        <f t="shared" si="224"/>
        <v>42318.717199074068</v>
      </c>
      <c r="T2378" s="12">
        <f t="shared" si="225"/>
        <v>42348.717199074068</v>
      </c>
      <c r="U2378" t="str">
        <f t="shared" si="226"/>
        <v>Nov</v>
      </c>
      <c r="V2378" t="str">
        <f t="shared" si="227"/>
        <v>2015</v>
      </c>
    </row>
    <row r="2379" spans="1:22" ht="48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s="5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8">
        <f t="shared" si="222"/>
        <v>0</v>
      </c>
      <c r="P2379" t="e">
        <f t="shared" si="223"/>
        <v>#DIV/0!</v>
      </c>
      <c r="Q2379" t="s">
        <v>8319</v>
      </c>
      <c r="R2379" t="s">
        <v>8320</v>
      </c>
      <c r="S2379" s="12">
        <f t="shared" si="224"/>
        <v>42669.661840277775</v>
      </c>
      <c r="T2379" s="12">
        <f t="shared" si="225"/>
        <v>42699.703506944446</v>
      </c>
      <c r="U2379" t="str">
        <f t="shared" si="226"/>
        <v>Oct</v>
      </c>
      <c r="V2379" t="str">
        <f t="shared" si="227"/>
        <v>2016</v>
      </c>
    </row>
    <row r="2380" spans="1:22" ht="32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s="5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8">
        <f t="shared" si="222"/>
        <v>0</v>
      </c>
      <c r="P2380" t="e">
        <f t="shared" si="223"/>
        <v>#DIV/0!</v>
      </c>
      <c r="Q2380" t="s">
        <v>8319</v>
      </c>
      <c r="R2380" t="s">
        <v>8320</v>
      </c>
      <c r="S2380" s="12">
        <f t="shared" si="224"/>
        <v>42212.804745370369</v>
      </c>
      <c r="T2380" s="12">
        <f t="shared" si="225"/>
        <v>42241.804745370369</v>
      </c>
      <c r="U2380" t="str">
        <f t="shared" si="226"/>
        <v>Jul</v>
      </c>
      <c r="V2380" t="str">
        <f t="shared" si="227"/>
        <v>2015</v>
      </c>
    </row>
    <row r="2381" spans="1:22" ht="32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s="5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8">
        <f t="shared" si="222"/>
        <v>0</v>
      </c>
      <c r="P2381" t="e">
        <f t="shared" si="223"/>
        <v>#DIV/0!</v>
      </c>
      <c r="Q2381" t="s">
        <v>8319</v>
      </c>
      <c r="R2381" t="s">
        <v>8320</v>
      </c>
      <c r="S2381" s="12">
        <f t="shared" si="224"/>
        <v>42236.808055555557</v>
      </c>
      <c r="T2381" s="12">
        <f t="shared" si="225"/>
        <v>42281.808055555557</v>
      </c>
      <c r="U2381" t="str">
        <f t="shared" si="226"/>
        <v>Aug</v>
      </c>
      <c r="V2381" t="str">
        <f t="shared" si="227"/>
        <v>2015</v>
      </c>
    </row>
    <row r="2382" spans="1:22" ht="48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s="5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8">
        <f t="shared" si="222"/>
        <v>3.6666666666666666E-3</v>
      </c>
      <c r="P2382">
        <f t="shared" si="223"/>
        <v>18.333333333333332</v>
      </c>
      <c r="Q2382" t="s">
        <v>8319</v>
      </c>
      <c r="R2382" t="s">
        <v>8320</v>
      </c>
      <c r="S2382" s="12">
        <f t="shared" si="224"/>
        <v>42248.584976851846</v>
      </c>
      <c r="T2382" s="12">
        <f t="shared" si="225"/>
        <v>42278.584976851846</v>
      </c>
      <c r="U2382" t="str">
        <f t="shared" si="226"/>
        <v>Sep</v>
      </c>
      <c r="V2382" t="str">
        <f t="shared" si="227"/>
        <v>2015</v>
      </c>
    </row>
    <row r="2383" spans="1:22" ht="48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s="5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8">
        <f t="shared" si="222"/>
        <v>1.8193398957730169E-2</v>
      </c>
      <c r="P2383">
        <f t="shared" si="223"/>
        <v>224.42857142857142</v>
      </c>
      <c r="Q2383" t="s">
        <v>8319</v>
      </c>
      <c r="R2383" t="s">
        <v>8320</v>
      </c>
      <c r="S2383" s="12">
        <f t="shared" si="224"/>
        <v>42074.727407407401</v>
      </c>
      <c r="T2383" s="12">
        <f t="shared" si="225"/>
        <v>42104.727407407401</v>
      </c>
      <c r="U2383" t="str">
        <f t="shared" si="226"/>
        <v>Mar</v>
      </c>
      <c r="V2383" t="str">
        <f t="shared" si="227"/>
        <v>2015</v>
      </c>
    </row>
    <row r="2384" spans="1:22" ht="64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s="5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8">
        <f t="shared" si="222"/>
        <v>2.5000000000000001E-2</v>
      </c>
      <c r="P2384">
        <f t="shared" si="223"/>
        <v>37.5</v>
      </c>
      <c r="Q2384" t="s">
        <v>8319</v>
      </c>
      <c r="R2384" t="s">
        <v>8320</v>
      </c>
      <c r="S2384" s="12">
        <f t="shared" si="224"/>
        <v>42194.979201388887</v>
      </c>
      <c r="T2384" s="12">
        <f t="shared" si="225"/>
        <v>42219.979201388887</v>
      </c>
      <c r="U2384" t="str">
        <f t="shared" si="226"/>
        <v>Jul</v>
      </c>
      <c r="V2384" t="str">
        <f t="shared" si="227"/>
        <v>2015</v>
      </c>
    </row>
    <row r="2385" spans="1:22" ht="48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s="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8">
        <f t="shared" si="222"/>
        <v>4.3499999999999997E-2</v>
      </c>
      <c r="P2385">
        <f t="shared" si="223"/>
        <v>145</v>
      </c>
      <c r="Q2385" t="s">
        <v>8319</v>
      </c>
      <c r="R2385" t="s">
        <v>8320</v>
      </c>
      <c r="S2385" s="12">
        <f t="shared" si="224"/>
        <v>42026.848460648143</v>
      </c>
      <c r="T2385" s="12">
        <f t="shared" si="225"/>
        <v>42056.848460648143</v>
      </c>
      <c r="U2385" t="str">
        <f t="shared" si="226"/>
        <v>Jan</v>
      </c>
      <c r="V2385" t="str">
        <f t="shared" si="227"/>
        <v>2015</v>
      </c>
    </row>
    <row r="2386" spans="1:22" ht="48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s="5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8">
        <f t="shared" si="222"/>
        <v>8.0000000000000002E-3</v>
      </c>
      <c r="P2386">
        <f t="shared" si="223"/>
        <v>1</v>
      </c>
      <c r="Q2386" t="s">
        <v>8319</v>
      </c>
      <c r="R2386" t="s">
        <v>8320</v>
      </c>
      <c r="S2386" s="12">
        <f t="shared" si="224"/>
        <v>41926.859293981477</v>
      </c>
      <c r="T2386" s="12">
        <f t="shared" si="225"/>
        <v>41956.900960648149</v>
      </c>
      <c r="U2386" t="str">
        <f t="shared" si="226"/>
        <v>Oct</v>
      </c>
      <c r="V2386" t="str">
        <f t="shared" si="227"/>
        <v>2014</v>
      </c>
    </row>
    <row r="2387" spans="1:22" ht="48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s="5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8">
        <f t="shared" si="222"/>
        <v>1.2123076923076924E-2</v>
      </c>
      <c r="P2387">
        <f t="shared" si="223"/>
        <v>112.57142857142857</v>
      </c>
      <c r="Q2387" t="s">
        <v>8319</v>
      </c>
      <c r="R2387" t="s">
        <v>8320</v>
      </c>
      <c r="S2387" s="12">
        <f t="shared" si="224"/>
        <v>42191.493425925924</v>
      </c>
      <c r="T2387" s="12">
        <f t="shared" si="225"/>
        <v>42221.493425925924</v>
      </c>
      <c r="U2387" t="str">
        <f t="shared" si="226"/>
        <v>Jul</v>
      </c>
      <c r="V2387" t="str">
        <f t="shared" si="227"/>
        <v>2015</v>
      </c>
    </row>
    <row r="2388" spans="1:22" ht="48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s="5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8">
        <f t="shared" si="222"/>
        <v>0</v>
      </c>
      <c r="P2388" t="e">
        <f t="shared" si="223"/>
        <v>#DIV/0!</v>
      </c>
      <c r="Q2388" t="s">
        <v>8319</v>
      </c>
      <c r="R2388" t="s">
        <v>8320</v>
      </c>
      <c r="S2388" s="12">
        <f t="shared" si="224"/>
        <v>41954.629907407405</v>
      </c>
      <c r="T2388" s="12">
        <f t="shared" si="225"/>
        <v>42014.629907407405</v>
      </c>
      <c r="U2388" t="str">
        <f t="shared" si="226"/>
        <v>Nov</v>
      </c>
      <c r="V2388" t="str">
        <f t="shared" si="227"/>
        <v>2014</v>
      </c>
    </row>
    <row r="2389" spans="1:22" ht="48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s="5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8">
        <f t="shared" si="222"/>
        <v>6.8399999999999997E-3</v>
      </c>
      <c r="P2389">
        <f t="shared" si="223"/>
        <v>342</v>
      </c>
      <c r="Q2389" t="s">
        <v>8319</v>
      </c>
      <c r="R2389" t="s">
        <v>8320</v>
      </c>
      <c r="S2389" s="12">
        <f t="shared" si="224"/>
        <v>42528.418287037035</v>
      </c>
      <c r="T2389" s="12">
        <f t="shared" si="225"/>
        <v>42573.418287037035</v>
      </c>
      <c r="U2389" t="str">
        <f t="shared" si="226"/>
        <v>Jun</v>
      </c>
      <c r="V2389" t="str">
        <f t="shared" si="227"/>
        <v>2016</v>
      </c>
    </row>
    <row r="2390" spans="1:22" ht="48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s="5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8">
        <f t="shared" si="222"/>
        <v>1.2513513513513513E-2</v>
      </c>
      <c r="P2390">
        <f t="shared" si="223"/>
        <v>57.875</v>
      </c>
      <c r="Q2390" t="s">
        <v>8319</v>
      </c>
      <c r="R2390" t="s">
        <v>8320</v>
      </c>
      <c r="S2390" s="12">
        <f t="shared" si="224"/>
        <v>41989.645358796297</v>
      </c>
      <c r="T2390" s="12">
        <f t="shared" si="225"/>
        <v>42019.603472222218</v>
      </c>
      <c r="U2390" t="str">
        <f t="shared" si="226"/>
        <v>Dec</v>
      </c>
      <c r="V2390" t="str">
        <f t="shared" si="227"/>
        <v>2014</v>
      </c>
    </row>
    <row r="2391" spans="1:22" ht="48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s="5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8">
        <f t="shared" si="222"/>
        <v>1.8749999999999999E-3</v>
      </c>
      <c r="P2391">
        <f t="shared" si="223"/>
        <v>30</v>
      </c>
      <c r="Q2391" t="s">
        <v>8319</v>
      </c>
      <c r="R2391" t="s">
        <v>8320</v>
      </c>
      <c r="S2391" s="12">
        <f t="shared" si="224"/>
        <v>42179.445046296292</v>
      </c>
      <c r="T2391" s="12">
        <f t="shared" si="225"/>
        <v>42210.707638888889</v>
      </c>
      <c r="U2391" t="str">
        <f t="shared" si="226"/>
        <v>Jun</v>
      </c>
      <c r="V2391" t="str">
        <f t="shared" si="227"/>
        <v>2015</v>
      </c>
    </row>
    <row r="2392" spans="1:22" ht="48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s="5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8">
        <f t="shared" si="222"/>
        <v>0</v>
      </c>
      <c r="P2392" t="e">
        <f t="shared" si="223"/>
        <v>#DIV/0!</v>
      </c>
      <c r="Q2392" t="s">
        <v>8319</v>
      </c>
      <c r="R2392" t="s">
        <v>8320</v>
      </c>
      <c r="S2392" s="12">
        <f t="shared" si="224"/>
        <v>41968.053981481477</v>
      </c>
      <c r="T2392" s="12">
        <f t="shared" si="225"/>
        <v>42008.053981481477</v>
      </c>
      <c r="U2392" t="str">
        <f t="shared" si="226"/>
        <v>Nov</v>
      </c>
      <c r="V2392" t="str">
        <f t="shared" si="227"/>
        <v>2014</v>
      </c>
    </row>
    <row r="2393" spans="1:22" ht="32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s="5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8">
        <f t="shared" si="222"/>
        <v>1.25E-3</v>
      </c>
      <c r="P2393">
        <f t="shared" si="223"/>
        <v>25</v>
      </c>
      <c r="Q2393" t="s">
        <v>8319</v>
      </c>
      <c r="R2393" t="s">
        <v>8320</v>
      </c>
      <c r="S2393" s="12">
        <f t="shared" si="224"/>
        <v>42064.586157407401</v>
      </c>
      <c r="T2393" s="12">
        <f t="shared" si="225"/>
        <v>42094.544490740744</v>
      </c>
      <c r="U2393" t="str">
        <f t="shared" si="226"/>
        <v>Mar</v>
      </c>
      <c r="V2393" t="str">
        <f t="shared" si="227"/>
        <v>2015</v>
      </c>
    </row>
    <row r="2394" spans="1:22" ht="48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s="5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8">
        <f t="shared" si="222"/>
        <v>0</v>
      </c>
      <c r="P2394" t="e">
        <f t="shared" si="223"/>
        <v>#DIV/0!</v>
      </c>
      <c r="Q2394" t="s">
        <v>8319</v>
      </c>
      <c r="R2394" t="s">
        <v>8320</v>
      </c>
      <c r="S2394" s="12">
        <f t="shared" si="224"/>
        <v>42275.912303240737</v>
      </c>
      <c r="T2394" s="12">
        <f t="shared" si="225"/>
        <v>42305.912303240737</v>
      </c>
      <c r="U2394" t="str">
        <f t="shared" si="226"/>
        <v>Sep</v>
      </c>
      <c r="V2394" t="str">
        <f t="shared" si="227"/>
        <v>2015</v>
      </c>
    </row>
    <row r="2395" spans="1:22" ht="48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s="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8">
        <f t="shared" si="222"/>
        <v>5.0000000000000001E-4</v>
      </c>
      <c r="P2395">
        <f t="shared" si="223"/>
        <v>50</v>
      </c>
      <c r="Q2395" t="s">
        <v>8319</v>
      </c>
      <c r="R2395" t="s">
        <v>8320</v>
      </c>
      <c r="S2395" s="12">
        <f t="shared" si="224"/>
        <v>42194.440011574072</v>
      </c>
      <c r="T2395" s="12">
        <f t="shared" si="225"/>
        <v>42224.440011574072</v>
      </c>
      <c r="U2395" t="str">
        <f t="shared" si="226"/>
        <v>Jul</v>
      </c>
      <c r="V2395" t="str">
        <f t="shared" si="227"/>
        <v>2015</v>
      </c>
    </row>
    <row r="2396" spans="1:22" ht="48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s="5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8">
        <f t="shared" si="222"/>
        <v>5.9999999999999995E-4</v>
      </c>
      <c r="P2396">
        <f t="shared" si="223"/>
        <v>1.5</v>
      </c>
      <c r="Q2396" t="s">
        <v>8319</v>
      </c>
      <c r="R2396" t="s">
        <v>8320</v>
      </c>
      <c r="S2396" s="12">
        <f t="shared" si="224"/>
        <v>42031.15385416666</v>
      </c>
      <c r="T2396" s="12">
        <f t="shared" si="225"/>
        <v>42061.15385416666</v>
      </c>
      <c r="U2396" t="str">
        <f t="shared" si="226"/>
        <v>Jan</v>
      </c>
      <c r="V2396" t="str">
        <f t="shared" si="227"/>
        <v>2015</v>
      </c>
    </row>
    <row r="2397" spans="1:22" ht="48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s="5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8">
        <f t="shared" si="222"/>
        <v>0</v>
      </c>
      <c r="P2397" t="e">
        <f t="shared" si="223"/>
        <v>#DIV/0!</v>
      </c>
      <c r="Q2397" t="s">
        <v>8319</v>
      </c>
      <c r="R2397" t="s">
        <v>8320</v>
      </c>
      <c r="S2397" s="12">
        <f t="shared" si="224"/>
        <v>42716.913043981483</v>
      </c>
      <c r="T2397" s="12">
        <f t="shared" si="225"/>
        <v>42745.164583333331</v>
      </c>
      <c r="U2397" t="str">
        <f t="shared" si="226"/>
        <v>Dec</v>
      </c>
      <c r="V2397" t="str">
        <f t="shared" si="227"/>
        <v>2016</v>
      </c>
    </row>
    <row r="2398" spans="1:22" ht="48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s="5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8">
        <f t="shared" si="222"/>
        <v>2E-3</v>
      </c>
      <c r="P2398">
        <f t="shared" si="223"/>
        <v>10</v>
      </c>
      <c r="Q2398" t="s">
        <v>8319</v>
      </c>
      <c r="R2398" t="s">
        <v>8320</v>
      </c>
      <c r="S2398" s="12">
        <f t="shared" si="224"/>
        <v>42262.640717592592</v>
      </c>
      <c r="T2398" s="12">
        <f t="shared" si="225"/>
        <v>42292.640717592592</v>
      </c>
      <c r="U2398" t="str">
        <f t="shared" si="226"/>
        <v>Sep</v>
      </c>
      <c r="V2398" t="str">
        <f t="shared" si="227"/>
        <v>2015</v>
      </c>
    </row>
    <row r="2399" spans="1:22" ht="48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s="5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8">
        <f t="shared" si="222"/>
        <v>0</v>
      </c>
      <c r="P2399" t="e">
        <f t="shared" si="223"/>
        <v>#DIV/0!</v>
      </c>
      <c r="Q2399" t="s">
        <v>8319</v>
      </c>
      <c r="R2399" t="s">
        <v>8320</v>
      </c>
      <c r="S2399" s="12">
        <f t="shared" si="224"/>
        <v>41976.676574074074</v>
      </c>
      <c r="T2399" s="12">
        <f t="shared" si="225"/>
        <v>42006.676574074074</v>
      </c>
      <c r="U2399" t="str">
        <f t="shared" si="226"/>
        <v>Dec</v>
      </c>
      <c r="V2399" t="str">
        <f t="shared" si="227"/>
        <v>2014</v>
      </c>
    </row>
    <row r="2400" spans="1:22" ht="48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s="5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8">
        <f t="shared" si="222"/>
        <v>0</v>
      </c>
      <c r="P2400" t="e">
        <f t="shared" si="223"/>
        <v>#DIV/0!</v>
      </c>
      <c r="Q2400" t="s">
        <v>8319</v>
      </c>
      <c r="R2400" t="s">
        <v>8320</v>
      </c>
      <c r="S2400" s="12">
        <f t="shared" si="224"/>
        <v>42157.708148148151</v>
      </c>
      <c r="T2400" s="12">
        <f t="shared" si="225"/>
        <v>42187.708148148151</v>
      </c>
      <c r="U2400" t="str">
        <f t="shared" si="226"/>
        <v>Jun</v>
      </c>
      <c r="V2400" t="str">
        <f t="shared" si="227"/>
        <v>2015</v>
      </c>
    </row>
    <row r="2401" spans="1:22" ht="48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s="5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8">
        <f t="shared" si="222"/>
        <v>0</v>
      </c>
      <c r="P2401" t="e">
        <f t="shared" si="223"/>
        <v>#DIV/0!</v>
      </c>
      <c r="Q2401" t="s">
        <v>8319</v>
      </c>
      <c r="R2401" t="s">
        <v>8320</v>
      </c>
      <c r="S2401" s="12">
        <f t="shared" si="224"/>
        <v>41956.644745370366</v>
      </c>
      <c r="T2401" s="12">
        <f t="shared" si="225"/>
        <v>41991.644745370366</v>
      </c>
      <c r="U2401" t="str">
        <f t="shared" si="226"/>
        <v>Nov</v>
      </c>
      <c r="V2401" t="str">
        <f t="shared" si="227"/>
        <v>2014</v>
      </c>
    </row>
    <row r="2402" spans="1:22" ht="48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s="5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8">
        <f t="shared" si="222"/>
        <v>0</v>
      </c>
      <c r="P2402" t="e">
        <f t="shared" si="223"/>
        <v>#DIV/0!</v>
      </c>
      <c r="Q2402" t="s">
        <v>8319</v>
      </c>
      <c r="R2402" t="s">
        <v>8320</v>
      </c>
      <c r="S2402" s="12">
        <f t="shared" si="224"/>
        <v>42444.059768518513</v>
      </c>
      <c r="T2402" s="12">
        <f t="shared" si="225"/>
        <v>42474.059768518513</v>
      </c>
      <c r="U2402" t="str">
        <f t="shared" si="226"/>
        <v>Mar</v>
      </c>
      <c r="V2402" t="str">
        <f t="shared" si="227"/>
        <v>2016</v>
      </c>
    </row>
    <row r="2403" spans="1:22" ht="48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s="5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8">
        <f t="shared" si="222"/>
        <v>7.1785714285714283E-3</v>
      </c>
      <c r="P2403">
        <f t="shared" si="223"/>
        <v>22.333333333333332</v>
      </c>
      <c r="Q2403" t="s">
        <v>8336</v>
      </c>
      <c r="R2403" t="s">
        <v>8337</v>
      </c>
      <c r="S2403" s="12">
        <f t="shared" si="224"/>
        <v>42374.614537037036</v>
      </c>
      <c r="T2403" s="12">
        <f t="shared" si="225"/>
        <v>42434.614537037036</v>
      </c>
      <c r="U2403" t="str">
        <f t="shared" si="226"/>
        <v>Jan</v>
      </c>
      <c r="V2403" t="str">
        <f t="shared" si="227"/>
        <v>2016</v>
      </c>
    </row>
    <row r="2404" spans="1:22" ht="16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s="5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8">
        <f t="shared" si="222"/>
        <v>4.3333333333333331E-3</v>
      </c>
      <c r="P2404">
        <f t="shared" si="223"/>
        <v>52</v>
      </c>
      <c r="Q2404" t="s">
        <v>8336</v>
      </c>
      <c r="R2404" t="s">
        <v>8337</v>
      </c>
      <c r="S2404" s="12">
        <f t="shared" si="224"/>
        <v>42107.47142361111</v>
      </c>
      <c r="T2404" s="12">
        <f t="shared" si="225"/>
        <v>42137.47142361111</v>
      </c>
      <c r="U2404" t="str">
        <f t="shared" si="226"/>
        <v>Apr</v>
      </c>
      <c r="V2404" t="str">
        <f t="shared" si="227"/>
        <v>2015</v>
      </c>
    </row>
    <row r="2405" spans="1:22" ht="48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s="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8">
        <f t="shared" si="222"/>
        <v>0.16833333333333333</v>
      </c>
      <c r="P2405">
        <f t="shared" si="223"/>
        <v>16.833333333333332</v>
      </c>
      <c r="Q2405" t="s">
        <v>8336</v>
      </c>
      <c r="R2405" t="s">
        <v>8337</v>
      </c>
      <c r="S2405" s="12">
        <f t="shared" si="224"/>
        <v>42399.674282407403</v>
      </c>
      <c r="T2405" s="12">
        <f t="shared" si="225"/>
        <v>42459.632615740738</v>
      </c>
      <c r="U2405" t="str">
        <f t="shared" si="226"/>
        <v>Jan</v>
      </c>
      <c r="V2405" t="str">
        <f t="shared" si="227"/>
        <v>2016</v>
      </c>
    </row>
    <row r="2406" spans="1:22" ht="48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s="5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8">
        <f t="shared" si="222"/>
        <v>0</v>
      </c>
      <c r="P2406" t="e">
        <f t="shared" si="223"/>
        <v>#DIV/0!</v>
      </c>
      <c r="Q2406" t="s">
        <v>8336</v>
      </c>
      <c r="R2406" t="s">
        <v>8337</v>
      </c>
      <c r="S2406" s="12">
        <f t="shared" si="224"/>
        <v>42341.831099537034</v>
      </c>
      <c r="T2406" s="12">
        <f t="shared" si="225"/>
        <v>42371.831099537034</v>
      </c>
      <c r="U2406" t="str">
        <f t="shared" si="226"/>
        <v>Dec</v>
      </c>
      <c r="V2406" t="str">
        <f t="shared" si="227"/>
        <v>2015</v>
      </c>
    </row>
    <row r="2407" spans="1:22" ht="32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s="5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8">
        <f t="shared" si="222"/>
        <v>0.22520000000000001</v>
      </c>
      <c r="P2407">
        <f t="shared" si="223"/>
        <v>56.3</v>
      </c>
      <c r="Q2407" t="s">
        <v>8336</v>
      </c>
      <c r="R2407" t="s">
        <v>8337</v>
      </c>
      <c r="S2407" s="12">
        <f t="shared" si="224"/>
        <v>42595.377025462956</v>
      </c>
      <c r="T2407" s="12">
        <f t="shared" si="225"/>
        <v>42616.377025462956</v>
      </c>
      <c r="U2407" t="str">
        <f t="shared" si="226"/>
        <v>Aug</v>
      </c>
      <c r="V2407" t="str">
        <f t="shared" si="227"/>
        <v>2016</v>
      </c>
    </row>
    <row r="2408" spans="1:22" ht="48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s="5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8">
        <f t="shared" si="222"/>
        <v>0.41384615384615386</v>
      </c>
      <c r="P2408">
        <f t="shared" si="223"/>
        <v>84.0625</v>
      </c>
      <c r="Q2408" t="s">
        <v>8336</v>
      </c>
      <c r="R2408" t="s">
        <v>8337</v>
      </c>
      <c r="S2408" s="12">
        <f t="shared" si="224"/>
        <v>41982.902662037035</v>
      </c>
      <c r="T2408" s="12">
        <f t="shared" si="225"/>
        <v>42022.902662037035</v>
      </c>
      <c r="U2408" t="str">
        <f t="shared" si="226"/>
        <v>Dec</v>
      </c>
      <c r="V2408" t="str">
        <f t="shared" si="227"/>
        <v>2014</v>
      </c>
    </row>
    <row r="2409" spans="1:22" ht="64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s="5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8">
        <f t="shared" si="222"/>
        <v>0.25259090909090909</v>
      </c>
      <c r="P2409">
        <f t="shared" si="223"/>
        <v>168.39393939393941</v>
      </c>
      <c r="Q2409" t="s">
        <v>8336</v>
      </c>
      <c r="R2409" t="s">
        <v>8337</v>
      </c>
      <c r="S2409" s="12">
        <f t="shared" si="224"/>
        <v>42082.367222222216</v>
      </c>
      <c r="T2409" s="12">
        <f t="shared" si="225"/>
        <v>42105.041666666664</v>
      </c>
      <c r="U2409" t="str">
        <f t="shared" si="226"/>
        <v>Mar</v>
      </c>
      <c r="V2409" t="str">
        <f t="shared" si="227"/>
        <v>2015</v>
      </c>
    </row>
    <row r="2410" spans="1:22" ht="32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s="5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8">
        <f t="shared" si="222"/>
        <v>2E-3</v>
      </c>
      <c r="P2410">
        <f t="shared" si="223"/>
        <v>15</v>
      </c>
      <c r="Q2410" t="s">
        <v>8336</v>
      </c>
      <c r="R2410" t="s">
        <v>8337</v>
      </c>
      <c r="S2410" s="12">
        <f t="shared" si="224"/>
        <v>41918.93237268518</v>
      </c>
      <c r="T2410" s="12">
        <f t="shared" si="225"/>
        <v>41948.974039351851</v>
      </c>
      <c r="U2410" t="str">
        <f t="shared" si="226"/>
        <v>Oct</v>
      </c>
      <c r="V2410" t="str">
        <f t="shared" si="227"/>
        <v>2014</v>
      </c>
    </row>
    <row r="2411" spans="1:22" ht="32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s="5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8">
        <f t="shared" si="222"/>
        <v>1.84E-2</v>
      </c>
      <c r="P2411">
        <f t="shared" si="223"/>
        <v>76.666666666666671</v>
      </c>
      <c r="Q2411" t="s">
        <v>8336</v>
      </c>
      <c r="R2411" t="s">
        <v>8337</v>
      </c>
      <c r="S2411" s="12">
        <f t="shared" si="224"/>
        <v>42204.667534722219</v>
      </c>
      <c r="T2411" s="12">
        <f t="shared" si="225"/>
        <v>42234.667534722219</v>
      </c>
      <c r="U2411" t="str">
        <f t="shared" si="226"/>
        <v>Jul</v>
      </c>
      <c r="V2411" t="str">
        <f t="shared" si="227"/>
        <v>2015</v>
      </c>
    </row>
    <row r="2412" spans="1:22" ht="64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s="5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8">
        <f t="shared" si="222"/>
        <v>0</v>
      </c>
      <c r="P2412" t="e">
        <f t="shared" si="223"/>
        <v>#DIV/0!</v>
      </c>
      <c r="Q2412" t="s">
        <v>8336</v>
      </c>
      <c r="R2412" t="s">
        <v>8337</v>
      </c>
      <c r="S2412" s="12">
        <f t="shared" si="224"/>
        <v>42224.199942129628</v>
      </c>
      <c r="T2412" s="12">
        <f t="shared" si="225"/>
        <v>42254.199942129628</v>
      </c>
      <c r="U2412" t="str">
        <f t="shared" si="226"/>
        <v>Aug</v>
      </c>
      <c r="V2412" t="str">
        <f t="shared" si="227"/>
        <v>2015</v>
      </c>
    </row>
    <row r="2413" spans="1:22" ht="48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s="5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8">
        <f t="shared" si="222"/>
        <v>6.0400000000000002E-3</v>
      </c>
      <c r="P2413">
        <f t="shared" si="223"/>
        <v>50.333333333333336</v>
      </c>
      <c r="Q2413" t="s">
        <v>8336</v>
      </c>
      <c r="R2413" t="s">
        <v>8337</v>
      </c>
      <c r="S2413" s="12">
        <f t="shared" si="224"/>
        <v>42211.524097222216</v>
      </c>
      <c r="T2413" s="12">
        <f t="shared" si="225"/>
        <v>42241.524097222216</v>
      </c>
      <c r="U2413" t="str">
        <f t="shared" si="226"/>
        <v>Jul</v>
      </c>
      <c r="V2413" t="str">
        <f t="shared" si="227"/>
        <v>2015</v>
      </c>
    </row>
    <row r="2414" spans="1:22" ht="48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s="5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8">
        <f t="shared" si="222"/>
        <v>0</v>
      </c>
      <c r="P2414" t="e">
        <f t="shared" si="223"/>
        <v>#DIV/0!</v>
      </c>
      <c r="Q2414" t="s">
        <v>8336</v>
      </c>
      <c r="R2414" t="s">
        <v>8337</v>
      </c>
      <c r="S2414" s="12">
        <f t="shared" si="224"/>
        <v>42655.528622685182</v>
      </c>
      <c r="T2414" s="12">
        <f t="shared" si="225"/>
        <v>42700.570289351854</v>
      </c>
      <c r="U2414" t="str">
        <f t="shared" si="226"/>
        <v>Oct</v>
      </c>
      <c r="V2414" t="str">
        <f t="shared" si="227"/>
        <v>2016</v>
      </c>
    </row>
    <row r="2415" spans="1:22" ht="48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s="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8">
        <f t="shared" si="222"/>
        <v>8.3333333333333332E-3</v>
      </c>
      <c r="P2415">
        <f t="shared" si="223"/>
        <v>8.3333333333333339</v>
      </c>
      <c r="Q2415" t="s">
        <v>8336</v>
      </c>
      <c r="R2415" t="s">
        <v>8337</v>
      </c>
      <c r="S2415" s="12">
        <f t="shared" si="224"/>
        <v>41759.901412037034</v>
      </c>
      <c r="T2415" s="12">
        <f t="shared" si="225"/>
        <v>41790.770833333328</v>
      </c>
      <c r="U2415" t="str">
        <f t="shared" si="226"/>
        <v>Apr</v>
      </c>
      <c r="V2415" t="str">
        <f t="shared" si="227"/>
        <v>2014</v>
      </c>
    </row>
    <row r="2416" spans="1:22" ht="48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s="5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8">
        <f t="shared" si="222"/>
        <v>3.0666666666666665E-2</v>
      </c>
      <c r="P2416">
        <f t="shared" si="223"/>
        <v>35.384615384615387</v>
      </c>
      <c r="Q2416" t="s">
        <v>8336</v>
      </c>
      <c r="R2416" t="s">
        <v>8337</v>
      </c>
      <c r="S2416" s="12">
        <f t="shared" si="224"/>
        <v>42198.486805555549</v>
      </c>
      <c r="T2416" s="12">
        <f t="shared" si="225"/>
        <v>42237.957638888889</v>
      </c>
      <c r="U2416" t="str">
        <f t="shared" si="226"/>
        <v>Jul</v>
      </c>
      <c r="V2416" t="str">
        <f t="shared" si="227"/>
        <v>2015</v>
      </c>
    </row>
    <row r="2417" spans="1:22" ht="48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s="5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8">
        <f t="shared" si="222"/>
        <v>5.5833333333333334E-3</v>
      </c>
      <c r="P2417">
        <f t="shared" si="223"/>
        <v>55.833333333333336</v>
      </c>
      <c r="Q2417" t="s">
        <v>8336</v>
      </c>
      <c r="R2417" t="s">
        <v>8337</v>
      </c>
      <c r="S2417" s="12">
        <f t="shared" si="224"/>
        <v>42536.654467592591</v>
      </c>
      <c r="T2417" s="12">
        <f t="shared" si="225"/>
        <v>42566.654467592591</v>
      </c>
      <c r="U2417" t="str">
        <f t="shared" si="226"/>
        <v>Jun</v>
      </c>
      <c r="V2417" t="str">
        <f t="shared" si="227"/>
        <v>2016</v>
      </c>
    </row>
    <row r="2418" spans="1:22" ht="48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s="5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8">
        <f t="shared" si="222"/>
        <v>2.5000000000000001E-4</v>
      </c>
      <c r="P2418">
        <f t="shared" si="223"/>
        <v>5</v>
      </c>
      <c r="Q2418" t="s">
        <v>8336</v>
      </c>
      <c r="R2418" t="s">
        <v>8337</v>
      </c>
      <c r="S2418" s="12">
        <f t="shared" si="224"/>
        <v>42019.529432870368</v>
      </c>
      <c r="T2418" s="12">
        <f t="shared" si="225"/>
        <v>42077.416666666664</v>
      </c>
      <c r="U2418" t="str">
        <f t="shared" si="226"/>
        <v>Jan</v>
      </c>
      <c r="V2418" t="str">
        <f t="shared" si="227"/>
        <v>2015</v>
      </c>
    </row>
    <row r="2419" spans="1:22" ht="48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s="5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8">
        <f t="shared" si="222"/>
        <v>0</v>
      </c>
      <c r="P2419" t="e">
        <f t="shared" si="223"/>
        <v>#DIV/0!</v>
      </c>
      <c r="Q2419" t="s">
        <v>8336</v>
      </c>
      <c r="R2419" t="s">
        <v>8337</v>
      </c>
      <c r="S2419" s="12">
        <f t="shared" si="224"/>
        <v>41831.675775462958</v>
      </c>
      <c r="T2419" s="12">
        <f t="shared" si="225"/>
        <v>41861.675775462958</v>
      </c>
      <c r="U2419" t="str">
        <f t="shared" si="226"/>
        <v>Jul</v>
      </c>
      <c r="V2419" t="str">
        <f t="shared" si="227"/>
        <v>2014</v>
      </c>
    </row>
    <row r="2420" spans="1:22" ht="16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s="5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8">
        <f t="shared" si="222"/>
        <v>2.0000000000000001E-4</v>
      </c>
      <c r="P2420">
        <f t="shared" si="223"/>
        <v>1</v>
      </c>
      <c r="Q2420" t="s">
        <v>8336</v>
      </c>
      <c r="R2420" t="s">
        <v>8337</v>
      </c>
      <c r="S2420" s="12">
        <f t="shared" si="224"/>
        <v>42027.648657407401</v>
      </c>
      <c r="T2420" s="12">
        <f t="shared" si="225"/>
        <v>42087.606990740744</v>
      </c>
      <c r="U2420" t="str">
        <f t="shared" si="226"/>
        <v>Jan</v>
      </c>
      <c r="V2420" t="str">
        <f t="shared" si="227"/>
        <v>2015</v>
      </c>
    </row>
    <row r="2421" spans="1:22" ht="48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s="5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8">
        <f t="shared" si="222"/>
        <v>0</v>
      </c>
      <c r="P2421" t="e">
        <f t="shared" si="223"/>
        <v>#DIV/0!</v>
      </c>
      <c r="Q2421" t="s">
        <v>8336</v>
      </c>
      <c r="R2421" t="s">
        <v>8337</v>
      </c>
      <c r="S2421" s="12">
        <f t="shared" si="224"/>
        <v>41993.529965277768</v>
      </c>
      <c r="T2421" s="12">
        <f t="shared" si="225"/>
        <v>42053.529965277768</v>
      </c>
      <c r="U2421" t="str">
        <f t="shared" si="226"/>
        <v>Dec</v>
      </c>
      <c r="V2421" t="str">
        <f t="shared" si="227"/>
        <v>2014</v>
      </c>
    </row>
    <row r="2422" spans="1:22" ht="48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s="5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8">
        <f t="shared" si="222"/>
        <v>0.14825133372851215</v>
      </c>
      <c r="P2422">
        <f t="shared" si="223"/>
        <v>69.472222222222229</v>
      </c>
      <c r="Q2422" t="s">
        <v>8336</v>
      </c>
      <c r="R2422" t="s">
        <v>8337</v>
      </c>
      <c r="S2422" s="12">
        <f t="shared" si="224"/>
        <v>41892.820543981477</v>
      </c>
      <c r="T2422" s="12">
        <f t="shared" si="225"/>
        <v>41952.862210648142</v>
      </c>
      <c r="U2422" t="str">
        <f t="shared" si="226"/>
        <v>Sep</v>
      </c>
      <c r="V2422" t="str">
        <f t="shared" si="227"/>
        <v>2014</v>
      </c>
    </row>
    <row r="2423" spans="1:22" ht="32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s="5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8">
        <f t="shared" si="222"/>
        <v>1.6666666666666666E-4</v>
      </c>
      <c r="P2423">
        <f t="shared" si="223"/>
        <v>1</v>
      </c>
      <c r="Q2423" t="s">
        <v>8336</v>
      </c>
      <c r="R2423" t="s">
        <v>8337</v>
      </c>
      <c r="S2423" s="12">
        <f t="shared" si="224"/>
        <v>42026.479120370372</v>
      </c>
      <c r="T2423" s="12">
        <f t="shared" si="225"/>
        <v>42056.479120370372</v>
      </c>
      <c r="U2423" t="str">
        <f t="shared" si="226"/>
        <v>Jan</v>
      </c>
      <c r="V2423" t="str">
        <f t="shared" si="227"/>
        <v>2015</v>
      </c>
    </row>
    <row r="2424" spans="1:22" ht="32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s="5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8">
        <f t="shared" si="222"/>
        <v>2E-3</v>
      </c>
      <c r="P2424">
        <f t="shared" si="223"/>
        <v>1</v>
      </c>
      <c r="Q2424" t="s">
        <v>8336</v>
      </c>
      <c r="R2424" t="s">
        <v>8337</v>
      </c>
      <c r="S2424" s="12">
        <f t="shared" si="224"/>
        <v>42044.516620370363</v>
      </c>
      <c r="T2424" s="12">
        <f t="shared" si="225"/>
        <v>42074.474953703706</v>
      </c>
      <c r="U2424" t="str">
        <f t="shared" si="226"/>
        <v>Feb</v>
      </c>
      <c r="V2424" t="str">
        <f t="shared" si="227"/>
        <v>2015</v>
      </c>
    </row>
    <row r="2425" spans="1:22" ht="48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s="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8">
        <f t="shared" si="222"/>
        <v>1.3333333333333334E-4</v>
      </c>
      <c r="P2425">
        <f t="shared" si="223"/>
        <v>8</v>
      </c>
      <c r="Q2425" t="s">
        <v>8336</v>
      </c>
      <c r="R2425" t="s">
        <v>8337</v>
      </c>
      <c r="S2425" s="12">
        <f t="shared" si="224"/>
        <v>41974.496412037035</v>
      </c>
      <c r="T2425" s="12">
        <f t="shared" si="225"/>
        <v>42004.496412037035</v>
      </c>
      <c r="U2425" t="str">
        <f t="shared" si="226"/>
        <v>Dec</v>
      </c>
      <c r="V2425" t="str">
        <f t="shared" si="227"/>
        <v>2014</v>
      </c>
    </row>
    <row r="2426" spans="1:22" ht="32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s="5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8">
        <f t="shared" si="222"/>
        <v>1.24E-2</v>
      </c>
      <c r="P2426">
        <f t="shared" si="223"/>
        <v>34.444444444444443</v>
      </c>
      <c r="Q2426" t="s">
        <v>8336</v>
      </c>
      <c r="R2426" t="s">
        <v>8337</v>
      </c>
      <c r="S2426" s="12">
        <f t="shared" si="224"/>
        <v>41909.684120370366</v>
      </c>
      <c r="T2426" s="12">
        <f t="shared" si="225"/>
        <v>41939.684120370366</v>
      </c>
      <c r="U2426" t="str">
        <f t="shared" si="226"/>
        <v>Sep</v>
      </c>
      <c r="V2426" t="str">
        <f t="shared" si="227"/>
        <v>2014</v>
      </c>
    </row>
    <row r="2427" spans="1:22" ht="48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s="5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8">
        <f t="shared" si="222"/>
        <v>2.8571428571428574E-4</v>
      </c>
      <c r="P2427">
        <f t="shared" si="223"/>
        <v>1</v>
      </c>
      <c r="Q2427" t="s">
        <v>8336</v>
      </c>
      <c r="R2427" t="s">
        <v>8337</v>
      </c>
      <c r="S2427" s="12">
        <f t="shared" si="224"/>
        <v>42502.705428240741</v>
      </c>
      <c r="T2427" s="12">
        <f t="shared" si="225"/>
        <v>42517.711111111108</v>
      </c>
      <c r="U2427" t="str">
        <f t="shared" si="226"/>
        <v>May</v>
      </c>
      <c r="V2427" t="str">
        <f t="shared" si="227"/>
        <v>2016</v>
      </c>
    </row>
    <row r="2428" spans="1:22" ht="48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s="5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8">
        <f t="shared" si="222"/>
        <v>0</v>
      </c>
      <c r="P2428" t="e">
        <f t="shared" si="223"/>
        <v>#DIV/0!</v>
      </c>
      <c r="Q2428" t="s">
        <v>8336</v>
      </c>
      <c r="R2428" t="s">
        <v>8337</v>
      </c>
      <c r="S2428" s="12">
        <f t="shared" si="224"/>
        <v>42163.961712962955</v>
      </c>
      <c r="T2428" s="12">
        <f t="shared" si="225"/>
        <v>42223.961712962955</v>
      </c>
      <c r="U2428" t="str">
        <f t="shared" si="226"/>
        <v>Jun</v>
      </c>
      <c r="V2428" t="str">
        <f t="shared" si="227"/>
        <v>2015</v>
      </c>
    </row>
    <row r="2429" spans="1:22" ht="32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s="5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8">
        <f t="shared" si="222"/>
        <v>2.0000000000000002E-5</v>
      </c>
      <c r="P2429">
        <f t="shared" si="223"/>
        <v>1</v>
      </c>
      <c r="Q2429" t="s">
        <v>8336</v>
      </c>
      <c r="R2429" t="s">
        <v>8337</v>
      </c>
      <c r="S2429" s="12">
        <f t="shared" si="224"/>
        <v>42412.11033564814</v>
      </c>
      <c r="T2429" s="12">
        <f t="shared" si="225"/>
        <v>42452.068668981483</v>
      </c>
      <c r="U2429" t="str">
        <f t="shared" si="226"/>
        <v>Feb</v>
      </c>
      <c r="V2429" t="str">
        <f t="shared" si="227"/>
        <v>2016</v>
      </c>
    </row>
    <row r="2430" spans="1:22" ht="32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s="5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8">
        <f t="shared" si="222"/>
        <v>2.8571428571428571E-5</v>
      </c>
      <c r="P2430">
        <f t="shared" si="223"/>
        <v>1</v>
      </c>
      <c r="Q2430" t="s">
        <v>8336</v>
      </c>
      <c r="R2430" t="s">
        <v>8337</v>
      </c>
      <c r="S2430" s="12">
        <f t="shared" si="224"/>
        <v>42045.575821759259</v>
      </c>
      <c r="T2430" s="12">
        <f t="shared" si="225"/>
        <v>42075.534155092588</v>
      </c>
      <c r="U2430" t="str">
        <f t="shared" si="226"/>
        <v>Feb</v>
      </c>
      <c r="V2430" t="str">
        <f t="shared" si="227"/>
        <v>2015</v>
      </c>
    </row>
    <row r="2431" spans="1:22" ht="48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s="5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8">
        <f t="shared" si="222"/>
        <v>1.4321428571428572E-2</v>
      </c>
      <c r="P2431">
        <f t="shared" si="223"/>
        <v>501.25</v>
      </c>
      <c r="Q2431" t="s">
        <v>8336</v>
      </c>
      <c r="R2431" t="s">
        <v>8337</v>
      </c>
      <c r="S2431" s="12">
        <f t="shared" si="224"/>
        <v>42734.670902777776</v>
      </c>
      <c r="T2431" s="12">
        <f t="shared" si="225"/>
        <v>42771.488888888889</v>
      </c>
      <c r="U2431" t="str">
        <f t="shared" si="226"/>
        <v>Dec</v>
      </c>
      <c r="V2431" t="str">
        <f t="shared" si="227"/>
        <v>2016</v>
      </c>
    </row>
    <row r="2432" spans="1:22" ht="48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s="5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8">
        <f t="shared" si="222"/>
        <v>7.0000000000000001E-3</v>
      </c>
      <c r="P2432">
        <f t="shared" si="223"/>
        <v>10.5</v>
      </c>
      <c r="Q2432" t="s">
        <v>8336</v>
      </c>
      <c r="R2432" t="s">
        <v>8337</v>
      </c>
      <c r="S2432" s="12">
        <f t="shared" si="224"/>
        <v>42381.922499999993</v>
      </c>
      <c r="T2432" s="12">
        <f t="shared" si="225"/>
        <v>42411.922499999993</v>
      </c>
      <c r="U2432" t="str">
        <f t="shared" si="226"/>
        <v>Jan</v>
      </c>
      <c r="V2432" t="str">
        <f t="shared" si="227"/>
        <v>2016</v>
      </c>
    </row>
    <row r="2433" spans="1:22" ht="32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s="5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8">
        <f t="shared" si="222"/>
        <v>2.0000000000000002E-5</v>
      </c>
      <c r="P2433">
        <f t="shared" si="223"/>
        <v>1</v>
      </c>
      <c r="Q2433" t="s">
        <v>8336</v>
      </c>
      <c r="R2433" t="s">
        <v>8337</v>
      </c>
      <c r="S2433" s="12">
        <f t="shared" si="224"/>
        <v>42488.891354166662</v>
      </c>
      <c r="T2433" s="12">
        <f t="shared" si="225"/>
        <v>42548.891354166662</v>
      </c>
      <c r="U2433" t="str">
        <f t="shared" si="226"/>
        <v>Apr</v>
      </c>
      <c r="V2433" t="str">
        <f t="shared" si="227"/>
        <v>2016</v>
      </c>
    </row>
    <row r="2434" spans="1:22" ht="48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s="5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8">
        <f t="shared" si="222"/>
        <v>1.4285714285714287E-4</v>
      </c>
      <c r="P2434">
        <f t="shared" si="223"/>
        <v>1</v>
      </c>
      <c r="Q2434" t="s">
        <v>8336</v>
      </c>
      <c r="R2434" t="s">
        <v>8337</v>
      </c>
      <c r="S2434" s="12">
        <f t="shared" si="224"/>
        <v>42041.010381944441</v>
      </c>
      <c r="T2434" s="12">
        <f t="shared" si="225"/>
        <v>42071.010381944441</v>
      </c>
      <c r="U2434" t="str">
        <f t="shared" si="226"/>
        <v>Feb</v>
      </c>
      <c r="V2434" t="str">
        <f t="shared" si="227"/>
        <v>2015</v>
      </c>
    </row>
    <row r="2435" spans="1:22" ht="48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s="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8">
        <f t="shared" ref="O2435:O2498" si="228">E2435/D2435</f>
        <v>0</v>
      </c>
      <c r="P2435" t="e">
        <f t="shared" ref="P2435:P2498" si="229">AVERAGE(E2435/L2435)</f>
        <v>#DIV/0!</v>
      </c>
      <c r="Q2435" t="s">
        <v>8336</v>
      </c>
      <c r="R2435" t="s">
        <v>8337</v>
      </c>
      <c r="S2435" s="12">
        <f t="shared" ref="S2435:S2498" si="230">(((J2435/60)/60)/24)+DATE(1970,1,1)+(-5/24)</f>
        <v>42397.691469907404</v>
      </c>
      <c r="T2435" s="12">
        <f t="shared" ref="T2435:T2498" si="231">(((I2435/60)/60)/24)+DATE(1970,1,1)+(-5/24)</f>
        <v>42427.691469907404</v>
      </c>
      <c r="U2435" t="str">
        <f t="shared" ref="U2435:U2498" si="232">TEXT(S2435, "mmm")</f>
        <v>Jan</v>
      </c>
      <c r="V2435" t="str">
        <f t="shared" ref="V2435:V2498" si="233">TEXT(S2435, "yyy")</f>
        <v>2016</v>
      </c>
    </row>
    <row r="2436" spans="1:22" ht="48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s="5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8">
        <f t="shared" si="228"/>
        <v>1.2999999999999999E-3</v>
      </c>
      <c r="P2436">
        <f t="shared" si="229"/>
        <v>13</v>
      </c>
      <c r="Q2436" t="s">
        <v>8336</v>
      </c>
      <c r="R2436" t="s">
        <v>8337</v>
      </c>
      <c r="S2436" s="12">
        <f t="shared" si="230"/>
        <v>42179.977708333325</v>
      </c>
      <c r="T2436" s="12">
        <f t="shared" si="231"/>
        <v>42219.977708333325</v>
      </c>
      <c r="U2436" t="str">
        <f t="shared" si="232"/>
        <v>Jun</v>
      </c>
      <c r="V2436" t="str">
        <f t="shared" si="233"/>
        <v>2015</v>
      </c>
    </row>
    <row r="2437" spans="1:22" ht="48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s="5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8">
        <f t="shared" si="228"/>
        <v>4.8960000000000002E-3</v>
      </c>
      <c r="P2437">
        <f t="shared" si="229"/>
        <v>306</v>
      </c>
      <c r="Q2437" t="s">
        <v>8336</v>
      </c>
      <c r="R2437" t="s">
        <v>8337</v>
      </c>
      <c r="S2437" s="12">
        <f t="shared" si="230"/>
        <v>42252.069282407399</v>
      </c>
      <c r="T2437" s="12">
        <f t="shared" si="231"/>
        <v>42282.069282407399</v>
      </c>
      <c r="U2437" t="str">
        <f t="shared" si="232"/>
        <v>Sep</v>
      </c>
      <c r="V2437" t="str">
        <f t="shared" si="233"/>
        <v>2015</v>
      </c>
    </row>
    <row r="2438" spans="1:22" ht="48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s="5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8">
        <f t="shared" si="228"/>
        <v>3.8461538461538462E-4</v>
      </c>
      <c r="P2438">
        <f t="shared" si="229"/>
        <v>22.5</v>
      </c>
      <c r="Q2438" t="s">
        <v>8336</v>
      </c>
      <c r="R2438" t="s">
        <v>8337</v>
      </c>
      <c r="S2438" s="12">
        <f t="shared" si="230"/>
        <v>42338.407060185178</v>
      </c>
      <c r="T2438" s="12">
        <f t="shared" si="231"/>
        <v>42398.407060185178</v>
      </c>
      <c r="U2438" t="str">
        <f t="shared" si="232"/>
        <v>Nov</v>
      </c>
      <c r="V2438" t="str">
        <f t="shared" si="233"/>
        <v>2015</v>
      </c>
    </row>
    <row r="2439" spans="1:22" ht="48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s="5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8">
        <f t="shared" si="228"/>
        <v>0</v>
      </c>
      <c r="P2439" t="e">
        <f t="shared" si="229"/>
        <v>#DIV/0!</v>
      </c>
      <c r="Q2439" t="s">
        <v>8336</v>
      </c>
      <c r="R2439" t="s">
        <v>8337</v>
      </c>
      <c r="S2439" s="12">
        <f t="shared" si="230"/>
        <v>42031.756805555553</v>
      </c>
      <c r="T2439" s="12">
        <f t="shared" si="231"/>
        <v>42080.541666666664</v>
      </c>
      <c r="U2439" t="str">
        <f t="shared" si="232"/>
        <v>Jan</v>
      </c>
      <c r="V2439" t="str">
        <f t="shared" si="233"/>
        <v>2015</v>
      </c>
    </row>
    <row r="2440" spans="1:22" ht="48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s="5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8">
        <f t="shared" si="228"/>
        <v>3.3333333333333335E-3</v>
      </c>
      <c r="P2440">
        <f t="shared" si="229"/>
        <v>50</v>
      </c>
      <c r="Q2440" t="s">
        <v>8336</v>
      </c>
      <c r="R2440" t="s">
        <v>8337</v>
      </c>
      <c r="S2440" s="12">
        <f t="shared" si="230"/>
        <v>42285.706736111104</v>
      </c>
      <c r="T2440" s="12">
        <f t="shared" si="231"/>
        <v>42345.748402777775</v>
      </c>
      <c r="U2440" t="str">
        <f t="shared" si="232"/>
        <v>Oct</v>
      </c>
      <c r="V2440" t="str">
        <f t="shared" si="233"/>
        <v>2015</v>
      </c>
    </row>
    <row r="2441" spans="1:22" ht="48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s="5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8">
        <f t="shared" si="228"/>
        <v>0</v>
      </c>
      <c r="P2441" t="e">
        <f t="shared" si="229"/>
        <v>#DIV/0!</v>
      </c>
      <c r="Q2441" t="s">
        <v>8336</v>
      </c>
      <c r="R2441" t="s">
        <v>8337</v>
      </c>
      <c r="S2441" s="12">
        <f t="shared" si="230"/>
        <v>42265.610289351847</v>
      </c>
      <c r="T2441" s="12">
        <f t="shared" si="231"/>
        <v>42295.610289351847</v>
      </c>
      <c r="U2441" t="str">
        <f t="shared" si="232"/>
        <v>Sep</v>
      </c>
      <c r="V2441" t="str">
        <f t="shared" si="233"/>
        <v>2015</v>
      </c>
    </row>
    <row r="2442" spans="1:22" ht="32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s="5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8">
        <f t="shared" si="228"/>
        <v>2E-3</v>
      </c>
      <c r="P2442">
        <f t="shared" si="229"/>
        <v>5</v>
      </c>
      <c r="Q2442" t="s">
        <v>8336</v>
      </c>
      <c r="R2442" t="s">
        <v>8337</v>
      </c>
      <c r="S2442" s="12">
        <f t="shared" si="230"/>
        <v>42383.691122685181</v>
      </c>
      <c r="T2442" s="12">
        <f t="shared" si="231"/>
        <v>42413.691122685181</v>
      </c>
      <c r="U2442" t="str">
        <f t="shared" si="232"/>
        <v>Jan</v>
      </c>
      <c r="V2442" t="str">
        <f t="shared" si="233"/>
        <v>2016</v>
      </c>
    </row>
    <row r="2443" spans="1:22" ht="32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s="5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8">
        <f t="shared" si="228"/>
        <v>1.0788</v>
      </c>
      <c r="P2443">
        <f t="shared" si="229"/>
        <v>74.22935779816514</v>
      </c>
      <c r="Q2443" t="s">
        <v>8336</v>
      </c>
      <c r="R2443" t="s">
        <v>8352</v>
      </c>
      <c r="S2443" s="12">
        <f t="shared" si="230"/>
        <v>42186.917291666665</v>
      </c>
      <c r="T2443" s="12">
        <f t="shared" si="231"/>
        <v>42207.999305555553</v>
      </c>
      <c r="U2443" t="str">
        <f t="shared" si="232"/>
        <v>Jul</v>
      </c>
      <c r="V2443" t="str">
        <f t="shared" si="233"/>
        <v>2015</v>
      </c>
    </row>
    <row r="2444" spans="1:22" ht="32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s="5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8">
        <f t="shared" si="228"/>
        <v>1.2594166666666666</v>
      </c>
      <c r="P2444">
        <f t="shared" si="229"/>
        <v>81.252688172043008</v>
      </c>
      <c r="Q2444" t="s">
        <v>8336</v>
      </c>
      <c r="R2444" t="s">
        <v>8352</v>
      </c>
      <c r="S2444" s="12">
        <f t="shared" si="230"/>
        <v>42052.458657407398</v>
      </c>
      <c r="T2444" s="12">
        <f t="shared" si="231"/>
        <v>42082.416990740741</v>
      </c>
      <c r="U2444" t="str">
        <f t="shared" si="232"/>
        <v>Feb</v>
      </c>
      <c r="V2444" t="str">
        <f t="shared" si="233"/>
        <v>2015</v>
      </c>
    </row>
    <row r="2445" spans="1:22" ht="48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s="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8">
        <f t="shared" si="228"/>
        <v>2.0251494999999999</v>
      </c>
      <c r="P2445">
        <f t="shared" si="229"/>
        <v>130.23469453376205</v>
      </c>
      <c r="Q2445" t="s">
        <v>8336</v>
      </c>
      <c r="R2445" t="s">
        <v>8352</v>
      </c>
      <c r="S2445" s="12">
        <f t="shared" si="230"/>
        <v>41836.416921296295</v>
      </c>
      <c r="T2445" s="12">
        <f t="shared" si="231"/>
        <v>41866.416921296295</v>
      </c>
      <c r="U2445" t="str">
        <f t="shared" si="232"/>
        <v>Jul</v>
      </c>
      <c r="V2445" t="str">
        <f t="shared" si="233"/>
        <v>2014</v>
      </c>
    </row>
    <row r="2446" spans="1:22" ht="48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s="5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8">
        <f t="shared" si="228"/>
        <v>1.0860000000000001</v>
      </c>
      <c r="P2446">
        <f t="shared" si="229"/>
        <v>53.409836065573771</v>
      </c>
      <c r="Q2446" t="s">
        <v>8336</v>
      </c>
      <c r="R2446" t="s">
        <v>8352</v>
      </c>
      <c r="S2446" s="12">
        <f t="shared" si="230"/>
        <v>42485.54619212963</v>
      </c>
      <c r="T2446" s="12">
        <f t="shared" si="231"/>
        <v>42515.54619212963</v>
      </c>
      <c r="U2446" t="str">
        <f t="shared" si="232"/>
        <v>Apr</v>
      </c>
      <c r="V2446" t="str">
        <f t="shared" si="233"/>
        <v>2016</v>
      </c>
    </row>
    <row r="2447" spans="1:22" ht="64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s="5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8">
        <f t="shared" si="228"/>
        <v>1.728</v>
      </c>
      <c r="P2447">
        <f t="shared" si="229"/>
        <v>75.130434782608702</v>
      </c>
      <c r="Q2447" t="s">
        <v>8336</v>
      </c>
      <c r="R2447" t="s">
        <v>8352</v>
      </c>
      <c r="S2447" s="12">
        <f t="shared" si="230"/>
        <v>42242.981724537036</v>
      </c>
      <c r="T2447" s="12">
        <f t="shared" si="231"/>
        <v>42272.981724537036</v>
      </c>
      <c r="U2447" t="str">
        <f t="shared" si="232"/>
        <v>Aug</v>
      </c>
      <c r="V2447" t="str">
        <f t="shared" si="233"/>
        <v>2015</v>
      </c>
    </row>
    <row r="2448" spans="1:22" ht="48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s="5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8">
        <f t="shared" si="228"/>
        <v>1.6798</v>
      </c>
      <c r="P2448">
        <f t="shared" si="229"/>
        <v>75.666666666666671</v>
      </c>
      <c r="Q2448" t="s">
        <v>8336</v>
      </c>
      <c r="R2448" t="s">
        <v>8352</v>
      </c>
      <c r="S2448" s="12">
        <f t="shared" si="230"/>
        <v>42670.394340277773</v>
      </c>
      <c r="T2448" s="12">
        <f t="shared" si="231"/>
        <v>42700.436006944445</v>
      </c>
      <c r="U2448" t="str">
        <f t="shared" si="232"/>
        <v>Oct</v>
      </c>
      <c r="V2448" t="str">
        <f t="shared" si="233"/>
        <v>2016</v>
      </c>
    </row>
    <row r="2449" spans="1:22" ht="48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s="5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8">
        <f t="shared" si="228"/>
        <v>4.2720000000000002</v>
      </c>
      <c r="P2449">
        <f t="shared" si="229"/>
        <v>31.691394658753708</v>
      </c>
      <c r="Q2449" t="s">
        <v>8336</v>
      </c>
      <c r="R2449" t="s">
        <v>8352</v>
      </c>
      <c r="S2449" s="12">
        <f t="shared" si="230"/>
        <v>42654.26149305555</v>
      </c>
      <c r="T2449" s="12">
        <f t="shared" si="231"/>
        <v>42685.958333333336</v>
      </c>
      <c r="U2449" t="str">
        <f t="shared" si="232"/>
        <v>Oct</v>
      </c>
      <c r="V2449" t="str">
        <f t="shared" si="233"/>
        <v>2016</v>
      </c>
    </row>
    <row r="2450" spans="1:22" ht="48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s="5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8">
        <f t="shared" si="228"/>
        <v>1.075</v>
      </c>
      <c r="P2450">
        <f t="shared" si="229"/>
        <v>47.777777777777779</v>
      </c>
      <c r="Q2450" t="s">
        <v>8336</v>
      </c>
      <c r="R2450" t="s">
        <v>8352</v>
      </c>
      <c r="S2450" s="12">
        <f t="shared" si="230"/>
        <v>42607.107789351845</v>
      </c>
      <c r="T2450" s="12">
        <f t="shared" si="231"/>
        <v>42613.025000000001</v>
      </c>
      <c r="U2450" t="str">
        <f t="shared" si="232"/>
        <v>Aug</v>
      </c>
      <c r="V2450" t="str">
        <f t="shared" si="233"/>
        <v>2016</v>
      </c>
    </row>
    <row r="2451" spans="1:22" ht="48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s="5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8">
        <f t="shared" si="228"/>
        <v>1.08</v>
      </c>
      <c r="P2451">
        <f t="shared" si="229"/>
        <v>90</v>
      </c>
      <c r="Q2451" t="s">
        <v>8336</v>
      </c>
      <c r="R2451" t="s">
        <v>8352</v>
      </c>
      <c r="S2451" s="12">
        <f t="shared" si="230"/>
        <v>41942.934201388889</v>
      </c>
      <c r="T2451" s="12">
        <f t="shared" si="231"/>
        <v>41972.975868055553</v>
      </c>
      <c r="U2451" t="str">
        <f t="shared" si="232"/>
        <v>Oct</v>
      </c>
      <c r="V2451" t="str">
        <f t="shared" si="233"/>
        <v>2014</v>
      </c>
    </row>
    <row r="2452" spans="1:22" ht="48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s="5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8">
        <f t="shared" si="228"/>
        <v>1.0153353333333335</v>
      </c>
      <c r="P2452">
        <f t="shared" si="229"/>
        <v>149.31401960784314</v>
      </c>
      <c r="Q2452" t="s">
        <v>8336</v>
      </c>
      <c r="R2452" t="s">
        <v>8352</v>
      </c>
      <c r="S2452" s="12">
        <f t="shared" si="230"/>
        <v>41901.864074074074</v>
      </c>
      <c r="T2452" s="12">
        <f t="shared" si="231"/>
        <v>41939.924305555556</v>
      </c>
      <c r="U2452" t="str">
        <f t="shared" si="232"/>
        <v>Sep</v>
      </c>
      <c r="V2452" t="str">
        <f t="shared" si="233"/>
        <v>2014</v>
      </c>
    </row>
    <row r="2453" spans="1:22" ht="48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s="5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8">
        <f t="shared" si="228"/>
        <v>1.1545000000000001</v>
      </c>
      <c r="P2453">
        <f t="shared" si="229"/>
        <v>62.06989247311828</v>
      </c>
      <c r="Q2453" t="s">
        <v>8336</v>
      </c>
      <c r="R2453" t="s">
        <v>8352</v>
      </c>
      <c r="S2453" s="12">
        <f t="shared" si="230"/>
        <v>42779.700115740743</v>
      </c>
      <c r="T2453" s="12">
        <f t="shared" si="231"/>
        <v>42799.700115740743</v>
      </c>
      <c r="U2453" t="str">
        <f t="shared" si="232"/>
        <v>Feb</v>
      </c>
      <c r="V2453" t="str">
        <f t="shared" si="233"/>
        <v>2017</v>
      </c>
    </row>
    <row r="2454" spans="1:22" ht="48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s="5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8">
        <f t="shared" si="228"/>
        <v>1.335</v>
      </c>
      <c r="P2454">
        <f t="shared" si="229"/>
        <v>53.4</v>
      </c>
      <c r="Q2454" t="s">
        <v>8336</v>
      </c>
      <c r="R2454" t="s">
        <v>8352</v>
      </c>
      <c r="S2454" s="12">
        <f t="shared" si="230"/>
        <v>42338.635416666664</v>
      </c>
      <c r="T2454" s="12">
        <f t="shared" si="231"/>
        <v>42367.749999999993</v>
      </c>
      <c r="U2454" t="str">
        <f t="shared" si="232"/>
        <v>Nov</v>
      </c>
      <c r="V2454" t="str">
        <f t="shared" si="233"/>
        <v>2015</v>
      </c>
    </row>
    <row r="2455" spans="1:22" ht="48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s="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8">
        <f t="shared" si="228"/>
        <v>1.5469999999999999</v>
      </c>
      <c r="P2455">
        <f t="shared" si="229"/>
        <v>69.268656716417908</v>
      </c>
      <c r="Q2455" t="s">
        <v>8336</v>
      </c>
      <c r="R2455" t="s">
        <v>8352</v>
      </c>
      <c r="S2455" s="12">
        <f t="shared" si="230"/>
        <v>42738.483900462961</v>
      </c>
      <c r="T2455" s="12">
        <f t="shared" si="231"/>
        <v>42768.483900462961</v>
      </c>
      <c r="U2455" t="str">
        <f t="shared" si="232"/>
        <v>Jan</v>
      </c>
      <c r="V2455" t="str">
        <f t="shared" si="233"/>
        <v>2017</v>
      </c>
    </row>
    <row r="2456" spans="1:22" ht="48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s="5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8">
        <f t="shared" si="228"/>
        <v>1.0084571428571429</v>
      </c>
      <c r="P2456">
        <f t="shared" si="229"/>
        <v>271.50769230769231</v>
      </c>
      <c r="Q2456" t="s">
        <v>8336</v>
      </c>
      <c r="R2456" t="s">
        <v>8352</v>
      </c>
      <c r="S2456" s="12">
        <f t="shared" si="230"/>
        <v>42769.99314814814</v>
      </c>
      <c r="T2456" s="12">
        <f t="shared" si="231"/>
        <v>42804.99314814814</v>
      </c>
      <c r="U2456" t="str">
        <f t="shared" si="232"/>
        <v>Feb</v>
      </c>
      <c r="V2456" t="str">
        <f t="shared" si="233"/>
        <v>2017</v>
      </c>
    </row>
    <row r="2457" spans="1:22" ht="48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s="5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8">
        <f t="shared" si="228"/>
        <v>1.82</v>
      </c>
      <c r="P2457">
        <f t="shared" si="229"/>
        <v>34.125</v>
      </c>
      <c r="Q2457" t="s">
        <v>8336</v>
      </c>
      <c r="R2457" t="s">
        <v>8352</v>
      </c>
      <c r="S2457" s="12">
        <f t="shared" si="230"/>
        <v>42452.573495370372</v>
      </c>
      <c r="T2457" s="12">
        <f t="shared" si="231"/>
        <v>42480.573495370372</v>
      </c>
      <c r="U2457" t="str">
        <f t="shared" si="232"/>
        <v>Mar</v>
      </c>
      <c r="V2457" t="str">
        <f t="shared" si="233"/>
        <v>2016</v>
      </c>
    </row>
    <row r="2458" spans="1:22" ht="48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s="5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8">
        <f t="shared" si="228"/>
        <v>1.8086666666666666</v>
      </c>
      <c r="P2458">
        <f t="shared" si="229"/>
        <v>40.492537313432834</v>
      </c>
      <c r="Q2458" t="s">
        <v>8336</v>
      </c>
      <c r="R2458" t="s">
        <v>8352</v>
      </c>
      <c r="S2458" s="12">
        <f t="shared" si="230"/>
        <v>42761.752766203703</v>
      </c>
      <c r="T2458" s="12">
        <f t="shared" si="231"/>
        <v>42791.752766203703</v>
      </c>
      <c r="U2458" t="str">
        <f t="shared" si="232"/>
        <v>Jan</v>
      </c>
      <c r="V2458" t="str">
        <f t="shared" si="233"/>
        <v>2017</v>
      </c>
    </row>
    <row r="2459" spans="1:22" ht="48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s="5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8">
        <f t="shared" si="228"/>
        <v>1.0230434782608695</v>
      </c>
      <c r="P2459">
        <f t="shared" si="229"/>
        <v>189.75806451612902</v>
      </c>
      <c r="Q2459" t="s">
        <v>8336</v>
      </c>
      <c r="R2459" t="s">
        <v>8352</v>
      </c>
      <c r="S2459" s="12">
        <f t="shared" si="230"/>
        <v>42423.394166666665</v>
      </c>
      <c r="T2459" s="12">
        <f t="shared" si="231"/>
        <v>42453.352500000001</v>
      </c>
      <c r="U2459" t="str">
        <f t="shared" si="232"/>
        <v>Feb</v>
      </c>
      <c r="V2459" t="str">
        <f t="shared" si="233"/>
        <v>2016</v>
      </c>
    </row>
    <row r="2460" spans="1:22" ht="48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s="5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8">
        <f t="shared" si="228"/>
        <v>1.1017999999999999</v>
      </c>
      <c r="P2460">
        <f t="shared" si="229"/>
        <v>68.862499999999997</v>
      </c>
      <c r="Q2460" t="s">
        <v>8336</v>
      </c>
      <c r="R2460" t="s">
        <v>8352</v>
      </c>
      <c r="S2460" s="12">
        <f t="shared" si="230"/>
        <v>42495.663402777776</v>
      </c>
      <c r="T2460" s="12">
        <f t="shared" si="231"/>
        <v>42530.583333333336</v>
      </c>
      <c r="U2460" t="str">
        <f t="shared" si="232"/>
        <v>May</v>
      </c>
      <c r="V2460" t="str">
        <f t="shared" si="233"/>
        <v>2016</v>
      </c>
    </row>
    <row r="2461" spans="1:22" ht="48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s="5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8">
        <f t="shared" si="228"/>
        <v>1.0225</v>
      </c>
      <c r="P2461">
        <f t="shared" si="229"/>
        <v>108.77659574468085</v>
      </c>
      <c r="Q2461" t="s">
        <v>8336</v>
      </c>
      <c r="R2461" t="s">
        <v>8352</v>
      </c>
      <c r="S2461" s="12">
        <f t="shared" si="230"/>
        <v>42407.429224537038</v>
      </c>
      <c r="T2461" s="12">
        <f t="shared" si="231"/>
        <v>42452.387557870366</v>
      </c>
      <c r="U2461" t="str">
        <f t="shared" si="232"/>
        <v>Feb</v>
      </c>
      <c r="V2461" t="str">
        <f t="shared" si="233"/>
        <v>2016</v>
      </c>
    </row>
    <row r="2462" spans="1:22" ht="48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s="5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8">
        <f t="shared" si="228"/>
        <v>1.0078823529411765</v>
      </c>
      <c r="P2462">
        <f t="shared" si="229"/>
        <v>125.98529411764706</v>
      </c>
      <c r="Q2462" t="s">
        <v>8336</v>
      </c>
      <c r="R2462" t="s">
        <v>8352</v>
      </c>
      <c r="S2462" s="12">
        <f t="shared" si="230"/>
        <v>42703.978784722225</v>
      </c>
      <c r="T2462" s="12">
        <f t="shared" si="231"/>
        <v>42737.970138888886</v>
      </c>
      <c r="U2462" t="str">
        <f t="shared" si="232"/>
        <v>Nov</v>
      </c>
      <c r="V2462" t="str">
        <f t="shared" si="233"/>
        <v>2016</v>
      </c>
    </row>
    <row r="2463" spans="1:22" ht="48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s="5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8">
        <f t="shared" si="228"/>
        <v>1.038</v>
      </c>
      <c r="P2463">
        <f t="shared" si="229"/>
        <v>90.523255813953483</v>
      </c>
      <c r="Q2463" t="s">
        <v>8325</v>
      </c>
      <c r="R2463" t="s">
        <v>8329</v>
      </c>
      <c r="S2463" s="12">
        <f t="shared" si="230"/>
        <v>40783.804363425923</v>
      </c>
      <c r="T2463" s="12">
        <f t="shared" si="231"/>
        <v>40816.916666666664</v>
      </c>
      <c r="U2463" t="str">
        <f t="shared" si="232"/>
        <v>Aug</v>
      </c>
      <c r="V2463" t="str">
        <f t="shared" si="233"/>
        <v>2011</v>
      </c>
    </row>
    <row r="2464" spans="1:22" ht="48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s="5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8">
        <f t="shared" si="228"/>
        <v>1.1070833333333334</v>
      </c>
      <c r="P2464">
        <f t="shared" si="229"/>
        <v>28.880434782608695</v>
      </c>
      <c r="Q2464" t="s">
        <v>8325</v>
      </c>
      <c r="R2464" t="s">
        <v>8329</v>
      </c>
      <c r="S2464" s="12">
        <f t="shared" si="230"/>
        <v>41088.977962962963</v>
      </c>
      <c r="T2464" s="12">
        <f t="shared" si="231"/>
        <v>41108.977962962963</v>
      </c>
      <c r="U2464" t="str">
        <f t="shared" si="232"/>
        <v>Jun</v>
      </c>
      <c r="V2464" t="str">
        <f t="shared" si="233"/>
        <v>2012</v>
      </c>
    </row>
    <row r="2465" spans="1:22" ht="16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s="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8">
        <f t="shared" si="228"/>
        <v>1.1625000000000001</v>
      </c>
      <c r="P2465">
        <f t="shared" si="229"/>
        <v>31</v>
      </c>
      <c r="Q2465" t="s">
        <v>8325</v>
      </c>
      <c r="R2465" t="s">
        <v>8329</v>
      </c>
      <c r="S2465" s="12">
        <f t="shared" si="230"/>
        <v>41340.903067129628</v>
      </c>
      <c r="T2465" s="12">
        <f t="shared" si="231"/>
        <v>41380.583333333328</v>
      </c>
      <c r="U2465" t="str">
        <f t="shared" si="232"/>
        <v>Mar</v>
      </c>
      <c r="V2465" t="str">
        <f t="shared" si="233"/>
        <v>2013</v>
      </c>
    </row>
    <row r="2466" spans="1:22" ht="48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s="5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8">
        <f t="shared" si="228"/>
        <v>1.111</v>
      </c>
      <c r="P2466">
        <f t="shared" si="229"/>
        <v>51.674418604651166</v>
      </c>
      <c r="Q2466" t="s">
        <v>8325</v>
      </c>
      <c r="R2466" t="s">
        <v>8329</v>
      </c>
      <c r="S2466" s="12">
        <f t="shared" si="230"/>
        <v>42248.692094907405</v>
      </c>
      <c r="T2466" s="12">
        <f t="shared" si="231"/>
        <v>42277.603472222218</v>
      </c>
      <c r="U2466" t="str">
        <f t="shared" si="232"/>
        <v>Sep</v>
      </c>
      <c r="V2466" t="str">
        <f t="shared" si="233"/>
        <v>2015</v>
      </c>
    </row>
    <row r="2467" spans="1:22" ht="32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s="5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8">
        <f t="shared" si="228"/>
        <v>1.8014285714285714</v>
      </c>
      <c r="P2467">
        <f t="shared" si="229"/>
        <v>26.270833333333332</v>
      </c>
      <c r="Q2467" t="s">
        <v>8325</v>
      </c>
      <c r="R2467" t="s">
        <v>8329</v>
      </c>
      <c r="S2467" s="12">
        <f t="shared" si="230"/>
        <v>41145.510972222219</v>
      </c>
      <c r="T2467" s="12">
        <f t="shared" si="231"/>
        <v>41175.510972222219</v>
      </c>
      <c r="U2467" t="str">
        <f t="shared" si="232"/>
        <v>Aug</v>
      </c>
      <c r="V2467" t="str">
        <f t="shared" si="233"/>
        <v>2012</v>
      </c>
    </row>
    <row r="2468" spans="1:22" ht="48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s="5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8">
        <f t="shared" si="228"/>
        <v>1</v>
      </c>
      <c r="P2468">
        <f t="shared" si="229"/>
        <v>48.07692307692308</v>
      </c>
      <c r="Q2468" t="s">
        <v>8325</v>
      </c>
      <c r="R2468" t="s">
        <v>8329</v>
      </c>
      <c r="S2468" s="12">
        <f t="shared" si="230"/>
        <v>41372.894131944442</v>
      </c>
      <c r="T2468" s="12">
        <f t="shared" si="231"/>
        <v>41402.894131944442</v>
      </c>
      <c r="U2468" t="str">
        <f t="shared" si="232"/>
        <v>Apr</v>
      </c>
      <c r="V2468" t="str">
        <f t="shared" si="233"/>
        <v>2013</v>
      </c>
    </row>
    <row r="2469" spans="1:22" ht="48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s="5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8">
        <f t="shared" si="228"/>
        <v>1.1850000000000001</v>
      </c>
      <c r="P2469">
        <f t="shared" si="229"/>
        <v>27.558139534883722</v>
      </c>
      <c r="Q2469" t="s">
        <v>8325</v>
      </c>
      <c r="R2469" t="s">
        <v>8329</v>
      </c>
      <c r="S2469" s="12">
        <f t="shared" si="230"/>
        <v>41025.665868055556</v>
      </c>
      <c r="T2469" s="12">
        <f t="shared" si="231"/>
        <v>41039.5</v>
      </c>
      <c r="U2469" t="str">
        <f t="shared" si="232"/>
        <v>Apr</v>
      </c>
      <c r="V2469" t="str">
        <f t="shared" si="233"/>
        <v>2012</v>
      </c>
    </row>
    <row r="2470" spans="1:22" ht="32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s="5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8">
        <f t="shared" si="228"/>
        <v>1.0721700000000001</v>
      </c>
      <c r="P2470">
        <f t="shared" si="229"/>
        <v>36.97137931034483</v>
      </c>
      <c r="Q2470" t="s">
        <v>8325</v>
      </c>
      <c r="R2470" t="s">
        <v>8329</v>
      </c>
      <c r="S2470" s="12">
        <f t="shared" si="230"/>
        <v>41173.945844907401</v>
      </c>
      <c r="T2470" s="12">
        <f t="shared" si="231"/>
        <v>41210</v>
      </c>
      <c r="U2470" t="str">
        <f t="shared" si="232"/>
        <v>Sep</v>
      </c>
      <c r="V2470" t="str">
        <f t="shared" si="233"/>
        <v>2012</v>
      </c>
    </row>
    <row r="2471" spans="1:22" ht="48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s="5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8">
        <f t="shared" si="228"/>
        <v>1.1366666666666667</v>
      </c>
      <c r="P2471">
        <f t="shared" si="229"/>
        <v>29.021276595744681</v>
      </c>
      <c r="Q2471" t="s">
        <v>8325</v>
      </c>
      <c r="R2471" t="s">
        <v>8329</v>
      </c>
      <c r="S2471" s="12">
        <f t="shared" si="230"/>
        <v>40557.221400462957</v>
      </c>
      <c r="T2471" s="12">
        <f t="shared" si="231"/>
        <v>40582.221400462957</v>
      </c>
      <c r="U2471" t="str">
        <f t="shared" si="232"/>
        <v>Jan</v>
      </c>
      <c r="V2471" t="str">
        <f t="shared" si="233"/>
        <v>2011</v>
      </c>
    </row>
    <row r="2472" spans="1:22" ht="48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s="5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8">
        <f t="shared" si="228"/>
        <v>1.0316400000000001</v>
      </c>
      <c r="P2472">
        <f t="shared" si="229"/>
        <v>28.65666666666667</v>
      </c>
      <c r="Q2472" t="s">
        <v>8325</v>
      </c>
      <c r="R2472" t="s">
        <v>8329</v>
      </c>
      <c r="S2472" s="12">
        <f t="shared" si="230"/>
        <v>41022.866377314815</v>
      </c>
      <c r="T2472" s="12">
        <f t="shared" si="231"/>
        <v>41052.866377314815</v>
      </c>
      <c r="U2472" t="str">
        <f t="shared" si="232"/>
        <v>Apr</v>
      </c>
      <c r="V2472" t="str">
        <f t="shared" si="233"/>
        <v>2012</v>
      </c>
    </row>
    <row r="2473" spans="1:22" ht="48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s="5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8">
        <f t="shared" si="228"/>
        <v>1.28</v>
      </c>
      <c r="P2473">
        <f t="shared" si="229"/>
        <v>37.647058823529413</v>
      </c>
      <c r="Q2473" t="s">
        <v>8325</v>
      </c>
      <c r="R2473" t="s">
        <v>8329</v>
      </c>
      <c r="S2473" s="12">
        <f t="shared" si="230"/>
        <v>40893.784629629627</v>
      </c>
      <c r="T2473" s="12">
        <f t="shared" si="231"/>
        <v>40933.784629629627</v>
      </c>
      <c r="U2473" t="str">
        <f t="shared" si="232"/>
        <v>Dec</v>
      </c>
      <c r="V2473" t="str">
        <f t="shared" si="233"/>
        <v>2011</v>
      </c>
    </row>
    <row r="2474" spans="1:22" ht="48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s="5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8">
        <f t="shared" si="228"/>
        <v>1.3576026666666667</v>
      </c>
      <c r="P2474">
        <f t="shared" si="229"/>
        <v>97.904038461538462</v>
      </c>
      <c r="Q2474" t="s">
        <v>8325</v>
      </c>
      <c r="R2474" t="s">
        <v>8329</v>
      </c>
      <c r="S2474" s="12">
        <f t="shared" si="230"/>
        <v>40353.907175925924</v>
      </c>
      <c r="T2474" s="12">
        <f t="shared" si="231"/>
        <v>40424.835416666661</v>
      </c>
      <c r="U2474" t="str">
        <f t="shared" si="232"/>
        <v>Jun</v>
      </c>
      <c r="V2474" t="str">
        <f t="shared" si="233"/>
        <v>2010</v>
      </c>
    </row>
    <row r="2475" spans="1:22" ht="48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s="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8">
        <f t="shared" si="228"/>
        <v>1</v>
      </c>
      <c r="P2475">
        <f t="shared" si="229"/>
        <v>42.553191489361701</v>
      </c>
      <c r="Q2475" t="s">
        <v>8325</v>
      </c>
      <c r="R2475" t="s">
        <v>8329</v>
      </c>
      <c r="S2475" s="12">
        <f t="shared" si="230"/>
        <v>41193.540150462963</v>
      </c>
      <c r="T2475" s="12">
        <f t="shared" si="231"/>
        <v>41223.581817129627</v>
      </c>
      <c r="U2475" t="str">
        <f t="shared" si="232"/>
        <v>Oct</v>
      </c>
      <c r="V2475" t="str">
        <f t="shared" si="233"/>
        <v>2012</v>
      </c>
    </row>
    <row r="2476" spans="1:22" ht="48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s="5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8">
        <f t="shared" si="228"/>
        <v>1.0000360000000001</v>
      </c>
      <c r="P2476">
        <f t="shared" si="229"/>
        <v>131.58368421052631</v>
      </c>
      <c r="Q2476" t="s">
        <v>8325</v>
      </c>
      <c r="R2476" t="s">
        <v>8329</v>
      </c>
      <c r="S2476" s="12">
        <f t="shared" si="230"/>
        <v>40416.80296296296</v>
      </c>
      <c r="T2476" s="12">
        <f t="shared" si="231"/>
        <v>40461.80296296296</v>
      </c>
      <c r="U2476" t="str">
        <f t="shared" si="232"/>
        <v>Aug</v>
      </c>
      <c r="V2476" t="str">
        <f t="shared" si="233"/>
        <v>2010</v>
      </c>
    </row>
    <row r="2477" spans="1:22" ht="32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s="5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8">
        <f t="shared" si="228"/>
        <v>1.0471999999999999</v>
      </c>
      <c r="P2477">
        <f t="shared" si="229"/>
        <v>32.320987654320987</v>
      </c>
      <c r="Q2477" t="s">
        <v>8325</v>
      </c>
      <c r="R2477" t="s">
        <v>8329</v>
      </c>
      <c r="S2477" s="12">
        <f t="shared" si="230"/>
        <v>40310.079340277778</v>
      </c>
      <c r="T2477" s="12">
        <f t="shared" si="231"/>
        <v>40369.708333333328</v>
      </c>
      <c r="U2477" t="str">
        <f t="shared" si="232"/>
        <v>May</v>
      </c>
      <c r="V2477" t="str">
        <f t="shared" si="233"/>
        <v>2010</v>
      </c>
    </row>
    <row r="2478" spans="1:22" ht="48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s="5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8">
        <f t="shared" si="228"/>
        <v>1.050225</v>
      </c>
      <c r="P2478">
        <f t="shared" si="229"/>
        <v>61.103999999999999</v>
      </c>
      <c r="Q2478" t="s">
        <v>8325</v>
      </c>
      <c r="R2478" t="s">
        <v>8329</v>
      </c>
      <c r="S2478" s="12">
        <f t="shared" si="230"/>
        <v>41913.120023148142</v>
      </c>
      <c r="T2478" s="12">
        <f t="shared" si="231"/>
        <v>41946.161689814813</v>
      </c>
      <c r="U2478" t="str">
        <f t="shared" si="232"/>
        <v>Oct</v>
      </c>
      <c r="V2478" t="str">
        <f t="shared" si="233"/>
        <v>2014</v>
      </c>
    </row>
    <row r="2479" spans="1:22" ht="32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s="5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8">
        <f t="shared" si="228"/>
        <v>1.7133333333333334</v>
      </c>
      <c r="P2479">
        <f t="shared" si="229"/>
        <v>31.341463414634145</v>
      </c>
      <c r="Q2479" t="s">
        <v>8325</v>
      </c>
      <c r="R2479" t="s">
        <v>8329</v>
      </c>
      <c r="S2479" s="12">
        <f t="shared" si="230"/>
        <v>41088.483159722222</v>
      </c>
      <c r="T2479" s="12">
        <f t="shared" si="231"/>
        <v>41133.483159722222</v>
      </c>
      <c r="U2479" t="str">
        <f t="shared" si="232"/>
        <v>Jun</v>
      </c>
      <c r="V2479" t="str">
        <f t="shared" si="233"/>
        <v>2012</v>
      </c>
    </row>
    <row r="2480" spans="1:22" ht="48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s="5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8">
        <f t="shared" si="228"/>
        <v>1.2749999999999999</v>
      </c>
      <c r="P2480">
        <f t="shared" si="229"/>
        <v>129.1139240506329</v>
      </c>
      <c r="Q2480" t="s">
        <v>8325</v>
      </c>
      <c r="R2480" t="s">
        <v>8329</v>
      </c>
      <c r="S2480" s="12">
        <f t="shared" si="230"/>
        <v>41257.742048611108</v>
      </c>
      <c r="T2480" s="12">
        <f t="shared" si="231"/>
        <v>41287.742048611108</v>
      </c>
      <c r="U2480" t="str">
        <f t="shared" si="232"/>
        <v>Dec</v>
      </c>
      <c r="V2480" t="str">
        <f t="shared" si="233"/>
        <v>2012</v>
      </c>
    </row>
    <row r="2481" spans="1:22" ht="32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s="5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8">
        <f t="shared" si="228"/>
        <v>1.3344333333333334</v>
      </c>
      <c r="P2481">
        <f t="shared" si="229"/>
        <v>25.020624999999999</v>
      </c>
      <c r="Q2481" t="s">
        <v>8325</v>
      </c>
      <c r="R2481" t="s">
        <v>8329</v>
      </c>
      <c r="S2481" s="12">
        <f t="shared" si="230"/>
        <v>41107.518449074072</v>
      </c>
      <c r="T2481" s="12">
        <f t="shared" si="231"/>
        <v>41117.875</v>
      </c>
      <c r="U2481" t="str">
        <f t="shared" si="232"/>
        <v>Jul</v>
      </c>
      <c r="V2481" t="str">
        <f t="shared" si="233"/>
        <v>2012</v>
      </c>
    </row>
    <row r="2482" spans="1:22" ht="48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s="5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8">
        <f t="shared" si="228"/>
        <v>1</v>
      </c>
      <c r="P2482">
        <f t="shared" si="229"/>
        <v>250</v>
      </c>
      <c r="Q2482" t="s">
        <v>8325</v>
      </c>
      <c r="R2482" t="s">
        <v>8329</v>
      </c>
      <c r="S2482" s="12">
        <f t="shared" si="230"/>
        <v>42227.727824074071</v>
      </c>
      <c r="T2482" s="12">
        <f t="shared" si="231"/>
        <v>42287.727824074071</v>
      </c>
      <c r="U2482" t="str">
        <f t="shared" si="232"/>
        <v>Aug</v>
      </c>
      <c r="V2482" t="str">
        <f t="shared" si="233"/>
        <v>2015</v>
      </c>
    </row>
    <row r="2483" spans="1:22" ht="48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s="5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8">
        <f t="shared" si="228"/>
        <v>1.1291099999999998</v>
      </c>
      <c r="P2483">
        <f t="shared" si="229"/>
        <v>47.541473684210523</v>
      </c>
      <c r="Q2483" t="s">
        <v>8325</v>
      </c>
      <c r="R2483" t="s">
        <v>8329</v>
      </c>
      <c r="S2483" s="12">
        <f t="shared" si="230"/>
        <v>40999.437592592592</v>
      </c>
      <c r="T2483" s="12">
        <f t="shared" si="231"/>
        <v>41029.437592592592</v>
      </c>
      <c r="U2483" t="str">
        <f t="shared" si="232"/>
        <v>Mar</v>
      </c>
      <c r="V2483" t="str">
        <f t="shared" si="233"/>
        <v>2012</v>
      </c>
    </row>
    <row r="2484" spans="1:22" ht="48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s="5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8">
        <f t="shared" si="228"/>
        <v>1.0009999999999999</v>
      </c>
      <c r="P2484">
        <f t="shared" si="229"/>
        <v>40.04</v>
      </c>
      <c r="Q2484" t="s">
        <v>8325</v>
      </c>
      <c r="R2484" t="s">
        <v>8329</v>
      </c>
      <c r="S2484" s="12">
        <f t="shared" si="230"/>
        <v>40711.573877314811</v>
      </c>
      <c r="T2484" s="12">
        <f t="shared" si="231"/>
        <v>40756.573877314811</v>
      </c>
      <c r="U2484" t="str">
        <f t="shared" si="232"/>
        <v>Jun</v>
      </c>
      <c r="V2484" t="str">
        <f t="shared" si="233"/>
        <v>2011</v>
      </c>
    </row>
    <row r="2485" spans="1:22" ht="32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s="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8">
        <f t="shared" si="228"/>
        <v>1.1372727272727272</v>
      </c>
      <c r="P2485">
        <f t="shared" si="229"/>
        <v>65.84210526315789</v>
      </c>
      <c r="Q2485" t="s">
        <v>8325</v>
      </c>
      <c r="R2485" t="s">
        <v>8329</v>
      </c>
      <c r="S2485" s="12">
        <f t="shared" si="230"/>
        <v>40970.541701388887</v>
      </c>
      <c r="T2485" s="12">
        <f t="shared" si="231"/>
        <v>41030.500034722223</v>
      </c>
      <c r="U2485" t="str">
        <f t="shared" si="232"/>
        <v>Mar</v>
      </c>
      <c r="V2485" t="str">
        <f t="shared" si="233"/>
        <v>2012</v>
      </c>
    </row>
    <row r="2486" spans="1:22" ht="48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s="5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8">
        <f t="shared" si="228"/>
        <v>1.1931742857142855</v>
      </c>
      <c r="P2486">
        <f t="shared" si="229"/>
        <v>46.401222222222216</v>
      </c>
      <c r="Q2486" t="s">
        <v>8325</v>
      </c>
      <c r="R2486" t="s">
        <v>8329</v>
      </c>
      <c r="S2486" s="12">
        <f t="shared" si="230"/>
        <v>40771.708368055552</v>
      </c>
      <c r="T2486" s="12">
        <f t="shared" si="231"/>
        <v>40801.708368055552</v>
      </c>
      <c r="U2486" t="str">
        <f t="shared" si="232"/>
        <v>Aug</v>
      </c>
      <c r="V2486" t="str">
        <f t="shared" si="233"/>
        <v>2011</v>
      </c>
    </row>
    <row r="2487" spans="1:22" ht="48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s="5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8">
        <f t="shared" si="228"/>
        <v>1.0325</v>
      </c>
      <c r="P2487">
        <f t="shared" si="229"/>
        <v>50.365853658536587</v>
      </c>
      <c r="Q2487" t="s">
        <v>8325</v>
      </c>
      <c r="R2487" t="s">
        <v>8329</v>
      </c>
      <c r="S2487" s="12">
        <f t="shared" si="230"/>
        <v>40793.790266203701</v>
      </c>
      <c r="T2487" s="12">
        <f t="shared" si="231"/>
        <v>40828.790266203701</v>
      </c>
      <c r="U2487" t="str">
        <f t="shared" si="232"/>
        <v>Sep</v>
      </c>
      <c r="V2487" t="str">
        <f t="shared" si="233"/>
        <v>2011</v>
      </c>
    </row>
    <row r="2488" spans="1:22" ht="48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s="5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8">
        <f t="shared" si="228"/>
        <v>2.6566666666666667</v>
      </c>
      <c r="P2488">
        <f t="shared" si="229"/>
        <v>26.566666666666666</v>
      </c>
      <c r="Q2488" t="s">
        <v>8325</v>
      </c>
      <c r="R2488" t="s">
        <v>8329</v>
      </c>
      <c r="S2488" s="12">
        <f t="shared" si="230"/>
        <v>40991.499722222223</v>
      </c>
      <c r="T2488" s="12">
        <f t="shared" si="231"/>
        <v>41021.499722222223</v>
      </c>
      <c r="U2488" t="str">
        <f t="shared" si="232"/>
        <v>Mar</v>
      </c>
      <c r="V2488" t="str">
        <f t="shared" si="233"/>
        <v>2012</v>
      </c>
    </row>
    <row r="2489" spans="1:22" ht="48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s="5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8">
        <f t="shared" si="228"/>
        <v>1.0005066666666667</v>
      </c>
      <c r="P2489">
        <f t="shared" si="229"/>
        <v>39.493684210526318</v>
      </c>
      <c r="Q2489" t="s">
        <v>8325</v>
      </c>
      <c r="R2489" t="s">
        <v>8329</v>
      </c>
      <c r="S2489" s="12">
        <f t="shared" si="230"/>
        <v>41025.874965277777</v>
      </c>
      <c r="T2489" s="12">
        <f t="shared" si="231"/>
        <v>41055.874965277777</v>
      </c>
      <c r="U2489" t="str">
        <f t="shared" si="232"/>
        <v>Apr</v>
      </c>
      <c r="V2489" t="str">
        <f t="shared" si="233"/>
        <v>2012</v>
      </c>
    </row>
    <row r="2490" spans="1:22" ht="48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s="5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8">
        <f t="shared" si="228"/>
        <v>1.0669999999999999</v>
      </c>
      <c r="P2490">
        <f t="shared" si="229"/>
        <v>49.246153846153845</v>
      </c>
      <c r="Q2490" t="s">
        <v>8325</v>
      </c>
      <c r="R2490" t="s">
        <v>8329</v>
      </c>
      <c r="S2490" s="12">
        <f t="shared" si="230"/>
        <v>40833.424861111111</v>
      </c>
      <c r="T2490" s="12">
        <f t="shared" si="231"/>
        <v>40863.466527777775</v>
      </c>
      <c r="U2490" t="str">
        <f t="shared" si="232"/>
        <v>Oct</v>
      </c>
      <c r="V2490" t="str">
        <f t="shared" si="233"/>
        <v>2011</v>
      </c>
    </row>
    <row r="2491" spans="1:22" ht="48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s="5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8">
        <f t="shared" si="228"/>
        <v>1.3367142857142857</v>
      </c>
      <c r="P2491">
        <f t="shared" si="229"/>
        <v>62.38</v>
      </c>
      <c r="Q2491" t="s">
        <v>8325</v>
      </c>
      <c r="R2491" t="s">
        <v>8329</v>
      </c>
      <c r="S2491" s="12">
        <f t="shared" si="230"/>
        <v>41373.481932870367</v>
      </c>
      <c r="T2491" s="12">
        <f t="shared" si="231"/>
        <v>41403.481932870367</v>
      </c>
      <c r="U2491" t="str">
        <f t="shared" si="232"/>
        <v>Apr</v>
      </c>
      <c r="V2491" t="str">
        <f t="shared" si="233"/>
        <v>2013</v>
      </c>
    </row>
    <row r="2492" spans="1:22" ht="48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s="5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8">
        <f t="shared" si="228"/>
        <v>1.214</v>
      </c>
      <c r="P2492">
        <f t="shared" si="229"/>
        <v>37.9375</v>
      </c>
      <c r="Q2492" t="s">
        <v>8325</v>
      </c>
      <c r="R2492" t="s">
        <v>8329</v>
      </c>
      <c r="S2492" s="12">
        <f t="shared" si="230"/>
        <v>41023.019398148142</v>
      </c>
      <c r="T2492" s="12">
        <f t="shared" si="231"/>
        <v>41083.019398148142</v>
      </c>
      <c r="U2492" t="str">
        <f t="shared" si="232"/>
        <v>Apr</v>
      </c>
      <c r="V2492" t="str">
        <f t="shared" si="233"/>
        <v>2012</v>
      </c>
    </row>
    <row r="2493" spans="1:22" ht="48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s="5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8">
        <f t="shared" si="228"/>
        <v>1.032</v>
      </c>
      <c r="P2493">
        <f t="shared" si="229"/>
        <v>51.6</v>
      </c>
      <c r="Q2493" t="s">
        <v>8325</v>
      </c>
      <c r="R2493" t="s">
        <v>8329</v>
      </c>
      <c r="S2493" s="12">
        <f t="shared" si="230"/>
        <v>40542.630949074075</v>
      </c>
      <c r="T2493" s="12">
        <f t="shared" si="231"/>
        <v>40558.868749999994</v>
      </c>
      <c r="U2493" t="str">
        <f t="shared" si="232"/>
        <v>Dec</v>
      </c>
      <c r="V2493" t="str">
        <f t="shared" si="233"/>
        <v>2010</v>
      </c>
    </row>
    <row r="2494" spans="1:22" ht="32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s="5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8">
        <f t="shared" si="228"/>
        <v>1.25</v>
      </c>
      <c r="P2494">
        <f t="shared" si="229"/>
        <v>27.777777777777779</v>
      </c>
      <c r="Q2494" t="s">
        <v>8325</v>
      </c>
      <c r="R2494" t="s">
        <v>8329</v>
      </c>
      <c r="S2494" s="12">
        <f t="shared" si="230"/>
        <v>41024.777638888889</v>
      </c>
      <c r="T2494" s="12">
        <f t="shared" si="231"/>
        <v>41076.207638888889</v>
      </c>
      <c r="U2494" t="str">
        <f t="shared" si="232"/>
        <v>Apr</v>
      </c>
      <c r="V2494" t="str">
        <f t="shared" si="233"/>
        <v>2012</v>
      </c>
    </row>
    <row r="2495" spans="1:22" ht="48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s="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8">
        <f t="shared" si="228"/>
        <v>1.2869999999999999</v>
      </c>
      <c r="P2495">
        <f t="shared" si="229"/>
        <v>99.382239382239376</v>
      </c>
      <c r="Q2495" t="s">
        <v>8325</v>
      </c>
      <c r="R2495" t="s">
        <v>8329</v>
      </c>
      <c r="S2495" s="12">
        <f t="shared" si="230"/>
        <v>41347.959953703699</v>
      </c>
      <c r="T2495" s="12">
        <f t="shared" si="231"/>
        <v>41392.959953703699</v>
      </c>
      <c r="U2495" t="str">
        <f t="shared" si="232"/>
        <v>Mar</v>
      </c>
      <c r="V2495" t="str">
        <f t="shared" si="233"/>
        <v>2013</v>
      </c>
    </row>
    <row r="2496" spans="1:22" ht="48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s="5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8">
        <f t="shared" si="228"/>
        <v>1.0100533333333332</v>
      </c>
      <c r="P2496">
        <f t="shared" si="229"/>
        <v>38.848205128205123</v>
      </c>
      <c r="Q2496" t="s">
        <v>8325</v>
      </c>
      <c r="R2496" t="s">
        <v>8329</v>
      </c>
      <c r="S2496" s="12">
        <f t="shared" si="230"/>
        <v>41022.436851851846</v>
      </c>
      <c r="T2496" s="12">
        <f t="shared" si="231"/>
        <v>41052.436851851846</v>
      </c>
      <c r="U2496" t="str">
        <f t="shared" si="232"/>
        <v>Apr</v>
      </c>
      <c r="V2496" t="str">
        <f t="shared" si="233"/>
        <v>2012</v>
      </c>
    </row>
    <row r="2497" spans="1:22" ht="48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s="5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8">
        <f t="shared" si="228"/>
        <v>1.2753666666666665</v>
      </c>
      <c r="P2497">
        <f t="shared" si="229"/>
        <v>45.548809523809524</v>
      </c>
      <c r="Q2497" t="s">
        <v>8325</v>
      </c>
      <c r="R2497" t="s">
        <v>8329</v>
      </c>
      <c r="S2497" s="12">
        <f t="shared" si="230"/>
        <v>41036.738136574073</v>
      </c>
      <c r="T2497" s="12">
        <f t="shared" si="231"/>
        <v>41066.738136574073</v>
      </c>
      <c r="U2497" t="str">
        <f t="shared" si="232"/>
        <v>May</v>
      </c>
      <c r="V2497" t="str">
        <f t="shared" si="233"/>
        <v>2012</v>
      </c>
    </row>
    <row r="2498" spans="1:22" ht="32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s="5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8">
        <f t="shared" si="228"/>
        <v>1</v>
      </c>
      <c r="P2498">
        <f t="shared" si="229"/>
        <v>600</v>
      </c>
      <c r="Q2498" t="s">
        <v>8325</v>
      </c>
      <c r="R2498" t="s">
        <v>8329</v>
      </c>
      <c r="S2498" s="12">
        <f t="shared" si="230"/>
        <v>41327.788101851853</v>
      </c>
      <c r="T2498" s="12">
        <f t="shared" si="231"/>
        <v>41362.746435185181</v>
      </c>
      <c r="U2498" t="str">
        <f t="shared" si="232"/>
        <v>Feb</v>
      </c>
      <c r="V2498" t="str">
        <f t="shared" si="233"/>
        <v>2013</v>
      </c>
    </row>
    <row r="2499" spans="1:22" ht="48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s="5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8">
        <f t="shared" ref="O2499:O2562" si="234">E2499/D2499</f>
        <v>1.127715</v>
      </c>
      <c r="P2499">
        <f t="shared" ref="P2499:P2562" si="235">AVERAGE(E2499/L2499)</f>
        <v>80.551071428571419</v>
      </c>
      <c r="Q2499" t="s">
        <v>8325</v>
      </c>
      <c r="R2499" t="s">
        <v>8329</v>
      </c>
      <c r="S2499" s="12">
        <f t="shared" ref="S2499:S2562" si="236">(((J2499/60)/60)/24)+DATE(1970,1,1)+(-5/24)</f>
        <v>40730.670578703699</v>
      </c>
      <c r="T2499" s="12">
        <f t="shared" ref="T2499:T2562" si="237">(((I2499/60)/60)/24)+DATE(1970,1,1)+(-5/24)</f>
        <v>40760.670578703699</v>
      </c>
      <c r="U2499" t="str">
        <f t="shared" ref="U2499:U2562" si="238">TEXT(S2499, "mmm")</f>
        <v>Jul</v>
      </c>
      <c r="V2499" t="str">
        <f t="shared" ref="V2499:V2562" si="239">TEXT(S2499, "yyy")</f>
        <v>2011</v>
      </c>
    </row>
    <row r="2500" spans="1:22" ht="48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s="5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8">
        <f t="shared" si="234"/>
        <v>1.056</v>
      </c>
      <c r="P2500">
        <f t="shared" si="235"/>
        <v>52.8</v>
      </c>
      <c r="Q2500" t="s">
        <v>8325</v>
      </c>
      <c r="R2500" t="s">
        <v>8329</v>
      </c>
      <c r="S2500" s="12">
        <f t="shared" si="236"/>
        <v>42017.759108796294</v>
      </c>
      <c r="T2500" s="12">
        <f t="shared" si="237"/>
        <v>42031.759108796294</v>
      </c>
      <c r="U2500" t="str">
        <f t="shared" si="238"/>
        <v>Jan</v>
      </c>
      <c r="V2500" t="str">
        <f t="shared" si="239"/>
        <v>2015</v>
      </c>
    </row>
    <row r="2501" spans="1:22" ht="48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s="5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8">
        <f t="shared" si="234"/>
        <v>2.0262500000000001</v>
      </c>
      <c r="P2501">
        <f t="shared" si="235"/>
        <v>47.676470588235297</v>
      </c>
      <c r="Q2501" t="s">
        <v>8325</v>
      </c>
      <c r="R2501" t="s">
        <v>8329</v>
      </c>
      <c r="S2501" s="12">
        <f t="shared" si="236"/>
        <v>41226.440243055549</v>
      </c>
      <c r="T2501" s="12">
        <f t="shared" si="237"/>
        <v>41274.541666666664</v>
      </c>
      <c r="U2501" t="str">
        <f t="shared" si="238"/>
        <v>Nov</v>
      </c>
      <c r="V2501" t="str">
        <f t="shared" si="239"/>
        <v>2012</v>
      </c>
    </row>
    <row r="2502" spans="1:22" ht="48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s="5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8">
        <f t="shared" si="234"/>
        <v>1.1333333333333333</v>
      </c>
      <c r="P2502">
        <f t="shared" si="235"/>
        <v>23.448275862068964</v>
      </c>
      <c r="Q2502" t="s">
        <v>8325</v>
      </c>
      <c r="R2502" t="s">
        <v>8329</v>
      </c>
      <c r="S2502" s="12">
        <f t="shared" si="236"/>
        <v>41053.564525462964</v>
      </c>
      <c r="T2502" s="12">
        <f t="shared" si="237"/>
        <v>41083.564525462964</v>
      </c>
      <c r="U2502" t="str">
        <f t="shared" si="238"/>
        <v>May</v>
      </c>
      <c r="V2502" t="str">
        <f t="shared" si="239"/>
        <v>2012</v>
      </c>
    </row>
    <row r="2503" spans="1:22" ht="48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s="5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8">
        <f t="shared" si="234"/>
        <v>2.5545454545454545E-2</v>
      </c>
      <c r="P2503">
        <f t="shared" si="235"/>
        <v>40.142857142857146</v>
      </c>
      <c r="Q2503" t="s">
        <v>8336</v>
      </c>
      <c r="R2503" t="s">
        <v>8353</v>
      </c>
      <c r="S2503" s="12">
        <f t="shared" si="236"/>
        <v>42244.568333333329</v>
      </c>
      <c r="T2503" s="12">
        <f t="shared" si="237"/>
        <v>42274.568333333329</v>
      </c>
      <c r="U2503" t="str">
        <f t="shared" si="238"/>
        <v>Aug</v>
      </c>
      <c r="V2503" t="str">
        <f t="shared" si="239"/>
        <v>2015</v>
      </c>
    </row>
    <row r="2504" spans="1:22" ht="48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s="5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8">
        <f t="shared" si="234"/>
        <v>7.8181818181818181E-4</v>
      </c>
      <c r="P2504">
        <f t="shared" si="235"/>
        <v>17.2</v>
      </c>
      <c r="Q2504" t="s">
        <v>8336</v>
      </c>
      <c r="R2504" t="s">
        <v>8353</v>
      </c>
      <c r="S2504" s="12">
        <f t="shared" si="236"/>
        <v>41858.617106481477</v>
      </c>
      <c r="T2504" s="12">
        <f t="shared" si="237"/>
        <v>41903.617106481477</v>
      </c>
      <c r="U2504" t="str">
        <f t="shared" si="238"/>
        <v>Aug</v>
      </c>
      <c r="V2504" t="str">
        <f t="shared" si="239"/>
        <v>2014</v>
      </c>
    </row>
    <row r="2505" spans="1:22" ht="48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s="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8">
        <f t="shared" si="234"/>
        <v>0</v>
      </c>
      <c r="P2505" t="e">
        <f t="shared" si="235"/>
        <v>#DIV/0!</v>
      </c>
      <c r="Q2505" t="s">
        <v>8336</v>
      </c>
      <c r="R2505" t="s">
        <v>8353</v>
      </c>
      <c r="S2505" s="12">
        <f t="shared" si="236"/>
        <v>42498.691064814811</v>
      </c>
      <c r="T2505" s="12">
        <f t="shared" si="237"/>
        <v>42528.67083333333</v>
      </c>
      <c r="U2505" t="str">
        <f t="shared" si="238"/>
        <v>May</v>
      </c>
      <c r="V2505" t="str">
        <f t="shared" si="239"/>
        <v>2016</v>
      </c>
    </row>
    <row r="2506" spans="1:22" ht="32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s="5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8">
        <f t="shared" si="234"/>
        <v>0</v>
      </c>
      <c r="P2506" t="e">
        <f t="shared" si="235"/>
        <v>#DIV/0!</v>
      </c>
      <c r="Q2506" t="s">
        <v>8336</v>
      </c>
      <c r="R2506" t="s">
        <v>8353</v>
      </c>
      <c r="S2506" s="12">
        <f t="shared" si="236"/>
        <v>41927.807106481479</v>
      </c>
      <c r="T2506" s="12">
        <f t="shared" si="237"/>
        <v>41957.848773148151</v>
      </c>
      <c r="U2506" t="str">
        <f t="shared" si="238"/>
        <v>Oct</v>
      </c>
      <c r="V2506" t="str">
        <f t="shared" si="239"/>
        <v>2014</v>
      </c>
    </row>
    <row r="2507" spans="1:22" ht="64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s="5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8">
        <f t="shared" si="234"/>
        <v>0</v>
      </c>
      <c r="P2507" t="e">
        <f t="shared" si="235"/>
        <v>#DIV/0!</v>
      </c>
      <c r="Q2507" t="s">
        <v>8336</v>
      </c>
      <c r="R2507" t="s">
        <v>8353</v>
      </c>
      <c r="S2507" s="12">
        <f t="shared" si="236"/>
        <v>42046.847407407404</v>
      </c>
      <c r="T2507" s="12">
        <f t="shared" si="237"/>
        <v>42076.80574074074</v>
      </c>
      <c r="U2507" t="str">
        <f t="shared" si="238"/>
        <v>Feb</v>
      </c>
      <c r="V2507" t="str">
        <f t="shared" si="239"/>
        <v>2015</v>
      </c>
    </row>
    <row r="2508" spans="1:22" ht="48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s="5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8">
        <f t="shared" si="234"/>
        <v>6.0000000000000001E-3</v>
      </c>
      <c r="P2508">
        <f t="shared" si="235"/>
        <v>15</v>
      </c>
      <c r="Q2508" t="s">
        <v>8336</v>
      </c>
      <c r="R2508" t="s">
        <v>8353</v>
      </c>
      <c r="S2508" s="12">
        <f t="shared" si="236"/>
        <v>42258.088761574072</v>
      </c>
      <c r="T2508" s="12">
        <f t="shared" si="237"/>
        <v>42280.666666666664</v>
      </c>
      <c r="U2508" t="str">
        <f t="shared" si="238"/>
        <v>Sep</v>
      </c>
      <c r="V2508" t="str">
        <f t="shared" si="239"/>
        <v>2015</v>
      </c>
    </row>
    <row r="2509" spans="1:22" ht="16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s="5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8">
        <f t="shared" si="234"/>
        <v>0</v>
      </c>
      <c r="P2509" t="e">
        <f t="shared" si="235"/>
        <v>#DIV/0!</v>
      </c>
      <c r="Q2509" t="s">
        <v>8336</v>
      </c>
      <c r="R2509" t="s">
        <v>8353</v>
      </c>
      <c r="S2509" s="12">
        <f t="shared" si="236"/>
        <v>42104.864629629628</v>
      </c>
      <c r="T2509" s="12">
        <f t="shared" si="237"/>
        <v>42134.864629629628</v>
      </c>
      <c r="U2509" t="str">
        <f t="shared" si="238"/>
        <v>Apr</v>
      </c>
      <c r="V2509" t="str">
        <f t="shared" si="239"/>
        <v>2015</v>
      </c>
    </row>
    <row r="2510" spans="1:22" ht="48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s="5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8">
        <f t="shared" si="234"/>
        <v>0</v>
      </c>
      <c r="P2510" t="e">
        <f t="shared" si="235"/>
        <v>#DIV/0!</v>
      </c>
      <c r="Q2510" t="s">
        <v>8336</v>
      </c>
      <c r="R2510" t="s">
        <v>8353</v>
      </c>
      <c r="S2510" s="12">
        <f t="shared" si="236"/>
        <v>41835.743449074071</v>
      </c>
      <c r="T2510" s="12">
        <f t="shared" si="237"/>
        <v>41865.743449074071</v>
      </c>
      <c r="U2510" t="str">
        <f t="shared" si="238"/>
        <v>Jul</v>
      </c>
      <c r="V2510" t="str">
        <f t="shared" si="239"/>
        <v>2014</v>
      </c>
    </row>
    <row r="2511" spans="1:22" ht="48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s="5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8">
        <f t="shared" si="234"/>
        <v>1.0526315789473684E-2</v>
      </c>
      <c r="P2511">
        <f t="shared" si="235"/>
        <v>35.714285714285715</v>
      </c>
      <c r="Q2511" t="s">
        <v>8336</v>
      </c>
      <c r="R2511" t="s">
        <v>8353</v>
      </c>
      <c r="S2511" s="12">
        <f t="shared" si="236"/>
        <v>42058.601261574069</v>
      </c>
      <c r="T2511" s="12">
        <f t="shared" si="237"/>
        <v>42114.559594907405</v>
      </c>
      <c r="U2511" t="str">
        <f t="shared" si="238"/>
        <v>Feb</v>
      </c>
      <c r="V2511" t="str">
        <f t="shared" si="239"/>
        <v>2015</v>
      </c>
    </row>
    <row r="2512" spans="1:22" ht="48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s="5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8">
        <f t="shared" si="234"/>
        <v>1.5E-3</v>
      </c>
      <c r="P2512">
        <f t="shared" si="235"/>
        <v>37.5</v>
      </c>
      <c r="Q2512" t="s">
        <v>8336</v>
      </c>
      <c r="R2512" t="s">
        <v>8353</v>
      </c>
      <c r="S2512" s="12">
        <f t="shared" si="236"/>
        <v>42078.78902777777</v>
      </c>
      <c r="T2512" s="12">
        <f t="shared" si="237"/>
        <v>42138.78902777777</v>
      </c>
      <c r="U2512" t="str">
        <f t="shared" si="238"/>
        <v>Mar</v>
      </c>
      <c r="V2512" t="str">
        <f t="shared" si="239"/>
        <v>2015</v>
      </c>
    </row>
    <row r="2513" spans="1:22" ht="48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s="5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8">
        <f t="shared" si="234"/>
        <v>0</v>
      </c>
      <c r="P2513" t="e">
        <f t="shared" si="235"/>
        <v>#DIV/0!</v>
      </c>
      <c r="Q2513" t="s">
        <v>8336</v>
      </c>
      <c r="R2513" t="s">
        <v>8353</v>
      </c>
      <c r="S2513" s="12">
        <f t="shared" si="236"/>
        <v>42371.238576388881</v>
      </c>
      <c r="T2513" s="12">
        <f t="shared" si="237"/>
        <v>42401.238576388881</v>
      </c>
      <c r="U2513" t="str">
        <f t="shared" si="238"/>
        <v>Jan</v>
      </c>
      <c r="V2513" t="str">
        <f t="shared" si="239"/>
        <v>2016</v>
      </c>
    </row>
    <row r="2514" spans="1:22" ht="48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s="5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8">
        <f t="shared" si="234"/>
        <v>0</v>
      </c>
      <c r="P2514" t="e">
        <f t="shared" si="235"/>
        <v>#DIV/0!</v>
      </c>
      <c r="Q2514" t="s">
        <v>8336</v>
      </c>
      <c r="R2514" t="s">
        <v>8353</v>
      </c>
      <c r="S2514" s="12">
        <f t="shared" si="236"/>
        <v>41971.668530092589</v>
      </c>
      <c r="T2514" s="12">
        <f t="shared" si="237"/>
        <v>41986.668530092589</v>
      </c>
      <c r="U2514" t="str">
        <f t="shared" si="238"/>
        <v>Nov</v>
      </c>
      <c r="V2514" t="str">
        <f t="shared" si="239"/>
        <v>2014</v>
      </c>
    </row>
    <row r="2515" spans="1:22" ht="48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s="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8">
        <f t="shared" si="234"/>
        <v>0</v>
      </c>
      <c r="P2515" t="e">
        <f t="shared" si="235"/>
        <v>#DIV/0!</v>
      </c>
      <c r="Q2515" t="s">
        <v>8336</v>
      </c>
      <c r="R2515" t="s">
        <v>8353</v>
      </c>
      <c r="S2515" s="12">
        <f t="shared" si="236"/>
        <v>42731.798483796294</v>
      </c>
      <c r="T2515" s="12">
        <f t="shared" si="237"/>
        <v>42791.798483796294</v>
      </c>
      <c r="U2515" t="str">
        <f t="shared" si="238"/>
        <v>Dec</v>
      </c>
      <c r="V2515" t="str">
        <f t="shared" si="239"/>
        <v>2016</v>
      </c>
    </row>
    <row r="2516" spans="1:22" ht="48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s="5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8">
        <f t="shared" si="234"/>
        <v>1.7500000000000002E-2</v>
      </c>
      <c r="P2516">
        <f t="shared" si="235"/>
        <v>52.5</v>
      </c>
      <c r="Q2516" t="s">
        <v>8336</v>
      </c>
      <c r="R2516" t="s">
        <v>8353</v>
      </c>
      <c r="S2516" s="12">
        <f t="shared" si="236"/>
        <v>41854.181446759256</v>
      </c>
      <c r="T2516" s="12">
        <f t="shared" si="237"/>
        <v>41871.181446759256</v>
      </c>
      <c r="U2516" t="str">
        <f t="shared" si="238"/>
        <v>Aug</v>
      </c>
      <c r="V2516" t="str">
        <f t="shared" si="239"/>
        <v>2014</v>
      </c>
    </row>
    <row r="2517" spans="1:22" ht="48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s="5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8">
        <f t="shared" si="234"/>
        <v>0.186</v>
      </c>
      <c r="P2517">
        <f t="shared" si="235"/>
        <v>77.5</v>
      </c>
      <c r="Q2517" t="s">
        <v>8336</v>
      </c>
      <c r="R2517" t="s">
        <v>8353</v>
      </c>
      <c r="S2517" s="12">
        <f t="shared" si="236"/>
        <v>42027.63140046296</v>
      </c>
      <c r="T2517" s="12">
        <f t="shared" si="237"/>
        <v>42057.63140046296</v>
      </c>
      <c r="U2517" t="str">
        <f t="shared" si="238"/>
        <v>Jan</v>
      </c>
      <c r="V2517" t="str">
        <f t="shared" si="239"/>
        <v>2015</v>
      </c>
    </row>
    <row r="2518" spans="1:22" ht="48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s="5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8">
        <f t="shared" si="234"/>
        <v>0</v>
      </c>
      <c r="P2518" t="e">
        <f t="shared" si="235"/>
        <v>#DIV/0!</v>
      </c>
      <c r="Q2518" t="s">
        <v>8336</v>
      </c>
      <c r="R2518" t="s">
        <v>8353</v>
      </c>
      <c r="S2518" s="12">
        <f t="shared" si="236"/>
        <v>41942.445046296292</v>
      </c>
      <c r="T2518" s="12">
        <f t="shared" si="237"/>
        <v>41972.486712962964</v>
      </c>
      <c r="U2518" t="str">
        <f t="shared" si="238"/>
        <v>Oct</v>
      </c>
      <c r="V2518" t="str">
        <f t="shared" si="239"/>
        <v>2014</v>
      </c>
    </row>
    <row r="2519" spans="1:22" ht="48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s="5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8">
        <f t="shared" si="234"/>
        <v>9.8166666666666666E-2</v>
      </c>
      <c r="P2519">
        <f t="shared" si="235"/>
        <v>53.545454545454547</v>
      </c>
      <c r="Q2519" t="s">
        <v>8336</v>
      </c>
      <c r="R2519" t="s">
        <v>8353</v>
      </c>
      <c r="S2519" s="12">
        <f t="shared" si="236"/>
        <v>42052.594097222223</v>
      </c>
      <c r="T2519" s="12">
        <f t="shared" si="237"/>
        <v>42082.552430555552</v>
      </c>
      <c r="U2519" t="str">
        <f t="shared" si="238"/>
        <v>Feb</v>
      </c>
      <c r="V2519" t="str">
        <f t="shared" si="239"/>
        <v>2015</v>
      </c>
    </row>
    <row r="2520" spans="1:22" ht="48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s="5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8">
        <f t="shared" si="234"/>
        <v>0</v>
      </c>
      <c r="P2520" t="e">
        <f t="shared" si="235"/>
        <v>#DIV/0!</v>
      </c>
      <c r="Q2520" t="s">
        <v>8336</v>
      </c>
      <c r="R2520" t="s">
        <v>8353</v>
      </c>
      <c r="S2520" s="12">
        <f t="shared" si="236"/>
        <v>41926.472546296296</v>
      </c>
      <c r="T2520" s="12">
        <f t="shared" si="237"/>
        <v>41956.51421296296</v>
      </c>
      <c r="U2520" t="str">
        <f t="shared" si="238"/>
        <v>Oct</v>
      </c>
      <c r="V2520" t="str">
        <f t="shared" si="239"/>
        <v>2014</v>
      </c>
    </row>
    <row r="2521" spans="1:22" ht="32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s="5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8">
        <f t="shared" si="234"/>
        <v>4.3333333333333331E-4</v>
      </c>
      <c r="P2521">
        <f t="shared" si="235"/>
        <v>16.25</v>
      </c>
      <c r="Q2521" t="s">
        <v>8336</v>
      </c>
      <c r="R2521" t="s">
        <v>8353</v>
      </c>
      <c r="S2521" s="12">
        <f t="shared" si="236"/>
        <v>41808.946805555555</v>
      </c>
      <c r="T2521" s="12">
        <f t="shared" si="237"/>
        <v>41838.946805555555</v>
      </c>
      <c r="U2521" t="str">
        <f t="shared" si="238"/>
        <v>Jun</v>
      </c>
      <c r="V2521" t="str">
        <f t="shared" si="239"/>
        <v>2014</v>
      </c>
    </row>
    <row r="2522" spans="1:22" ht="48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s="5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8">
        <f t="shared" si="234"/>
        <v>0</v>
      </c>
      <c r="P2522" t="e">
        <f t="shared" si="235"/>
        <v>#DIV/0!</v>
      </c>
      <c r="Q2522" t="s">
        <v>8336</v>
      </c>
      <c r="R2522" t="s">
        <v>8353</v>
      </c>
      <c r="S2522" s="12">
        <f t="shared" si="236"/>
        <v>42612.392187500001</v>
      </c>
      <c r="T2522" s="12">
        <f t="shared" si="237"/>
        <v>42658.597916666658</v>
      </c>
      <c r="U2522" t="str">
        <f t="shared" si="238"/>
        <v>Aug</v>
      </c>
      <c r="V2522" t="str">
        <f t="shared" si="239"/>
        <v>2016</v>
      </c>
    </row>
    <row r="2523" spans="1:22" ht="48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s="5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8">
        <f t="shared" si="234"/>
        <v>1.0948792000000001</v>
      </c>
      <c r="P2523">
        <f t="shared" si="235"/>
        <v>103.68174242424243</v>
      </c>
      <c r="Q2523" t="s">
        <v>8325</v>
      </c>
      <c r="R2523" t="s">
        <v>8354</v>
      </c>
      <c r="S2523" s="12">
        <f t="shared" si="236"/>
        <v>42269.75950231481</v>
      </c>
      <c r="T2523" s="12">
        <f t="shared" si="237"/>
        <v>42290.75950231481</v>
      </c>
      <c r="U2523" t="str">
        <f t="shared" si="238"/>
        <v>Sep</v>
      </c>
      <c r="V2523" t="str">
        <f t="shared" si="239"/>
        <v>2015</v>
      </c>
    </row>
    <row r="2524" spans="1:22" ht="48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s="5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8">
        <f t="shared" si="234"/>
        <v>1</v>
      </c>
      <c r="P2524">
        <f t="shared" si="235"/>
        <v>185.18518518518519</v>
      </c>
      <c r="Q2524" t="s">
        <v>8325</v>
      </c>
      <c r="R2524" t="s">
        <v>8354</v>
      </c>
      <c r="S2524" s="12">
        <f t="shared" si="236"/>
        <v>42460.365277777775</v>
      </c>
      <c r="T2524" s="12">
        <f t="shared" si="237"/>
        <v>42482.411111111105</v>
      </c>
      <c r="U2524" t="str">
        <f t="shared" si="238"/>
        <v>Mar</v>
      </c>
      <c r="V2524" t="str">
        <f t="shared" si="239"/>
        <v>2016</v>
      </c>
    </row>
    <row r="2525" spans="1:22" ht="48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s="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8">
        <f t="shared" si="234"/>
        <v>1.5644444444444445</v>
      </c>
      <c r="P2525">
        <f t="shared" si="235"/>
        <v>54.153846153846153</v>
      </c>
      <c r="Q2525" t="s">
        <v>8325</v>
      </c>
      <c r="R2525" t="s">
        <v>8354</v>
      </c>
      <c r="S2525" s="12">
        <f t="shared" si="236"/>
        <v>41930.767268518517</v>
      </c>
      <c r="T2525" s="12">
        <f t="shared" si="237"/>
        <v>41960.808935185189</v>
      </c>
      <c r="U2525" t="str">
        <f t="shared" si="238"/>
        <v>Oct</v>
      </c>
      <c r="V2525" t="str">
        <f t="shared" si="239"/>
        <v>2014</v>
      </c>
    </row>
    <row r="2526" spans="1:22" ht="32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s="5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8">
        <f t="shared" si="234"/>
        <v>1.016</v>
      </c>
      <c r="P2526">
        <f t="shared" si="235"/>
        <v>177.2093023255814</v>
      </c>
      <c r="Q2526" t="s">
        <v>8325</v>
      </c>
      <c r="R2526" t="s">
        <v>8354</v>
      </c>
      <c r="S2526" s="12">
        <f t="shared" si="236"/>
        <v>41961.599039351851</v>
      </c>
      <c r="T2526" s="12">
        <f t="shared" si="237"/>
        <v>41993.979166666664</v>
      </c>
      <c r="U2526" t="str">
        <f t="shared" si="238"/>
        <v>Nov</v>
      </c>
      <c r="V2526" t="str">
        <f t="shared" si="239"/>
        <v>2014</v>
      </c>
    </row>
    <row r="2527" spans="1:22" ht="48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s="5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8">
        <f t="shared" si="234"/>
        <v>1.00325</v>
      </c>
      <c r="P2527">
        <f t="shared" si="235"/>
        <v>100.325</v>
      </c>
      <c r="Q2527" t="s">
        <v>8325</v>
      </c>
      <c r="R2527" t="s">
        <v>8354</v>
      </c>
      <c r="S2527" s="12">
        <f t="shared" si="236"/>
        <v>41058.636238425926</v>
      </c>
      <c r="T2527" s="12">
        <f t="shared" si="237"/>
        <v>41088.636238425926</v>
      </c>
      <c r="U2527" t="str">
        <f t="shared" si="238"/>
        <v>May</v>
      </c>
      <c r="V2527" t="str">
        <f t="shared" si="239"/>
        <v>2012</v>
      </c>
    </row>
    <row r="2528" spans="1:22" ht="48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s="5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8">
        <f t="shared" si="234"/>
        <v>1.1294999999999999</v>
      </c>
      <c r="P2528">
        <f t="shared" si="235"/>
        <v>136.90909090909091</v>
      </c>
      <c r="Q2528" t="s">
        <v>8325</v>
      </c>
      <c r="R2528" t="s">
        <v>8354</v>
      </c>
      <c r="S2528" s="12">
        <f t="shared" si="236"/>
        <v>41952.882800925923</v>
      </c>
      <c r="T2528" s="12">
        <f t="shared" si="237"/>
        <v>41980.999305555553</v>
      </c>
      <c r="U2528" t="str">
        <f t="shared" si="238"/>
        <v>Nov</v>
      </c>
      <c r="V2528" t="str">
        <f t="shared" si="239"/>
        <v>2014</v>
      </c>
    </row>
    <row r="2529" spans="1:22" ht="48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s="5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8">
        <f t="shared" si="234"/>
        <v>1.02125</v>
      </c>
      <c r="P2529">
        <f t="shared" si="235"/>
        <v>57.535211267605632</v>
      </c>
      <c r="Q2529" t="s">
        <v>8325</v>
      </c>
      <c r="R2529" t="s">
        <v>8354</v>
      </c>
      <c r="S2529" s="12">
        <f t="shared" si="236"/>
        <v>41546.542719907404</v>
      </c>
      <c r="T2529" s="12">
        <f t="shared" si="237"/>
        <v>41564.957638888889</v>
      </c>
      <c r="U2529" t="str">
        <f t="shared" si="238"/>
        <v>Sep</v>
      </c>
      <c r="V2529" t="str">
        <f t="shared" si="239"/>
        <v>2013</v>
      </c>
    </row>
    <row r="2530" spans="1:22" ht="48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s="5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8">
        <f t="shared" si="234"/>
        <v>1.0724974999999999</v>
      </c>
      <c r="P2530">
        <f t="shared" si="235"/>
        <v>52.962839506172834</v>
      </c>
      <c r="Q2530" t="s">
        <v>8325</v>
      </c>
      <c r="R2530" t="s">
        <v>8354</v>
      </c>
      <c r="S2530" s="12">
        <f t="shared" si="236"/>
        <v>42217.626192129632</v>
      </c>
      <c r="T2530" s="12">
        <f t="shared" si="237"/>
        <v>42236.249999999993</v>
      </c>
      <c r="U2530" t="str">
        <f t="shared" si="238"/>
        <v>Aug</v>
      </c>
      <c r="V2530" t="str">
        <f t="shared" si="239"/>
        <v>2015</v>
      </c>
    </row>
    <row r="2531" spans="1:22" ht="32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s="5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8">
        <f t="shared" si="234"/>
        <v>1.0428333333333333</v>
      </c>
      <c r="P2531">
        <f t="shared" si="235"/>
        <v>82.328947368421055</v>
      </c>
      <c r="Q2531" t="s">
        <v>8325</v>
      </c>
      <c r="R2531" t="s">
        <v>8354</v>
      </c>
      <c r="S2531" s="12">
        <f t="shared" si="236"/>
        <v>40947.872395833328</v>
      </c>
      <c r="T2531" s="12">
        <f t="shared" si="237"/>
        <v>40992.830729166664</v>
      </c>
      <c r="U2531" t="str">
        <f t="shared" si="238"/>
        <v>Feb</v>
      </c>
      <c r="V2531" t="str">
        <f t="shared" si="239"/>
        <v>2012</v>
      </c>
    </row>
    <row r="2532" spans="1:22" ht="48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s="5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8">
        <f t="shared" si="234"/>
        <v>1</v>
      </c>
      <c r="P2532">
        <f t="shared" si="235"/>
        <v>135.41666666666666</v>
      </c>
      <c r="Q2532" t="s">
        <v>8325</v>
      </c>
      <c r="R2532" t="s">
        <v>8354</v>
      </c>
      <c r="S2532" s="12">
        <f t="shared" si="236"/>
        <v>42081.656307870369</v>
      </c>
      <c r="T2532" s="12">
        <f t="shared" si="237"/>
        <v>42113.993055555555</v>
      </c>
      <c r="U2532" t="str">
        <f t="shared" si="238"/>
        <v>Mar</v>
      </c>
      <c r="V2532" t="str">
        <f t="shared" si="239"/>
        <v>2015</v>
      </c>
    </row>
    <row r="2533" spans="1:22" ht="48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s="5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8">
        <f t="shared" si="234"/>
        <v>1.004</v>
      </c>
      <c r="P2533">
        <f t="shared" si="235"/>
        <v>74.06557377049181</v>
      </c>
      <c r="Q2533" t="s">
        <v>8325</v>
      </c>
      <c r="R2533" t="s">
        <v>8354</v>
      </c>
      <c r="S2533" s="12">
        <f t="shared" si="236"/>
        <v>42208.471689814811</v>
      </c>
      <c r="T2533" s="12">
        <f t="shared" si="237"/>
        <v>42230.957638888889</v>
      </c>
      <c r="U2533" t="str">
        <f t="shared" si="238"/>
        <v>Jul</v>
      </c>
      <c r="V2533" t="str">
        <f t="shared" si="239"/>
        <v>2015</v>
      </c>
    </row>
    <row r="2534" spans="1:22" ht="48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s="5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8">
        <f t="shared" si="234"/>
        <v>1.26125</v>
      </c>
      <c r="P2534">
        <f t="shared" si="235"/>
        <v>84.083333333333329</v>
      </c>
      <c r="Q2534" t="s">
        <v>8325</v>
      </c>
      <c r="R2534" t="s">
        <v>8354</v>
      </c>
      <c r="S2534" s="12">
        <f t="shared" si="236"/>
        <v>41107.640810185185</v>
      </c>
      <c r="T2534" s="12">
        <f t="shared" si="237"/>
        <v>41137.640810185185</v>
      </c>
      <c r="U2534" t="str">
        <f t="shared" si="238"/>
        <v>Jul</v>
      </c>
      <c r="V2534" t="str">
        <f t="shared" si="239"/>
        <v>2012</v>
      </c>
    </row>
    <row r="2535" spans="1:22" ht="48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s="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8">
        <f t="shared" si="234"/>
        <v>1.1066666666666667</v>
      </c>
      <c r="P2535">
        <f t="shared" si="235"/>
        <v>61.029411764705884</v>
      </c>
      <c r="Q2535" t="s">
        <v>8325</v>
      </c>
      <c r="R2535" t="s">
        <v>8354</v>
      </c>
      <c r="S2535" s="12">
        <f t="shared" si="236"/>
        <v>41304.542951388888</v>
      </c>
      <c r="T2535" s="12">
        <f t="shared" si="237"/>
        <v>41334.542453703703</v>
      </c>
      <c r="U2535" t="str">
        <f t="shared" si="238"/>
        <v>Jan</v>
      </c>
      <c r="V2535" t="str">
        <f t="shared" si="239"/>
        <v>2013</v>
      </c>
    </row>
    <row r="2536" spans="1:22" ht="64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s="5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8">
        <f t="shared" si="234"/>
        <v>1.05</v>
      </c>
      <c r="P2536">
        <f t="shared" si="235"/>
        <v>150</v>
      </c>
      <c r="Q2536" t="s">
        <v>8325</v>
      </c>
      <c r="R2536" t="s">
        <v>8354</v>
      </c>
      <c r="S2536" s="12">
        <f t="shared" si="236"/>
        <v>40127.492037037038</v>
      </c>
      <c r="T2536" s="12">
        <f t="shared" si="237"/>
        <v>40179.041666666664</v>
      </c>
      <c r="U2536" t="str">
        <f t="shared" si="238"/>
        <v>Nov</v>
      </c>
      <c r="V2536" t="str">
        <f t="shared" si="239"/>
        <v>2009</v>
      </c>
    </row>
    <row r="2537" spans="1:22" ht="16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s="5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8">
        <f t="shared" si="234"/>
        <v>1.03775</v>
      </c>
      <c r="P2537">
        <f t="shared" si="235"/>
        <v>266.08974358974359</v>
      </c>
      <c r="Q2537" t="s">
        <v>8325</v>
      </c>
      <c r="R2537" t="s">
        <v>8354</v>
      </c>
      <c r="S2537" s="12">
        <f t="shared" si="236"/>
        <v>41943.582696759258</v>
      </c>
      <c r="T2537" s="12">
        <f t="shared" si="237"/>
        <v>41974.624363425923</v>
      </c>
      <c r="U2537" t="str">
        <f t="shared" si="238"/>
        <v>Oct</v>
      </c>
      <c r="V2537" t="str">
        <f t="shared" si="239"/>
        <v>2014</v>
      </c>
    </row>
    <row r="2538" spans="1:22" ht="48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s="5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8">
        <f t="shared" si="234"/>
        <v>1.1599999999999999</v>
      </c>
      <c r="P2538">
        <f t="shared" si="235"/>
        <v>7.25</v>
      </c>
      <c r="Q2538" t="s">
        <v>8325</v>
      </c>
      <c r="R2538" t="s">
        <v>8354</v>
      </c>
      <c r="S2538" s="12">
        <f t="shared" si="236"/>
        <v>41463.89775462963</v>
      </c>
      <c r="T2538" s="12">
        <f t="shared" si="237"/>
        <v>41484.89775462963</v>
      </c>
      <c r="U2538" t="str">
        <f t="shared" si="238"/>
        <v>Jul</v>
      </c>
      <c r="V2538" t="str">
        <f t="shared" si="239"/>
        <v>2013</v>
      </c>
    </row>
    <row r="2539" spans="1:22" ht="48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s="5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8">
        <f t="shared" si="234"/>
        <v>1.1000000000000001</v>
      </c>
      <c r="P2539">
        <f t="shared" si="235"/>
        <v>100</v>
      </c>
      <c r="Q2539" t="s">
        <v>8325</v>
      </c>
      <c r="R2539" t="s">
        <v>8354</v>
      </c>
      <c r="S2539" s="12">
        <f t="shared" si="236"/>
        <v>40696.440451388888</v>
      </c>
      <c r="T2539" s="12">
        <f t="shared" si="237"/>
        <v>40756.440451388888</v>
      </c>
      <c r="U2539" t="str">
        <f t="shared" si="238"/>
        <v>Jun</v>
      </c>
      <c r="V2539" t="str">
        <f t="shared" si="239"/>
        <v>2011</v>
      </c>
    </row>
    <row r="2540" spans="1:22" ht="32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s="5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8">
        <f t="shared" si="234"/>
        <v>1.130176111111111</v>
      </c>
      <c r="P2540">
        <f t="shared" si="235"/>
        <v>109.96308108108107</v>
      </c>
      <c r="Q2540" t="s">
        <v>8325</v>
      </c>
      <c r="R2540" t="s">
        <v>8354</v>
      </c>
      <c r="S2540" s="12">
        <f t="shared" si="236"/>
        <v>41298.301631944443</v>
      </c>
      <c r="T2540" s="12">
        <f t="shared" si="237"/>
        <v>41328.999305555553</v>
      </c>
      <c r="U2540" t="str">
        <f t="shared" si="238"/>
        <v>Jan</v>
      </c>
      <c r="V2540" t="str">
        <f t="shared" si="239"/>
        <v>2013</v>
      </c>
    </row>
    <row r="2541" spans="1:22" ht="48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s="5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8">
        <f t="shared" si="234"/>
        <v>1.0024999999999999</v>
      </c>
      <c r="P2541">
        <f t="shared" si="235"/>
        <v>169.91525423728814</v>
      </c>
      <c r="Q2541" t="s">
        <v>8325</v>
      </c>
      <c r="R2541" t="s">
        <v>8354</v>
      </c>
      <c r="S2541" s="12">
        <f t="shared" si="236"/>
        <v>41977.693888888891</v>
      </c>
      <c r="T2541" s="12">
        <f t="shared" si="237"/>
        <v>42037.693888888891</v>
      </c>
      <c r="U2541" t="str">
        <f t="shared" si="238"/>
        <v>Dec</v>
      </c>
      <c r="V2541" t="str">
        <f t="shared" si="239"/>
        <v>2014</v>
      </c>
    </row>
    <row r="2542" spans="1:22" ht="48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s="5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8">
        <f t="shared" si="234"/>
        <v>1.034</v>
      </c>
      <c r="P2542">
        <f t="shared" si="235"/>
        <v>95.740740740740748</v>
      </c>
      <c r="Q2542" t="s">
        <v>8325</v>
      </c>
      <c r="R2542" t="s">
        <v>8354</v>
      </c>
      <c r="S2542" s="12">
        <f t="shared" si="236"/>
        <v>40785.466678240737</v>
      </c>
      <c r="T2542" s="12">
        <f t="shared" si="237"/>
        <v>40845.466678240737</v>
      </c>
      <c r="U2542" t="str">
        <f t="shared" si="238"/>
        <v>Aug</v>
      </c>
      <c r="V2542" t="str">
        <f t="shared" si="239"/>
        <v>2011</v>
      </c>
    </row>
    <row r="2543" spans="1:22" ht="48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s="5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8">
        <f t="shared" si="234"/>
        <v>1.0702857142857143</v>
      </c>
      <c r="P2543">
        <f t="shared" si="235"/>
        <v>59.460317460317462</v>
      </c>
      <c r="Q2543" t="s">
        <v>8325</v>
      </c>
      <c r="R2543" t="s">
        <v>8354</v>
      </c>
      <c r="S2543" s="12">
        <f t="shared" si="236"/>
        <v>41483.240949074068</v>
      </c>
      <c r="T2543" s="12">
        <f t="shared" si="237"/>
        <v>41543.240949074068</v>
      </c>
      <c r="U2543" t="str">
        <f t="shared" si="238"/>
        <v>Jul</v>
      </c>
      <c r="V2543" t="str">
        <f t="shared" si="239"/>
        <v>2013</v>
      </c>
    </row>
    <row r="2544" spans="1:22" ht="48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s="5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8">
        <f t="shared" si="234"/>
        <v>1.0357142857142858</v>
      </c>
      <c r="P2544">
        <f t="shared" si="235"/>
        <v>55.769230769230766</v>
      </c>
      <c r="Q2544" t="s">
        <v>8325</v>
      </c>
      <c r="R2544" t="s">
        <v>8354</v>
      </c>
      <c r="S2544" s="12">
        <f t="shared" si="236"/>
        <v>41509.218252314815</v>
      </c>
      <c r="T2544" s="12">
        <f t="shared" si="237"/>
        <v>41547.957638888889</v>
      </c>
      <c r="U2544" t="str">
        <f t="shared" si="238"/>
        <v>Aug</v>
      </c>
      <c r="V2544" t="str">
        <f t="shared" si="239"/>
        <v>2013</v>
      </c>
    </row>
    <row r="2545" spans="1:22" ht="48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s="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8">
        <f t="shared" si="234"/>
        <v>1.5640000000000001</v>
      </c>
      <c r="P2545">
        <f t="shared" si="235"/>
        <v>30.076923076923077</v>
      </c>
      <c r="Q2545" t="s">
        <v>8325</v>
      </c>
      <c r="R2545" t="s">
        <v>8354</v>
      </c>
      <c r="S2545" s="12">
        <f t="shared" si="236"/>
        <v>40513.899282407401</v>
      </c>
      <c r="T2545" s="12">
        <f t="shared" si="237"/>
        <v>40544.916666666664</v>
      </c>
      <c r="U2545" t="str">
        <f t="shared" si="238"/>
        <v>Dec</v>
      </c>
      <c r="V2545" t="str">
        <f t="shared" si="239"/>
        <v>2010</v>
      </c>
    </row>
    <row r="2546" spans="1:22" ht="48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s="5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8">
        <f t="shared" si="234"/>
        <v>1.0082</v>
      </c>
      <c r="P2546">
        <f t="shared" si="235"/>
        <v>88.438596491228068</v>
      </c>
      <c r="Q2546" t="s">
        <v>8325</v>
      </c>
      <c r="R2546" t="s">
        <v>8354</v>
      </c>
      <c r="S2546" s="12">
        <f t="shared" si="236"/>
        <v>41068.3121412037</v>
      </c>
      <c r="T2546" s="12">
        <f t="shared" si="237"/>
        <v>41098.3121412037</v>
      </c>
      <c r="U2546" t="str">
        <f t="shared" si="238"/>
        <v>Jun</v>
      </c>
      <c r="V2546" t="str">
        <f t="shared" si="239"/>
        <v>2012</v>
      </c>
    </row>
    <row r="2547" spans="1:22" ht="48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s="5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8">
        <f t="shared" si="234"/>
        <v>1.9530000000000001</v>
      </c>
      <c r="P2547">
        <f t="shared" si="235"/>
        <v>64.032786885245898</v>
      </c>
      <c r="Q2547" t="s">
        <v>8325</v>
      </c>
      <c r="R2547" t="s">
        <v>8354</v>
      </c>
      <c r="S2547" s="12">
        <f t="shared" si="236"/>
        <v>42026.929837962954</v>
      </c>
      <c r="T2547" s="12">
        <f t="shared" si="237"/>
        <v>42061.812499999993</v>
      </c>
      <c r="U2547" t="str">
        <f t="shared" si="238"/>
        <v>Jan</v>
      </c>
      <c r="V2547" t="str">
        <f t="shared" si="239"/>
        <v>2015</v>
      </c>
    </row>
    <row r="2548" spans="1:22" ht="48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s="5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8">
        <f t="shared" si="234"/>
        <v>1.1171428571428572</v>
      </c>
      <c r="P2548">
        <f t="shared" si="235"/>
        <v>60.153846153846153</v>
      </c>
      <c r="Q2548" t="s">
        <v>8325</v>
      </c>
      <c r="R2548" t="s">
        <v>8354</v>
      </c>
      <c r="S2548" s="12">
        <f t="shared" si="236"/>
        <v>41524.650219907402</v>
      </c>
      <c r="T2548" s="12">
        <f t="shared" si="237"/>
        <v>41552</v>
      </c>
      <c r="U2548" t="str">
        <f t="shared" si="238"/>
        <v>Sep</v>
      </c>
      <c r="V2548" t="str">
        <f t="shared" si="239"/>
        <v>2013</v>
      </c>
    </row>
    <row r="2549" spans="1:22" ht="48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s="5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8">
        <f t="shared" si="234"/>
        <v>1.1985454545454546</v>
      </c>
      <c r="P2549">
        <f t="shared" si="235"/>
        <v>49.194029850746269</v>
      </c>
      <c r="Q2549" t="s">
        <v>8325</v>
      </c>
      <c r="R2549" t="s">
        <v>8354</v>
      </c>
      <c r="S2549" s="12">
        <f t="shared" si="236"/>
        <v>40973.564849537033</v>
      </c>
      <c r="T2549" s="12">
        <f t="shared" si="237"/>
        <v>41003.523182870369</v>
      </c>
      <c r="U2549" t="str">
        <f t="shared" si="238"/>
        <v>Mar</v>
      </c>
      <c r="V2549" t="str">
        <f t="shared" si="239"/>
        <v>2012</v>
      </c>
    </row>
    <row r="2550" spans="1:22" ht="48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s="5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8">
        <f t="shared" si="234"/>
        <v>1.0185</v>
      </c>
      <c r="P2550">
        <f t="shared" si="235"/>
        <v>165.16216216216216</v>
      </c>
      <c r="Q2550" t="s">
        <v>8325</v>
      </c>
      <c r="R2550" t="s">
        <v>8354</v>
      </c>
      <c r="S2550" s="12">
        <f t="shared" si="236"/>
        <v>42618.417094907411</v>
      </c>
      <c r="T2550" s="12">
        <f t="shared" si="237"/>
        <v>42642.977083333331</v>
      </c>
      <c r="U2550" t="str">
        <f t="shared" si="238"/>
        <v>Sep</v>
      </c>
      <c r="V2550" t="str">
        <f t="shared" si="239"/>
        <v>2016</v>
      </c>
    </row>
    <row r="2551" spans="1:22" ht="48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s="5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8">
        <f t="shared" si="234"/>
        <v>1.0280254777070064</v>
      </c>
      <c r="P2551">
        <f t="shared" si="235"/>
        <v>43.621621621621621</v>
      </c>
      <c r="Q2551" t="s">
        <v>8325</v>
      </c>
      <c r="R2551" t="s">
        <v>8354</v>
      </c>
      <c r="S2551" s="12">
        <f t="shared" si="236"/>
        <v>41390.549421296295</v>
      </c>
      <c r="T2551" s="12">
        <f t="shared" si="237"/>
        <v>41425.5</v>
      </c>
      <c r="U2551" t="str">
        <f t="shared" si="238"/>
        <v>Apr</v>
      </c>
      <c r="V2551" t="str">
        <f t="shared" si="239"/>
        <v>2013</v>
      </c>
    </row>
    <row r="2552" spans="1:22" ht="48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s="5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8">
        <f t="shared" si="234"/>
        <v>1.0084615384615385</v>
      </c>
      <c r="P2552">
        <f t="shared" si="235"/>
        <v>43.7</v>
      </c>
      <c r="Q2552" t="s">
        <v>8325</v>
      </c>
      <c r="R2552" t="s">
        <v>8354</v>
      </c>
      <c r="S2552" s="12">
        <f t="shared" si="236"/>
        <v>42228.425995370366</v>
      </c>
      <c r="T2552" s="12">
        <f t="shared" si="237"/>
        <v>42284.957638888889</v>
      </c>
      <c r="U2552" t="str">
        <f t="shared" si="238"/>
        <v>Aug</v>
      </c>
      <c r="V2552" t="str">
        <f t="shared" si="239"/>
        <v>2015</v>
      </c>
    </row>
    <row r="2553" spans="1:22" ht="48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s="5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8">
        <f t="shared" si="234"/>
        <v>1.0273469387755103</v>
      </c>
      <c r="P2553">
        <f t="shared" si="235"/>
        <v>67.419642857142861</v>
      </c>
      <c r="Q2553" t="s">
        <v>8325</v>
      </c>
      <c r="R2553" t="s">
        <v>8354</v>
      </c>
      <c r="S2553" s="12">
        <f t="shared" si="236"/>
        <v>40961.043807870366</v>
      </c>
      <c r="T2553" s="12">
        <f t="shared" si="237"/>
        <v>40989.658333333333</v>
      </c>
      <c r="U2553" t="str">
        <f t="shared" si="238"/>
        <v>Feb</v>
      </c>
      <c r="V2553" t="str">
        <f t="shared" si="239"/>
        <v>2012</v>
      </c>
    </row>
    <row r="2554" spans="1:22" ht="48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s="5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8">
        <f t="shared" si="234"/>
        <v>1.0649999999999999</v>
      </c>
      <c r="P2554">
        <f t="shared" si="235"/>
        <v>177.5</v>
      </c>
      <c r="Q2554" t="s">
        <v>8325</v>
      </c>
      <c r="R2554" t="s">
        <v>8354</v>
      </c>
      <c r="S2554" s="12">
        <f t="shared" si="236"/>
        <v>42769.601631944439</v>
      </c>
      <c r="T2554" s="12">
        <f t="shared" si="237"/>
        <v>42799.601631944439</v>
      </c>
      <c r="U2554" t="str">
        <f t="shared" si="238"/>
        <v>Feb</v>
      </c>
      <c r="V2554" t="str">
        <f t="shared" si="239"/>
        <v>2017</v>
      </c>
    </row>
    <row r="2555" spans="1:22" ht="48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s="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8">
        <f t="shared" si="234"/>
        <v>1.5553333333333332</v>
      </c>
      <c r="P2555">
        <f t="shared" si="235"/>
        <v>38.883333333333333</v>
      </c>
      <c r="Q2555" t="s">
        <v>8325</v>
      </c>
      <c r="R2555" t="s">
        <v>8354</v>
      </c>
      <c r="S2555" s="12">
        <f t="shared" si="236"/>
        <v>41112.99082175926</v>
      </c>
      <c r="T2555" s="12">
        <f t="shared" si="237"/>
        <v>41172.99082175926</v>
      </c>
      <c r="U2555" t="str">
        <f t="shared" si="238"/>
        <v>Jul</v>
      </c>
      <c r="V2555" t="str">
        <f t="shared" si="239"/>
        <v>2012</v>
      </c>
    </row>
    <row r="2556" spans="1:22" ht="48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s="5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8">
        <f t="shared" si="234"/>
        <v>1.228</v>
      </c>
      <c r="P2556">
        <f t="shared" si="235"/>
        <v>54.985074626865675</v>
      </c>
      <c r="Q2556" t="s">
        <v>8325</v>
      </c>
      <c r="R2556" t="s">
        <v>8354</v>
      </c>
      <c r="S2556" s="12">
        <f t="shared" si="236"/>
        <v>42124.869942129626</v>
      </c>
      <c r="T2556" s="12">
        <f t="shared" si="237"/>
        <v>42155.957638888889</v>
      </c>
      <c r="U2556" t="str">
        <f t="shared" si="238"/>
        <v>Apr</v>
      </c>
      <c r="V2556" t="str">
        <f t="shared" si="239"/>
        <v>2015</v>
      </c>
    </row>
    <row r="2557" spans="1:22" ht="48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s="5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8">
        <f t="shared" si="234"/>
        <v>1.0734999999999999</v>
      </c>
      <c r="P2557">
        <f t="shared" si="235"/>
        <v>61.342857142857142</v>
      </c>
      <c r="Q2557" t="s">
        <v>8325</v>
      </c>
      <c r="R2557" t="s">
        <v>8354</v>
      </c>
      <c r="S2557" s="12">
        <f t="shared" si="236"/>
        <v>41026.44667824074</v>
      </c>
      <c r="T2557" s="12">
        <f t="shared" si="237"/>
        <v>41057.44667824074</v>
      </c>
      <c r="U2557" t="str">
        <f t="shared" si="238"/>
        <v>Apr</v>
      </c>
      <c r="V2557" t="str">
        <f t="shared" si="239"/>
        <v>2012</v>
      </c>
    </row>
    <row r="2558" spans="1:22" ht="48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s="5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8">
        <f t="shared" si="234"/>
        <v>1.0550335570469798</v>
      </c>
      <c r="P2558">
        <f t="shared" si="235"/>
        <v>23.117647058823529</v>
      </c>
      <c r="Q2558" t="s">
        <v>8325</v>
      </c>
      <c r="R2558" t="s">
        <v>8354</v>
      </c>
      <c r="S2558" s="12">
        <f t="shared" si="236"/>
        <v>41222.783067129625</v>
      </c>
      <c r="T2558" s="12">
        <f t="shared" si="237"/>
        <v>41267.783067129625</v>
      </c>
      <c r="U2558" t="str">
        <f t="shared" si="238"/>
        <v>Nov</v>
      </c>
      <c r="V2558" t="str">
        <f t="shared" si="239"/>
        <v>2012</v>
      </c>
    </row>
    <row r="2559" spans="1:22" ht="32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s="5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8">
        <f t="shared" si="234"/>
        <v>1.1844444444444444</v>
      </c>
      <c r="P2559">
        <f t="shared" si="235"/>
        <v>29.611111111111111</v>
      </c>
      <c r="Q2559" t="s">
        <v>8325</v>
      </c>
      <c r="R2559" t="s">
        <v>8354</v>
      </c>
      <c r="S2559" s="12">
        <f t="shared" si="236"/>
        <v>41744.536874999998</v>
      </c>
      <c r="T2559" s="12">
        <f t="shared" si="237"/>
        <v>41774.536874999998</v>
      </c>
      <c r="U2559" t="str">
        <f t="shared" si="238"/>
        <v>Apr</v>
      </c>
      <c r="V2559" t="str">
        <f t="shared" si="239"/>
        <v>2014</v>
      </c>
    </row>
    <row r="2560" spans="1:22" ht="32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s="5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8">
        <f t="shared" si="234"/>
        <v>1.0888</v>
      </c>
      <c r="P2560">
        <f t="shared" si="235"/>
        <v>75.611111111111114</v>
      </c>
      <c r="Q2560" t="s">
        <v>8325</v>
      </c>
      <c r="R2560" t="s">
        <v>8354</v>
      </c>
      <c r="S2560" s="12">
        <f t="shared" si="236"/>
        <v>42093.651689814818</v>
      </c>
      <c r="T2560" s="12">
        <f t="shared" si="237"/>
        <v>42125.374305555553</v>
      </c>
      <c r="U2560" t="str">
        <f t="shared" si="238"/>
        <v>Mar</v>
      </c>
      <c r="V2560" t="str">
        <f t="shared" si="239"/>
        <v>2015</v>
      </c>
    </row>
    <row r="2561" spans="1:22" ht="48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s="5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8">
        <f t="shared" si="234"/>
        <v>1.1125</v>
      </c>
      <c r="P2561">
        <f t="shared" si="235"/>
        <v>35.6</v>
      </c>
      <c r="Q2561" t="s">
        <v>8325</v>
      </c>
      <c r="R2561" t="s">
        <v>8354</v>
      </c>
      <c r="S2561" s="12">
        <f t="shared" si="236"/>
        <v>40829.665324074071</v>
      </c>
      <c r="T2561" s="12">
        <f t="shared" si="237"/>
        <v>40862.609027777777</v>
      </c>
      <c r="U2561" t="str">
        <f t="shared" si="238"/>
        <v>Oct</v>
      </c>
      <c r="V2561" t="str">
        <f t="shared" si="239"/>
        <v>2011</v>
      </c>
    </row>
    <row r="2562" spans="1:22" ht="48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s="5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8">
        <f t="shared" si="234"/>
        <v>1.0009999999999999</v>
      </c>
      <c r="P2562">
        <f t="shared" si="235"/>
        <v>143</v>
      </c>
      <c r="Q2562" t="s">
        <v>8325</v>
      </c>
      <c r="R2562" t="s">
        <v>8354</v>
      </c>
      <c r="S2562" s="12">
        <f t="shared" si="236"/>
        <v>42039.742754629631</v>
      </c>
      <c r="T2562" s="12">
        <f t="shared" si="237"/>
        <v>42069.742754629631</v>
      </c>
      <c r="U2562" t="str">
        <f t="shared" si="238"/>
        <v>Feb</v>
      </c>
      <c r="V2562" t="str">
        <f t="shared" si="239"/>
        <v>2015</v>
      </c>
    </row>
    <row r="2563" spans="1:22" ht="48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s="5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8">
        <f t="shared" ref="O2563:O2626" si="240">E2563/D2563</f>
        <v>0</v>
      </c>
      <c r="P2563" t="e">
        <f t="shared" ref="P2563:P2626" si="241">AVERAGE(E2563/L2563)</f>
        <v>#DIV/0!</v>
      </c>
      <c r="Q2563" t="s">
        <v>8336</v>
      </c>
      <c r="R2563" t="s">
        <v>8337</v>
      </c>
      <c r="S2563" s="12">
        <f t="shared" ref="S2563:S2626" si="242">(((J2563/60)/60)/24)+DATE(1970,1,1)+(-5/24)</f>
        <v>42260.320474537039</v>
      </c>
      <c r="T2563" s="12">
        <f t="shared" ref="T2563:T2626" si="243">(((I2563/60)/60)/24)+DATE(1970,1,1)+(-5/24)</f>
        <v>42290.320474537039</v>
      </c>
      <c r="U2563" t="str">
        <f t="shared" ref="U2563:U2626" si="244">TEXT(S2563, "mmm")</f>
        <v>Sep</v>
      </c>
      <c r="V2563" t="str">
        <f t="shared" ref="V2563:V2626" si="245">TEXT(S2563, "yyy")</f>
        <v>2015</v>
      </c>
    </row>
    <row r="2564" spans="1:22" ht="48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s="5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8">
        <f t="shared" si="240"/>
        <v>7.4999999999999997E-3</v>
      </c>
      <c r="P2564">
        <f t="shared" si="241"/>
        <v>25</v>
      </c>
      <c r="Q2564" t="s">
        <v>8336</v>
      </c>
      <c r="R2564" t="s">
        <v>8337</v>
      </c>
      <c r="S2564" s="12">
        <f t="shared" si="242"/>
        <v>42594.316423611112</v>
      </c>
      <c r="T2564" s="12">
        <f t="shared" si="243"/>
        <v>42654.316423611112</v>
      </c>
      <c r="U2564" t="str">
        <f t="shared" si="244"/>
        <v>Aug</v>
      </c>
      <c r="V2564" t="str">
        <f t="shared" si="245"/>
        <v>2016</v>
      </c>
    </row>
    <row r="2565" spans="1:22" ht="32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s="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8">
        <f t="shared" si="240"/>
        <v>0</v>
      </c>
      <c r="P2565" t="e">
        <f t="shared" si="241"/>
        <v>#DIV/0!</v>
      </c>
      <c r="Q2565" t="s">
        <v>8336</v>
      </c>
      <c r="R2565" t="s">
        <v>8337</v>
      </c>
      <c r="S2565" s="12">
        <f t="shared" si="242"/>
        <v>42154.931145833332</v>
      </c>
      <c r="T2565" s="12">
        <f t="shared" si="243"/>
        <v>42214.931145833332</v>
      </c>
      <c r="U2565" t="str">
        <f t="shared" si="244"/>
        <v>May</v>
      </c>
      <c r="V2565" t="str">
        <f t="shared" si="245"/>
        <v>2015</v>
      </c>
    </row>
    <row r="2566" spans="1:22" ht="48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s="5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8">
        <f t="shared" si="240"/>
        <v>0</v>
      </c>
      <c r="P2566" t="e">
        <f t="shared" si="241"/>
        <v>#DIV/0!</v>
      </c>
      <c r="Q2566" t="s">
        <v>8336</v>
      </c>
      <c r="R2566" t="s">
        <v>8337</v>
      </c>
      <c r="S2566" s="12">
        <f t="shared" si="242"/>
        <v>41821.83216435185</v>
      </c>
      <c r="T2566" s="12">
        <f t="shared" si="243"/>
        <v>41851.83216435185</v>
      </c>
      <c r="U2566" t="str">
        <f t="shared" si="244"/>
        <v>Jul</v>
      </c>
      <c r="V2566" t="str">
        <f t="shared" si="245"/>
        <v>2014</v>
      </c>
    </row>
    <row r="2567" spans="1:22" ht="48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s="5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8">
        <f t="shared" si="240"/>
        <v>0.01</v>
      </c>
      <c r="P2567">
        <f t="shared" si="241"/>
        <v>100</v>
      </c>
      <c r="Q2567" t="s">
        <v>8336</v>
      </c>
      <c r="R2567" t="s">
        <v>8337</v>
      </c>
      <c r="S2567" s="12">
        <f t="shared" si="242"/>
        <v>42440.442002314812</v>
      </c>
      <c r="T2567" s="12">
        <f t="shared" si="243"/>
        <v>42499.659722222219</v>
      </c>
      <c r="U2567" t="str">
        <f t="shared" si="244"/>
        <v>Mar</v>
      </c>
      <c r="V2567" t="str">
        <f t="shared" si="245"/>
        <v>2016</v>
      </c>
    </row>
    <row r="2568" spans="1:22" ht="48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s="5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8">
        <f t="shared" si="240"/>
        <v>0</v>
      </c>
      <c r="P2568" t="e">
        <f t="shared" si="241"/>
        <v>#DIV/0!</v>
      </c>
      <c r="Q2568" t="s">
        <v>8336</v>
      </c>
      <c r="R2568" t="s">
        <v>8337</v>
      </c>
      <c r="S2568" s="12">
        <f t="shared" si="242"/>
        <v>41842.772546296292</v>
      </c>
      <c r="T2568" s="12">
        <f t="shared" si="243"/>
        <v>41872.772546296292</v>
      </c>
      <c r="U2568" t="str">
        <f t="shared" si="244"/>
        <v>Jul</v>
      </c>
      <c r="V2568" t="str">
        <f t="shared" si="245"/>
        <v>2014</v>
      </c>
    </row>
    <row r="2569" spans="1:22" ht="48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s="5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8">
        <f t="shared" si="240"/>
        <v>2.6666666666666666E-3</v>
      </c>
      <c r="P2569">
        <f t="shared" si="241"/>
        <v>60</v>
      </c>
      <c r="Q2569" t="s">
        <v>8336</v>
      </c>
      <c r="R2569" t="s">
        <v>8337</v>
      </c>
      <c r="S2569" s="12">
        <f t="shared" si="242"/>
        <v>42087.670578703699</v>
      </c>
      <c r="T2569" s="12">
        <f t="shared" si="243"/>
        <v>42117.670578703699</v>
      </c>
      <c r="U2569" t="str">
        <f t="shared" si="244"/>
        <v>Mar</v>
      </c>
      <c r="V2569" t="str">
        <f t="shared" si="245"/>
        <v>2015</v>
      </c>
    </row>
    <row r="2570" spans="1:22" ht="48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s="5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8">
        <f t="shared" si="240"/>
        <v>5.0000000000000001E-3</v>
      </c>
      <c r="P2570">
        <f t="shared" si="241"/>
        <v>50</v>
      </c>
      <c r="Q2570" t="s">
        <v>8336</v>
      </c>
      <c r="R2570" t="s">
        <v>8337</v>
      </c>
      <c r="S2570" s="12">
        <f t="shared" si="242"/>
        <v>42584.45826388889</v>
      </c>
      <c r="T2570" s="12">
        <f t="shared" si="243"/>
        <v>42614.45826388889</v>
      </c>
      <c r="U2570" t="str">
        <f t="shared" si="244"/>
        <v>Aug</v>
      </c>
      <c r="V2570" t="str">
        <f t="shared" si="245"/>
        <v>2016</v>
      </c>
    </row>
    <row r="2571" spans="1:22" ht="48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s="5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8">
        <f t="shared" si="240"/>
        <v>2.2307692307692306E-2</v>
      </c>
      <c r="P2571">
        <f t="shared" si="241"/>
        <v>72.5</v>
      </c>
      <c r="Q2571" t="s">
        <v>8336</v>
      </c>
      <c r="R2571" t="s">
        <v>8337</v>
      </c>
      <c r="S2571" s="12">
        <f t="shared" si="242"/>
        <v>42233.897129629629</v>
      </c>
      <c r="T2571" s="12">
        <f t="shared" si="243"/>
        <v>42263.897129629629</v>
      </c>
      <c r="U2571" t="str">
        <f t="shared" si="244"/>
        <v>Aug</v>
      </c>
      <c r="V2571" t="str">
        <f t="shared" si="245"/>
        <v>2015</v>
      </c>
    </row>
    <row r="2572" spans="1:22" ht="48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s="5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8">
        <f t="shared" si="240"/>
        <v>8.4285714285714294E-3</v>
      </c>
      <c r="P2572">
        <f t="shared" si="241"/>
        <v>29.5</v>
      </c>
      <c r="Q2572" t="s">
        <v>8336</v>
      </c>
      <c r="R2572" t="s">
        <v>8337</v>
      </c>
      <c r="S2572" s="12">
        <f t="shared" si="242"/>
        <v>42744.694849537038</v>
      </c>
      <c r="T2572" s="12">
        <f t="shared" si="243"/>
        <v>42774.694849537038</v>
      </c>
      <c r="U2572" t="str">
        <f t="shared" si="244"/>
        <v>Jan</v>
      </c>
      <c r="V2572" t="str">
        <f t="shared" si="245"/>
        <v>2017</v>
      </c>
    </row>
    <row r="2573" spans="1:22" ht="48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s="5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8">
        <f t="shared" si="240"/>
        <v>2.5000000000000001E-3</v>
      </c>
      <c r="P2573">
        <f t="shared" si="241"/>
        <v>62.5</v>
      </c>
      <c r="Q2573" t="s">
        <v>8336</v>
      </c>
      <c r="R2573" t="s">
        <v>8337</v>
      </c>
      <c r="S2573" s="12">
        <f t="shared" si="242"/>
        <v>42449.133344907408</v>
      </c>
      <c r="T2573" s="12">
        <f t="shared" si="243"/>
        <v>42509.133344907408</v>
      </c>
      <c r="U2573" t="str">
        <f t="shared" si="244"/>
        <v>Mar</v>
      </c>
      <c r="V2573" t="str">
        <f t="shared" si="245"/>
        <v>2016</v>
      </c>
    </row>
    <row r="2574" spans="1:22" ht="48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s="5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8">
        <f t="shared" si="240"/>
        <v>0</v>
      </c>
      <c r="P2574" t="e">
        <f t="shared" si="241"/>
        <v>#DIV/0!</v>
      </c>
      <c r="Q2574" t="s">
        <v>8336</v>
      </c>
      <c r="R2574" t="s">
        <v>8337</v>
      </c>
      <c r="S2574" s="12">
        <f t="shared" si="242"/>
        <v>42076.911076388882</v>
      </c>
      <c r="T2574" s="12">
        <f t="shared" si="243"/>
        <v>42106.911076388882</v>
      </c>
      <c r="U2574" t="str">
        <f t="shared" si="244"/>
        <v>Mar</v>
      </c>
      <c r="V2574" t="str">
        <f t="shared" si="245"/>
        <v>2015</v>
      </c>
    </row>
    <row r="2575" spans="1:22" ht="48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s="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8">
        <f t="shared" si="240"/>
        <v>0</v>
      </c>
      <c r="P2575" t="e">
        <f t="shared" si="241"/>
        <v>#DIV/0!</v>
      </c>
      <c r="Q2575" t="s">
        <v>8336</v>
      </c>
      <c r="R2575" t="s">
        <v>8337</v>
      </c>
      <c r="S2575" s="12">
        <f t="shared" si="242"/>
        <v>41829.383668981478</v>
      </c>
      <c r="T2575" s="12">
        <f t="shared" si="243"/>
        <v>41874.383668981478</v>
      </c>
      <c r="U2575" t="str">
        <f t="shared" si="244"/>
        <v>Jul</v>
      </c>
      <c r="V2575" t="str">
        <f t="shared" si="245"/>
        <v>2014</v>
      </c>
    </row>
    <row r="2576" spans="1:22" ht="48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s="5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8">
        <f t="shared" si="240"/>
        <v>0</v>
      </c>
      <c r="P2576" t="e">
        <f t="shared" si="241"/>
        <v>#DIV/0!</v>
      </c>
      <c r="Q2576" t="s">
        <v>8336</v>
      </c>
      <c r="R2576" t="s">
        <v>8337</v>
      </c>
      <c r="S2576" s="12">
        <f t="shared" si="242"/>
        <v>42487.617418981477</v>
      </c>
      <c r="T2576" s="12">
        <f t="shared" si="243"/>
        <v>42508.617418981477</v>
      </c>
      <c r="U2576" t="str">
        <f t="shared" si="244"/>
        <v>Apr</v>
      </c>
      <c r="V2576" t="str">
        <f t="shared" si="245"/>
        <v>2016</v>
      </c>
    </row>
    <row r="2577" spans="1:22" ht="48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s="5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8">
        <f t="shared" si="240"/>
        <v>0</v>
      </c>
      <c r="P2577" t="e">
        <f t="shared" si="241"/>
        <v>#DIV/0!</v>
      </c>
      <c r="Q2577" t="s">
        <v>8336</v>
      </c>
      <c r="R2577" t="s">
        <v>8337</v>
      </c>
      <c r="S2577" s="12">
        <f t="shared" si="242"/>
        <v>41985.90039351851</v>
      </c>
      <c r="T2577" s="12">
        <f t="shared" si="243"/>
        <v>42015.90039351851</v>
      </c>
      <c r="U2577" t="str">
        <f t="shared" si="244"/>
        <v>Dec</v>
      </c>
      <c r="V2577" t="str">
        <f t="shared" si="245"/>
        <v>2014</v>
      </c>
    </row>
    <row r="2578" spans="1:22" ht="32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s="5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8">
        <f t="shared" si="240"/>
        <v>0</v>
      </c>
      <c r="P2578" t="e">
        <f t="shared" si="241"/>
        <v>#DIV/0!</v>
      </c>
      <c r="Q2578" t="s">
        <v>8336</v>
      </c>
      <c r="R2578" t="s">
        <v>8337</v>
      </c>
      <c r="S2578" s="12">
        <f t="shared" si="242"/>
        <v>42059.801469907405</v>
      </c>
      <c r="T2578" s="12">
        <f t="shared" si="243"/>
        <v>42104.759803240733</v>
      </c>
      <c r="U2578" t="str">
        <f t="shared" si="244"/>
        <v>Feb</v>
      </c>
      <c r="V2578" t="str">
        <f t="shared" si="245"/>
        <v>2015</v>
      </c>
    </row>
    <row r="2579" spans="1:22" ht="48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s="5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8">
        <f t="shared" si="240"/>
        <v>0</v>
      </c>
      <c r="P2579" t="e">
        <f t="shared" si="241"/>
        <v>#DIV/0!</v>
      </c>
      <c r="Q2579" t="s">
        <v>8336</v>
      </c>
      <c r="R2579" t="s">
        <v>8337</v>
      </c>
      <c r="S2579" s="12">
        <f t="shared" si="242"/>
        <v>41830.612233796295</v>
      </c>
      <c r="T2579" s="12">
        <f t="shared" si="243"/>
        <v>41855.612233796295</v>
      </c>
      <c r="U2579" t="str">
        <f t="shared" si="244"/>
        <v>Jul</v>
      </c>
      <c r="V2579" t="str">
        <f t="shared" si="245"/>
        <v>2014</v>
      </c>
    </row>
    <row r="2580" spans="1:22" ht="48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s="5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8">
        <f t="shared" si="240"/>
        <v>0</v>
      </c>
      <c r="P2580" t="e">
        <f t="shared" si="241"/>
        <v>#DIV/0!</v>
      </c>
      <c r="Q2580" t="s">
        <v>8336</v>
      </c>
      <c r="R2580" t="s">
        <v>8337</v>
      </c>
      <c r="S2580" s="12">
        <f t="shared" si="242"/>
        <v>42237.814571759263</v>
      </c>
      <c r="T2580" s="12">
        <f t="shared" si="243"/>
        <v>42286.499999999993</v>
      </c>
      <c r="U2580" t="str">
        <f t="shared" si="244"/>
        <v>Aug</v>
      </c>
      <c r="V2580" t="str">
        <f t="shared" si="245"/>
        <v>2015</v>
      </c>
    </row>
    <row r="2581" spans="1:22" ht="48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s="5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8">
        <f t="shared" si="240"/>
        <v>1.3849999999999999E-3</v>
      </c>
      <c r="P2581">
        <f t="shared" si="241"/>
        <v>23.083333333333332</v>
      </c>
      <c r="Q2581" t="s">
        <v>8336</v>
      </c>
      <c r="R2581" t="s">
        <v>8337</v>
      </c>
      <c r="S2581" s="12">
        <f t="shared" si="242"/>
        <v>41837.621562499997</v>
      </c>
      <c r="T2581" s="12">
        <f t="shared" si="243"/>
        <v>41897.621562499997</v>
      </c>
      <c r="U2581" t="str">
        <f t="shared" si="244"/>
        <v>Jul</v>
      </c>
      <c r="V2581" t="str">
        <f t="shared" si="245"/>
        <v>2014</v>
      </c>
    </row>
    <row r="2582" spans="1:22" ht="48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s="5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8">
        <f t="shared" si="240"/>
        <v>6.0000000000000001E-3</v>
      </c>
      <c r="P2582">
        <f t="shared" si="241"/>
        <v>25.5</v>
      </c>
      <c r="Q2582" t="s">
        <v>8336</v>
      </c>
      <c r="R2582" t="s">
        <v>8337</v>
      </c>
      <c r="S2582" s="12">
        <f t="shared" si="242"/>
        <v>42110.118090277778</v>
      </c>
      <c r="T2582" s="12">
        <f t="shared" si="243"/>
        <v>42139.916666666664</v>
      </c>
      <c r="U2582" t="str">
        <f t="shared" si="244"/>
        <v>Apr</v>
      </c>
      <c r="V2582" t="str">
        <f t="shared" si="245"/>
        <v>2015</v>
      </c>
    </row>
    <row r="2583" spans="1:22" ht="48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s="5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8">
        <f t="shared" si="240"/>
        <v>0.106</v>
      </c>
      <c r="P2583">
        <f t="shared" si="241"/>
        <v>48.18181818181818</v>
      </c>
      <c r="Q2583" t="s">
        <v>8336</v>
      </c>
      <c r="R2583" t="s">
        <v>8337</v>
      </c>
      <c r="S2583" s="12">
        <f t="shared" si="242"/>
        <v>42294.420115740737</v>
      </c>
      <c r="T2583" s="12">
        <f t="shared" si="243"/>
        <v>42324.461782407401</v>
      </c>
      <c r="U2583" t="str">
        <f t="shared" si="244"/>
        <v>Oct</v>
      </c>
      <c r="V2583" t="str">
        <f t="shared" si="245"/>
        <v>2015</v>
      </c>
    </row>
    <row r="2584" spans="1:22" ht="32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s="5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8">
        <f t="shared" si="240"/>
        <v>1.1111111111111112E-5</v>
      </c>
      <c r="P2584">
        <f t="shared" si="241"/>
        <v>1</v>
      </c>
      <c r="Q2584" t="s">
        <v>8336</v>
      </c>
      <c r="R2584" t="s">
        <v>8337</v>
      </c>
      <c r="S2584" s="12">
        <f t="shared" si="242"/>
        <v>42642.780486111107</v>
      </c>
      <c r="T2584" s="12">
        <f t="shared" si="243"/>
        <v>42672.780486111107</v>
      </c>
      <c r="U2584" t="str">
        <f t="shared" si="244"/>
        <v>Sep</v>
      </c>
      <c r="V2584" t="str">
        <f t="shared" si="245"/>
        <v>2016</v>
      </c>
    </row>
    <row r="2585" spans="1:22" ht="32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s="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8">
        <f t="shared" si="240"/>
        <v>5.0000000000000001E-3</v>
      </c>
      <c r="P2585">
        <f t="shared" si="241"/>
        <v>1</v>
      </c>
      <c r="Q2585" t="s">
        <v>8336</v>
      </c>
      <c r="R2585" t="s">
        <v>8337</v>
      </c>
      <c r="S2585" s="12">
        <f t="shared" si="242"/>
        <v>42019.561111111114</v>
      </c>
      <c r="T2585" s="12">
        <f t="shared" si="243"/>
        <v>42079.519444444442</v>
      </c>
      <c r="U2585" t="str">
        <f t="shared" si="244"/>
        <v>Jan</v>
      </c>
      <c r="V2585" t="str">
        <f t="shared" si="245"/>
        <v>2015</v>
      </c>
    </row>
    <row r="2586" spans="1:22" ht="32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s="5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8">
        <f t="shared" si="240"/>
        <v>0</v>
      </c>
      <c r="P2586" t="e">
        <f t="shared" si="241"/>
        <v>#DIV/0!</v>
      </c>
      <c r="Q2586" t="s">
        <v>8336</v>
      </c>
      <c r="R2586" t="s">
        <v>8337</v>
      </c>
      <c r="S2586" s="12">
        <f t="shared" si="242"/>
        <v>42139.964918981481</v>
      </c>
      <c r="T2586" s="12">
        <f t="shared" si="243"/>
        <v>42169.964918981481</v>
      </c>
      <c r="U2586" t="str">
        <f t="shared" si="244"/>
        <v>May</v>
      </c>
      <c r="V2586" t="str">
        <f t="shared" si="245"/>
        <v>2015</v>
      </c>
    </row>
    <row r="2587" spans="1:22" ht="48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s="5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8">
        <f t="shared" si="240"/>
        <v>1.6666666666666668E-3</v>
      </c>
      <c r="P2587">
        <f t="shared" si="241"/>
        <v>50</v>
      </c>
      <c r="Q2587" t="s">
        <v>8336</v>
      </c>
      <c r="R2587" t="s">
        <v>8337</v>
      </c>
      <c r="S2587" s="12">
        <f t="shared" si="242"/>
        <v>41795.754999999997</v>
      </c>
      <c r="T2587" s="12">
        <f t="shared" si="243"/>
        <v>41825.754999999997</v>
      </c>
      <c r="U2587" t="str">
        <f t="shared" si="244"/>
        <v>Jun</v>
      </c>
      <c r="V2587" t="str">
        <f t="shared" si="245"/>
        <v>2014</v>
      </c>
    </row>
    <row r="2588" spans="1:22" ht="32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s="5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8">
        <f t="shared" si="240"/>
        <v>1.6666666666666668E-3</v>
      </c>
      <c r="P2588">
        <f t="shared" si="241"/>
        <v>5</v>
      </c>
      <c r="Q2588" t="s">
        <v>8336</v>
      </c>
      <c r="R2588" t="s">
        <v>8337</v>
      </c>
      <c r="S2588" s="12">
        <f t="shared" si="242"/>
        <v>42333.121944444443</v>
      </c>
      <c r="T2588" s="12">
        <f t="shared" si="243"/>
        <v>42363.121944444443</v>
      </c>
      <c r="U2588" t="str">
        <f t="shared" si="244"/>
        <v>Nov</v>
      </c>
      <c r="V2588" t="str">
        <f t="shared" si="245"/>
        <v>2015</v>
      </c>
    </row>
    <row r="2589" spans="1:22" ht="48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s="5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8">
        <f t="shared" si="240"/>
        <v>2.4340000000000001E-2</v>
      </c>
      <c r="P2589">
        <f t="shared" si="241"/>
        <v>202.83333333333334</v>
      </c>
      <c r="Q2589" t="s">
        <v>8336</v>
      </c>
      <c r="R2589" t="s">
        <v>8337</v>
      </c>
      <c r="S2589" s="12">
        <f t="shared" si="242"/>
        <v>42338.467048611106</v>
      </c>
      <c r="T2589" s="12">
        <f t="shared" si="243"/>
        <v>42368.467048611106</v>
      </c>
      <c r="U2589" t="str">
        <f t="shared" si="244"/>
        <v>Nov</v>
      </c>
      <c r="V2589" t="str">
        <f t="shared" si="245"/>
        <v>2015</v>
      </c>
    </row>
    <row r="2590" spans="1:22" ht="48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s="5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8">
        <f t="shared" si="240"/>
        <v>3.8833333333333331E-2</v>
      </c>
      <c r="P2590">
        <f t="shared" si="241"/>
        <v>29.125</v>
      </c>
      <c r="Q2590" t="s">
        <v>8336</v>
      </c>
      <c r="R2590" t="s">
        <v>8337</v>
      </c>
      <c r="S2590" s="12">
        <f t="shared" si="242"/>
        <v>42042.467893518515</v>
      </c>
      <c r="T2590" s="12">
        <f t="shared" si="243"/>
        <v>42094.343055555553</v>
      </c>
      <c r="U2590" t="str">
        <f t="shared" si="244"/>
        <v>Feb</v>
      </c>
      <c r="V2590" t="str">
        <f t="shared" si="245"/>
        <v>2015</v>
      </c>
    </row>
    <row r="2591" spans="1:22" ht="48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s="5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8">
        <f t="shared" si="240"/>
        <v>1E-4</v>
      </c>
      <c r="P2591">
        <f t="shared" si="241"/>
        <v>5</v>
      </c>
      <c r="Q2591" t="s">
        <v>8336</v>
      </c>
      <c r="R2591" t="s">
        <v>8337</v>
      </c>
      <c r="S2591" s="12">
        <f t="shared" si="242"/>
        <v>42422.327858796292</v>
      </c>
      <c r="T2591" s="12">
        <f t="shared" si="243"/>
        <v>42452.286192129628</v>
      </c>
      <c r="U2591" t="str">
        <f t="shared" si="244"/>
        <v>Feb</v>
      </c>
      <c r="V2591" t="str">
        <f t="shared" si="245"/>
        <v>2016</v>
      </c>
    </row>
    <row r="2592" spans="1:22" ht="48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s="5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8">
        <f t="shared" si="240"/>
        <v>0</v>
      </c>
      <c r="P2592" t="e">
        <f t="shared" si="241"/>
        <v>#DIV/0!</v>
      </c>
      <c r="Q2592" t="s">
        <v>8336</v>
      </c>
      <c r="R2592" t="s">
        <v>8337</v>
      </c>
      <c r="S2592" s="12">
        <f t="shared" si="242"/>
        <v>42388.380752314813</v>
      </c>
      <c r="T2592" s="12">
        <f t="shared" si="243"/>
        <v>42395.380752314813</v>
      </c>
      <c r="U2592" t="str">
        <f t="shared" si="244"/>
        <v>Jan</v>
      </c>
      <c r="V2592" t="str">
        <f t="shared" si="245"/>
        <v>2016</v>
      </c>
    </row>
    <row r="2593" spans="1:22" ht="48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s="5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8">
        <f t="shared" si="240"/>
        <v>1.7333333333333333E-2</v>
      </c>
      <c r="P2593">
        <f t="shared" si="241"/>
        <v>13</v>
      </c>
      <c r="Q2593" t="s">
        <v>8336</v>
      </c>
      <c r="R2593" t="s">
        <v>8337</v>
      </c>
      <c r="S2593" s="12">
        <f t="shared" si="242"/>
        <v>42382.698194444441</v>
      </c>
      <c r="T2593" s="12">
        <f t="shared" si="243"/>
        <v>42442.656527777777</v>
      </c>
      <c r="U2593" t="str">
        <f t="shared" si="244"/>
        <v>Jan</v>
      </c>
      <c r="V2593" t="str">
        <f t="shared" si="245"/>
        <v>2016</v>
      </c>
    </row>
    <row r="2594" spans="1:22" ht="48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s="5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8">
        <f t="shared" si="240"/>
        <v>1.6666666666666668E-3</v>
      </c>
      <c r="P2594">
        <f t="shared" si="241"/>
        <v>50</v>
      </c>
      <c r="Q2594" t="s">
        <v>8336</v>
      </c>
      <c r="R2594" t="s">
        <v>8337</v>
      </c>
      <c r="S2594" s="12">
        <f t="shared" si="242"/>
        <v>41887.592835648145</v>
      </c>
      <c r="T2594" s="12">
        <f t="shared" si="243"/>
        <v>41917.592835648145</v>
      </c>
      <c r="U2594" t="str">
        <f t="shared" si="244"/>
        <v>Sep</v>
      </c>
      <c r="V2594" t="str">
        <f t="shared" si="245"/>
        <v>2014</v>
      </c>
    </row>
    <row r="2595" spans="1:22" ht="48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s="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8">
        <f t="shared" si="240"/>
        <v>0</v>
      </c>
      <c r="P2595" t="e">
        <f t="shared" si="241"/>
        <v>#DIV/0!</v>
      </c>
      <c r="Q2595" t="s">
        <v>8336</v>
      </c>
      <c r="R2595" t="s">
        <v>8337</v>
      </c>
      <c r="S2595" s="12">
        <f t="shared" si="242"/>
        <v>42089.636875000004</v>
      </c>
      <c r="T2595" s="12">
        <f t="shared" si="243"/>
        <v>42119.636875000004</v>
      </c>
      <c r="U2595" t="str">
        <f t="shared" si="244"/>
        <v>Mar</v>
      </c>
      <c r="V2595" t="str">
        <f t="shared" si="245"/>
        <v>2015</v>
      </c>
    </row>
    <row r="2596" spans="1:22" ht="48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s="5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8">
        <f t="shared" si="240"/>
        <v>1.2500000000000001E-5</v>
      </c>
      <c r="P2596">
        <f t="shared" si="241"/>
        <v>1</v>
      </c>
      <c r="Q2596" t="s">
        <v>8336</v>
      </c>
      <c r="R2596" t="s">
        <v>8337</v>
      </c>
      <c r="S2596" s="12">
        <f t="shared" si="242"/>
        <v>41828.759583333333</v>
      </c>
      <c r="T2596" s="12">
        <f t="shared" si="243"/>
        <v>41858.759583333333</v>
      </c>
      <c r="U2596" t="str">
        <f t="shared" si="244"/>
        <v>Jul</v>
      </c>
      <c r="V2596" t="str">
        <f t="shared" si="245"/>
        <v>2014</v>
      </c>
    </row>
    <row r="2597" spans="1:22" ht="32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s="5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8">
        <f t="shared" si="240"/>
        <v>0.12166666666666667</v>
      </c>
      <c r="P2597">
        <f t="shared" si="241"/>
        <v>96.05263157894737</v>
      </c>
      <c r="Q2597" t="s">
        <v>8336</v>
      </c>
      <c r="R2597" t="s">
        <v>8337</v>
      </c>
      <c r="S2597" s="12">
        <f t="shared" si="242"/>
        <v>42760.035879629628</v>
      </c>
      <c r="T2597" s="12">
        <f t="shared" si="243"/>
        <v>42790.035879629628</v>
      </c>
      <c r="U2597" t="str">
        <f t="shared" si="244"/>
        <v>Jan</v>
      </c>
      <c r="V2597" t="str">
        <f t="shared" si="245"/>
        <v>2017</v>
      </c>
    </row>
    <row r="2598" spans="1:22" ht="48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s="5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8">
        <f t="shared" si="240"/>
        <v>0.23588571428571428</v>
      </c>
      <c r="P2598">
        <f t="shared" si="241"/>
        <v>305.77777777777777</v>
      </c>
      <c r="Q2598" t="s">
        <v>8336</v>
      </c>
      <c r="R2598" t="s">
        <v>8337</v>
      </c>
      <c r="S2598" s="12">
        <f t="shared" si="242"/>
        <v>41828.45612268518</v>
      </c>
      <c r="T2598" s="12">
        <f t="shared" si="243"/>
        <v>41858.45612268518</v>
      </c>
      <c r="U2598" t="str">
        <f t="shared" si="244"/>
        <v>Jul</v>
      </c>
      <c r="V2598" t="str">
        <f t="shared" si="245"/>
        <v>2014</v>
      </c>
    </row>
    <row r="2599" spans="1:22" ht="48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s="5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8">
        <f t="shared" si="240"/>
        <v>5.6666666666666664E-2</v>
      </c>
      <c r="P2599">
        <f t="shared" si="241"/>
        <v>12.142857142857142</v>
      </c>
      <c r="Q2599" t="s">
        <v>8336</v>
      </c>
      <c r="R2599" t="s">
        <v>8337</v>
      </c>
      <c r="S2599" s="12">
        <f t="shared" si="242"/>
        <v>42510.133298611108</v>
      </c>
      <c r="T2599" s="12">
        <f t="shared" si="243"/>
        <v>42540.133298611108</v>
      </c>
      <c r="U2599" t="str">
        <f t="shared" si="244"/>
        <v>May</v>
      </c>
      <c r="V2599" t="str">
        <f t="shared" si="245"/>
        <v>2016</v>
      </c>
    </row>
    <row r="2600" spans="1:22" ht="32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s="5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8">
        <f t="shared" si="240"/>
        <v>0.39</v>
      </c>
      <c r="P2600">
        <f t="shared" si="241"/>
        <v>83.571428571428569</v>
      </c>
      <c r="Q2600" t="s">
        <v>8336</v>
      </c>
      <c r="R2600" t="s">
        <v>8337</v>
      </c>
      <c r="S2600" s="12">
        <f t="shared" si="242"/>
        <v>42240.631956018515</v>
      </c>
      <c r="T2600" s="12">
        <f t="shared" si="243"/>
        <v>42270.631956018515</v>
      </c>
      <c r="U2600" t="str">
        <f t="shared" si="244"/>
        <v>Aug</v>
      </c>
      <c r="V2600" t="str">
        <f t="shared" si="245"/>
        <v>2015</v>
      </c>
    </row>
    <row r="2601" spans="1:22" ht="32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s="5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8">
        <f t="shared" si="240"/>
        <v>9.9546510341776348E-3</v>
      </c>
      <c r="P2601">
        <f t="shared" si="241"/>
        <v>18</v>
      </c>
      <c r="Q2601" t="s">
        <v>8336</v>
      </c>
      <c r="R2601" t="s">
        <v>8337</v>
      </c>
      <c r="S2601" s="12">
        <f t="shared" si="242"/>
        <v>41809.545682870368</v>
      </c>
      <c r="T2601" s="12">
        <f t="shared" si="243"/>
        <v>41854.545682870368</v>
      </c>
      <c r="U2601" t="str">
        <f t="shared" si="244"/>
        <v>Jun</v>
      </c>
      <c r="V2601" t="str">
        <f t="shared" si="245"/>
        <v>2014</v>
      </c>
    </row>
    <row r="2602" spans="1:22" ht="32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s="5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8">
        <f t="shared" si="240"/>
        <v>6.9320000000000007E-2</v>
      </c>
      <c r="P2602">
        <f t="shared" si="241"/>
        <v>115.53333333333333</v>
      </c>
      <c r="Q2602" t="s">
        <v>8336</v>
      </c>
      <c r="R2602" t="s">
        <v>8337</v>
      </c>
      <c r="S2602" s="12">
        <f t="shared" si="242"/>
        <v>42394.692129629628</v>
      </c>
      <c r="T2602" s="12">
        <f t="shared" si="243"/>
        <v>42454.650462962956</v>
      </c>
      <c r="U2602" t="str">
        <f t="shared" si="244"/>
        <v>Jan</v>
      </c>
      <c r="V2602" t="str">
        <f t="shared" si="245"/>
        <v>2016</v>
      </c>
    </row>
    <row r="2603" spans="1:22" ht="48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s="5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8">
        <f t="shared" si="240"/>
        <v>6.6139999999999999</v>
      </c>
      <c r="P2603">
        <f t="shared" si="241"/>
        <v>21.900662251655628</v>
      </c>
      <c r="Q2603" t="s">
        <v>8319</v>
      </c>
      <c r="R2603" t="s">
        <v>8355</v>
      </c>
      <c r="S2603" s="12">
        <f t="shared" si="242"/>
        <v>41150.69385416666</v>
      </c>
      <c r="T2603" s="12">
        <f t="shared" si="243"/>
        <v>41164.957638888889</v>
      </c>
      <c r="U2603" t="str">
        <f t="shared" si="244"/>
        <v>Aug</v>
      </c>
      <c r="V2603" t="str">
        <f t="shared" si="245"/>
        <v>2012</v>
      </c>
    </row>
    <row r="2604" spans="1:22" ht="48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s="5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8">
        <f t="shared" si="240"/>
        <v>3.2609166666666667</v>
      </c>
      <c r="P2604">
        <f t="shared" si="241"/>
        <v>80.022494887525568</v>
      </c>
      <c r="Q2604" t="s">
        <v>8319</v>
      </c>
      <c r="R2604" t="s">
        <v>8355</v>
      </c>
      <c r="S2604" s="12">
        <f t="shared" si="242"/>
        <v>41915.538981481477</v>
      </c>
      <c r="T2604" s="12">
        <f t="shared" si="243"/>
        <v>41955.680555555555</v>
      </c>
      <c r="U2604" t="str">
        <f t="shared" si="244"/>
        <v>Oct</v>
      </c>
      <c r="V2604" t="str">
        <f t="shared" si="245"/>
        <v>2014</v>
      </c>
    </row>
    <row r="2605" spans="1:22" ht="32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s="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8">
        <f t="shared" si="240"/>
        <v>1.0148571428571429</v>
      </c>
      <c r="P2605">
        <f t="shared" si="241"/>
        <v>35.520000000000003</v>
      </c>
      <c r="Q2605" t="s">
        <v>8319</v>
      </c>
      <c r="R2605" t="s">
        <v>8355</v>
      </c>
      <c r="S2605" s="12">
        <f t="shared" si="242"/>
        <v>41617.704328703701</v>
      </c>
      <c r="T2605" s="12">
        <f t="shared" si="243"/>
        <v>41631.704328703701</v>
      </c>
      <c r="U2605" t="str">
        <f t="shared" si="244"/>
        <v>Dec</v>
      </c>
      <c r="V2605" t="str">
        <f t="shared" si="245"/>
        <v>2013</v>
      </c>
    </row>
    <row r="2606" spans="1:22" ht="48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s="5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8">
        <f t="shared" si="240"/>
        <v>1.0421799999999999</v>
      </c>
      <c r="P2606">
        <f t="shared" si="241"/>
        <v>64.933333333333323</v>
      </c>
      <c r="Q2606" t="s">
        <v>8319</v>
      </c>
      <c r="R2606" t="s">
        <v>8355</v>
      </c>
      <c r="S2606" s="12">
        <f t="shared" si="242"/>
        <v>40997.842858796292</v>
      </c>
      <c r="T2606" s="12">
        <f t="shared" si="243"/>
        <v>41027.842858796292</v>
      </c>
      <c r="U2606" t="str">
        <f t="shared" si="244"/>
        <v>Mar</v>
      </c>
      <c r="V2606" t="str">
        <f t="shared" si="245"/>
        <v>2012</v>
      </c>
    </row>
    <row r="2607" spans="1:22" ht="48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s="5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8">
        <f t="shared" si="240"/>
        <v>1.0742157000000001</v>
      </c>
      <c r="P2607">
        <f t="shared" si="241"/>
        <v>60.965703745743475</v>
      </c>
      <c r="Q2607" t="s">
        <v>8319</v>
      </c>
      <c r="R2607" t="s">
        <v>8355</v>
      </c>
      <c r="S2607" s="12">
        <f t="shared" si="242"/>
        <v>42508.33321759259</v>
      </c>
      <c r="T2607" s="12">
        <f t="shared" si="243"/>
        <v>42538.33321759259</v>
      </c>
      <c r="U2607" t="str">
        <f t="shared" si="244"/>
        <v>May</v>
      </c>
      <c r="V2607" t="str">
        <f t="shared" si="245"/>
        <v>2016</v>
      </c>
    </row>
    <row r="2608" spans="1:22" ht="64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s="5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8">
        <f t="shared" si="240"/>
        <v>1.1005454545454545</v>
      </c>
      <c r="P2608">
        <f t="shared" si="241"/>
        <v>31.444155844155844</v>
      </c>
      <c r="Q2608" t="s">
        <v>8319</v>
      </c>
      <c r="R2608" t="s">
        <v>8355</v>
      </c>
      <c r="S2608" s="12">
        <f t="shared" si="242"/>
        <v>41726.504421296297</v>
      </c>
      <c r="T2608" s="12">
        <f t="shared" si="243"/>
        <v>41758.504421296297</v>
      </c>
      <c r="U2608" t="str">
        <f t="shared" si="244"/>
        <v>Mar</v>
      </c>
      <c r="V2608" t="str">
        <f t="shared" si="245"/>
        <v>2014</v>
      </c>
    </row>
    <row r="2609" spans="1:22" ht="48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s="5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8">
        <f t="shared" si="240"/>
        <v>4.077</v>
      </c>
      <c r="P2609">
        <f t="shared" si="241"/>
        <v>81.949748743718587</v>
      </c>
      <c r="Q2609" t="s">
        <v>8319</v>
      </c>
      <c r="R2609" t="s">
        <v>8355</v>
      </c>
      <c r="S2609" s="12">
        <f t="shared" si="242"/>
        <v>42184.666342592587</v>
      </c>
      <c r="T2609" s="12">
        <f t="shared" si="243"/>
        <v>42227.874999999993</v>
      </c>
      <c r="U2609" t="str">
        <f t="shared" si="244"/>
        <v>Jun</v>
      </c>
      <c r="V2609" t="str">
        <f t="shared" si="245"/>
        <v>2015</v>
      </c>
    </row>
    <row r="2610" spans="1:22" ht="48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s="5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8">
        <f t="shared" si="240"/>
        <v>2.2392500000000002</v>
      </c>
      <c r="P2610">
        <f t="shared" si="241"/>
        <v>58.92763157894737</v>
      </c>
      <c r="Q2610" t="s">
        <v>8319</v>
      </c>
      <c r="R2610" t="s">
        <v>8355</v>
      </c>
      <c r="S2610" s="12">
        <f t="shared" si="242"/>
        <v>42767.593379629623</v>
      </c>
      <c r="T2610" s="12">
        <f t="shared" si="243"/>
        <v>42808.791666666664</v>
      </c>
      <c r="U2610" t="str">
        <f t="shared" si="244"/>
        <v>Feb</v>
      </c>
      <c r="V2610" t="str">
        <f t="shared" si="245"/>
        <v>2017</v>
      </c>
    </row>
    <row r="2611" spans="1:22" ht="48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s="5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8">
        <f t="shared" si="240"/>
        <v>3.038011142857143</v>
      </c>
      <c r="P2611">
        <f t="shared" si="241"/>
        <v>157.29347633136095</v>
      </c>
      <c r="Q2611" t="s">
        <v>8319</v>
      </c>
      <c r="R2611" t="s">
        <v>8355</v>
      </c>
      <c r="S2611" s="12">
        <f t="shared" si="242"/>
        <v>41075.02952546296</v>
      </c>
      <c r="T2611" s="12">
        <f t="shared" si="243"/>
        <v>41105.02952546296</v>
      </c>
      <c r="U2611" t="str">
        <f t="shared" si="244"/>
        <v>Jun</v>
      </c>
      <c r="V2611" t="str">
        <f t="shared" si="245"/>
        <v>2012</v>
      </c>
    </row>
    <row r="2612" spans="1:22" ht="32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s="5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8">
        <f t="shared" si="240"/>
        <v>1.4132510432681749</v>
      </c>
      <c r="P2612">
        <f t="shared" si="241"/>
        <v>55.758509532062391</v>
      </c>
      <c r="Q2612" t="s">
        <v>8319</v>
      </c>
      <c r="R2612" t="s">
        <v>8355</v>
      </c>
      <c r="S2612" s="12">
        <f t="shared" si="242"/>
        <v>42564.672743055555</v>
      </c>
      <c r="T2612" s="12">
        <f t="shared" si="243"/>
        <v>42604.082638888889</v>
      </c>
      <c r="U2612" t="str">
        <f t="shared" si="244"/>
        <v>Jul</v>
      </c>
      <c r="V2612" t="str">
        <f t="shared" si="245"/>
        <v>2016</v>
      </c>
    </row>
    <row r="2613" spans="1:22" ht="48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s="5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8">
        <f t="shared" si="240"/>
        <v>27.906363636363636</v>
      </c>
      <c r="P2613">
        <f t="shared" si="241"/>
        <v>83.802893802893806</v>
      </c>
      <c r="Q2613" t="s">
        <v>8319</v>
      </c>
      <c r="R2613" t="s">
        <v>8355</v>
      </c>
      <c r="S2613" s="12">
        <f t="shared" si="242"/>
        <v>42704.127476851849</v>
      </c>
      <c r="T2613" s="12">
        <f t="shared" si="243"/>
        <v>42737.749305555553</v>
      </c>
      <c r="U2613" t="str">
        <f t="shared" si="244"/>
        <v>Nov</v>
      </c>
      <c r="V2613" t="str">
        <f t="shared" si="245"/>
        <v>2016</v>
      </c>
    </row>
    <row r="2614" spans="1:22" ht="48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s="5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8">
        <f t="shared" si="240"/>
        <v>1.7176130000000001</v>
      </c>
      <c r="P2614">
        <f t="shared" si="241"/>
        <v>58.422210884353746</v>
      </c>
      <c r="Q2614" t="s">
        <v>8319</v>
      </c>
      <c r="R2614" t="s">
        <v>8355</v>
      </c>
      <c r="S2614" s="12">
        <f t="shared" si="242"/>
        <v>41981.934837962959</v>
      </c>
      <c r="T2614" s="12">
        <f t="shared" si="243"/>
        <v>42012.934837962959</v>
      </c>
      <c r="U2614" t="str">
        <f t="shared" si="244"/>
        <v>Dec</v>
      </c>
      <c r="V2614" t="str">
        <f t="shared" si="245"/>
        <v>2014</v>
      </c>
    </row>
    <row r="2615" spans="1:22" ht="48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s="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8">
        <f t="shared" si="240"/>
        <v>1.0101333333333333</v>
      </c>
      <c r="P2615">
        <f t="shared" si="241"/>
        <v>270.57142857142856</v>
      </c>
      <c r="Q2615" t="s">
        <v>8319</v>
      </c>
      <c r="R2615" t="s">
        <v>8355</v>
      </c>
      <c r="S2615" s="12">
        <f t="shared" si="242"/>
        <v>41143.609884259255</v>
      </c>
      <c r="T2615" s="12">
        <f t="shared" si="243"/>
        <v>41173.609884259255</v>
      </c>
      <c r="U2615" t="str">
        <f t="shared" si="244"/>
        <v>Aug</v>
      </c>
      <c r="V2615" t="str">
        <f t="shared" si="245"/>
        <v>2012</v>
      </c>
    </row>
    <row r="2616" spans="1:22" ht="48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s="5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8">
        <f t="shared" si="240"/>
        <v>1.02</v>
      </c>
      <c r="P2616">
        <f t="shared" si="241"/>
        <v>107.1</v>
      </c>
      <c r="Q2616" t="s">
        <v>8319</v>
      </c>
      <c r="R2616" t="s">
        <v>8355</v>
      </c>
      <c r="S2616" s="12">
        <f t="shared" si="242"/>
        <v>41730.500138888885</v>
      </c>
      <c r="T2616" s="12">
        <f t="shared" si="243"/>
        <v>41759</v>
      </c>
      <c r="U2616" t="str">
        <f t="shared" si="244"/>
        <v>Apr</v>
      </c>
      <c r="V2616" t="str">
        <f t="shared" si="245"/>
        <v>2014</v>
      </c>
    </row>
    <row r="2617" spans="1:22" ht="48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s="5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8">
        <f t="shared" si="240"/>
        <v>1.6976511744127936</v>
      </c>
      <c r="P2617">
        <f t="shared" si="241"/>
        <v>47.180555555555557</v>
      </c>
      <c r="Q2617" t="s">
        <v>8319</v>
      </c>
      <c r="R2617" t="s">
        <v>8355</v>
      </c>
      <c r="S2617" s="12">
        <f t="shared" si="242"/>
        <v>42453.288935185185</v>
      </c>
      <c r="T2617" s="12">
        <f t="shared" si="243"/>
        <v>42490.291666666664</v>
      </c>
      <c r="U2617" t="str">
        <f t="shared" si="244"/>
        <v>Mar</v>
      </c>
      <c r="V2617" t="str">
        <f t="shared" si="245"/>
        <v>2016</v>
      </c>
    </row>
    <row r="2618" spans="1:22" ht="48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s="5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8">
        <f t="shared" si="240"/>
        <v>1.14534</v>
      </c>
      <c r="P2618">
        <f t="shared" si="241"/>
        <v>120.30882352941177</v>
      </c>
      <c r="Q2618" t="s">
        <v>8319</v>
      </c>
      <c r="R2618" t="s">
        <v>8355</v>
      </c>
      <c r="S2618" s="12">
        <f t="shared" si="242"/>
        <v>42211.786215277774</v>
      </c>
      <c r="T2618" s="12">
        <f t="shared" si="243"/>
        <v>42241.786215277774</v>
      </c>
      <c r="U2618" t="str">
        <f t="shared" si="244"/>
        <v>Jul</v>
      </c>
      <c r="V2618" t="str">
        <f t="shared" si="245"/>
        <v>2015</v>
      </c>
    </row>
    <row r="2619" spans="1:22" ht="48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s="5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8">
        <f t="shared" si="240"/>
        <v>8.7759999999999998</v>
      </c>
      <c r="P2619">
        <f t="shared" si="241"/>
        <v>27.59748427672956</v>
      </c>
      <c r="Q2619" t="s">
        <v>8319</v>
      </c>
      <c r="R2619" t="s">
        <v>8355</v>
      </c>
      <c r="S2619" s="12">
        <f t="shared" si="242"/>
        <v>41902.666099537033</v>
      </c>
      <c r="T2619" s="12">
        <f t="shared" si="243"/>
        <v>41932.666099537033</v>
      </c>
      <c r="U2619" t="str">
        <f t="shared" si="244"/>
        <v>Sep</v>
      </c>
      <c r="V2619" t="str">
        <f t="shared" si="245"/>
        <v>2014</v>
      </c>
    </row>
    <row r="2620" spans="1:22" ht="32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s="5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8">
        <f t="shared" si="240"/>
        <v>1.0538666666666667</v>
      </c>
      <c r="P2620">
        <f t="shared" si="241"/>
        <v>205.2987012987013</v>
      </c>
      <c r="Q2620" t="s">
        <v>8319</v>
      </c>
      <c r="R2620" t="s">
        <v>8355</v>
      </c>
      <c r="S2620" s="12">
        <f t="shared" si="242"/>
        <v>42279.584039351852</v>
      </c>
      <c r="T2620" s="12">
        <f t="shared" si="243"/>
        <v>42339.625706018516</v>
      </c>
      <c r="U2620" t="str">
        <f t="shared" si="244"/>
        <v>Oct</v>
      </c>
      <c r="V2620" t="str">
        <f t="shared" si="245"/>
        <v>2015</v>
      </c>
    </row>
    <row r="2621" spans="1:22" ht="48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s="5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8">
        <f t="shared" si="240"/>
        <v>1.8839999999999999</v>
      </c>
      <c r="P2621">
        <f t="shared" si="241"/>
        <v>35.547169811320757</v>
      </c>
      <c r="Q2621" t="s">
        <v>8319</v>
      </c>
      <c r="R2621" t="s">
        <v>8355</v>
      </c>
      <c r="S2621" s="12">
        <f t="shared" si="242"/>
        <v>42273.67597222222</v>
      </c>
      <c r="T2621" s="12">
        <f t="shared" si="243"/>
        <v>42300.249999999993</v>
      </c>
      <c r="U2621" t="str">
        <f t="shared" si="244"/>
        <v>Sep</v>
      </c>
      <c r="V2621" t="str">
        <f t="shared" si="245"/>
        <v>2015</v>
      </c>
    </row>
    <row r="2622" spans="1:22" ht="48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s="5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8">
        <f t="shared" si="240"/>
        <v>1.436523076923077</v>
      </c>
      <c r="P2622">
        <f t="shared" si="241"/>
        <v>74.639488409272587</v>
      </c>
      <c r="Q2622" t="s">
        <v>8319</v>
      </c>
      <c r="R2622" t="s">
        <v>8355</v>
      </c>
      <c r="S2622" s="12">
        <f t="shared" si="242"/>
        <v>42250.958819444444</v>
      </c>
      <c r="T2622" s="12">
        <f t="shared" si="243"/>
        <v>42287.833333333336</v>
      </c>
      <c r="U2622" t="str">
        <f t="shared" si="244"/>
        <v>Sep</v>
      </c>
      <c r="V2622" t="str">
        <f t="shared" si="245"/>
        <v>2015</v>
      </c>
    </row>
    <row r="2623" spans="1:22" ht="48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s="5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8">
        <f t="shared" si="240"/>
        <v>1.4588000000000001</v>
      </c>
      <c r="P2623">
        <f t="shared" si="241"/>
        <v>47.058064516129029</v>
      </c>
      <c r="Q2623" t="s">
        <v>8319</v>
      </c>
      <c r="R2623" t="s">
        <v>8355</v>
      </c>
      <c r="S2623" s="12">
        <f t="shared" si="242"/>
        <v>42115.539212962954</v>
      </c>
      <c r="T2623" s="12">
        <f t="shared" si="243"/>
        <v>42145.539212962954</v>
      </c>
      <c r="U2623" t="str">
        <f t="shared" si="244"/>
        <v>Apr</v>
      </c>
      <c r="V2623" t="str">
        <f t="shared" si="245"/>
        <v>2015</v>
      </c>
    </row>
    <row r="2624" spans="1:22" ht="48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s="5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8">
        <f t="shared" si="240"/>
        <v>1.3118399999999999</v>
      </c>
      <c r="P2624">
        <f t="shared" si="241"/>
        <v>26.591351351351353</v>
      </c>
      <c r="Q2624" t="s">
        <v>8319</v>
      </c>
      <c r="R2624" t="s">
        <v>8355</v>
      </c>
      <c r="S2624" s="12">
        <f t="shared" si="242"/>
        <v>42689.534907407404</v>
      </c>
      <c r="T2624" s="12">
        <f t="shared" si="243"/>
        <v>42734.534907407404</v>
      </c>
      <c r="U2624" t="str">
        <f t="shared" si="244"/>
        <v>Nov</v>
      </c>
      <c r="V2624" t="str">
        <f t="shared" si="245"/>
        <v>2016</v>
      </c>
    </row>
    <row r="2625" spans="1:22" ht="48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s="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8">
        <f t="shared" si="240"/>
        <v>1.1399999999999999</v>
      </c>
      <c r="P2625">
        <f t="shared" si="241"/>
        <v>36.774193548387096</v>
      </c>
      <c r="Q2625" t="s">
        <v>8319</v>
      </c>
      <c r="R2625" t="s">
        <v>8355</v>
      </c>
      <c r="S2625" s="12">
        <f t="shared" si="242"/>
        <v>42692.048217592594</v>
      </c>
      <c r="T2625" s="12">
        <f t="shared" si="243"/>
        <v>42706.048217592594</v>
      </c>
      <c r="U2625" t="str">
        <f t="shared" si="244"/>
        <v>Nov</v>
      </c>
      <c r="V2625" t="str">
        <f t="shared" si="245"/>
        <v>2016</v>
      </c>
    </row>
    <row r="2626" spans="1:22" ht="48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s="5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8">
        <f t="shared" si="240"/>
        <v>13.794206249999998</v>
      </c>
      <c r="P2626">
        <f t="shared" si="241"/>
        <v>31.820544982698959</v>
      </c>
      <c r="Q2626" t="s">
        <v>8319</v>
      </c>
      <c r="R2626" t="s">
        <v>8355</v>
      </c>
      <c r="S2626" s="12">
        <f t="shared" si="242"/>
        <v>41144.213217592594</v>
      </c>
      <c r="T2626" s="12">
        <f t="shared" si="243"/>
        <v>41165.213217592594</v>
      </c>
      <c r="U2626" t="str">
        <f t="shared" si="244"/>
        <v>Aug</v>
      </c>
      <c r="V2626" t="str">
        <f t="shared" si="245"/>
        <v>2012</v>
      </c>
    </row>
    <row r="2627" spans="1:22" ht="48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s="5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8">
        <f t="shared" ref="O2627:O2690" si="246">E2627/D2627</f>
        <v>9.56</v>
      </c>
      <c r="P2627">
        <f t="shared" ref="P2627:P2690" si="247">AVERAGE(E2627/L2627)</f>
        <v>27.576923076923077</v>
      </c>
      <c r="Q2627" t="s">
        <v>8319</v>
      </c>
      <c r="R2627" t="s">
        <v>8355</v>
      </c>
      <c r="S2627" s="12">
        <f t="shared" ref="S2627:S2690" si="248">(((J2627/60)/60)/24)+DATE(1970,1,1)+(-5/24)</f>
        <v>42658.601944444446</v>
      </c>
      <c r="T2627" s="12">
        <f t="shared" ref="T2627:T2690" si="249">(((I2627/60)/60)/24)+DATE(1970,1,1)+(-5/24)</f>
        <v>42683.643611111103</v>
      </c>
      <c r="U2627" t="str">
        <f t="shared" ref="U2627:U2690" si="250">TEXT(S2627, "mmm")</f>
        <v>Oct</v>
      </c>
      <c r="V2627" t="str">
        <f t="shared" ref="V2627:V2690" si="251">TEXT(S2627, "yyy")</f>
        <v>2016</v>
      </c>
    </row>
    <row r="2628" spans="1:22" ht="48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s="5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8">
        <f t="shared" si="246"/>
        <v>1.1200000000000001</v>
      </c>
      <c r="P2628">
        <f t="shared" si="247"/>
        <v>56</v>
      </c>
      <c r="Q2628" t="s">
        <v>8319</v>
      </c>
      <c r="R2628" t="s">
        <v>8355</v>
      </c>
      <c r="S2628" s="12">
        <f t="shared" si="248"/>
        <v>42128.41978009259</v>
      </c>
      <c r="T2628" s="12">
        <f t="shared" si="249"/>
        <v>42158.41978009259</v>
      </c>
      <c r="U2628" t="str">
        <f t="shared" si="250"/>
        <v>May</v>
      </c>
      <c r="V2628" t="str">
        <f t="shared" si="251"/>
        <v>2015</v>
      </c>
    </row>
    <row r="2629" spans="1:22" ht="48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s="5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8">
        <f t="shared" si="246"/>
        <v>6.4666666666666668</v>
      </c>
      <c r="P2629">
        <f t="shared" si="247"/>
        <v>21.555555555555557</v>
      </c>
      <c r="Q2629" t="s">
        <v>8319</v>
      </c>
      <c r="R2629" t="s">
        <v>8355</v>
      </c>
      <c r="S2629" s="12">
        <f t="shared" si="248"/>
        <v>42304.621076388888</v>
      </c>
      <c r="T2629" s="12">
        <f t="shared" si="249"/>
        <v>42334.66274305556</v>
      </c>
      <c r="U2629" t="str">
        <f t="shared" si="250"/>
        <v>Oct</v>
      </c>
      <c r="V2629" t="str">
        <f t="shared" si="251"/>
        <v>2015</v>
      </c>
    </row>
    <row r="2630" spans="1:22" ht="32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s="5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8">
        <f t="shared" si="246"/>
        <v>1.1036948748510131</v>
      </c>
      <c r="P2630">
        <f t="shared" si="247"/>
        <v>44.095238095238095</v>
      </c>
      <c r="Q2630" t="s">
        <v>8319</v>
      </c>
      <c r="R2630" t="s">
        <v>8355</v>
      </c>
      <c r="S2630" s="12">
        <f t="shared" si="248"/>
        <v>41953.757719907408</v>
      </c>
      <c r="T2630" s="12">
        <f t="shared" si="249"/>
        <v>41973.757719907408</v>
      </c>
      <c r="U2630" t="str">
        <f t="shared" si="250"/>
        <v>Nov</v>
      </c>
      <c r="V2630" t="str">
        <f t="shared" si="251"/>
        <v>2014</v>
      </c>
    </row>
    <row r="2631" spans="1:22" ht="32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s="5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8">
        <f t="shared" si="246"/>
        <v>1.2774000000000001</v>
      </c>
      <c r="P2631">
        <f t="shared" si="247"/>
        <v>63.87</v>
      </c>
      <c r="Q2631" t="s">
        <v>8319</v>
      </c>
      <c r="R2631" t="s">
        <v>8355</v>
      </c>
      <c r="S2631" s="12">
        <f t="shared" si="248"/>
        <v>42108.330115740733</v>
      </c>
      <c r="T2631" s="12">
        <f t="shared" si="249"/>
        <v>42138.330115740733</v>
      </c>
      <c r="U2631" t="str">
        <f t="shared" si="250"/>
        <v>Apr</v>
      </c>
      <c r="V2631" t="str">
        <f t="shared" si="251"/>
        <v>2015</v>
      </c>
    </row>
    <row r="2632" spans="1:22" ht="48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s="5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8">
        <f t="shared" si="246"/>
        <v>1.579</v>
      </c>
      <c r="P2632">
        <f t="shared" si="247"/>
        <v>38.987654320987652</v>
      </c>
      <c r="Q2632" t="s">
        <v>8319</v>
      </c>
      <c r="R2632" t="s">
        <v>8355</v>
      </c>
      <c r="S2632" s="12">
        <f t="shared" si="248"/>
        <v>42523.897129629629</v>
      </c>
      <c r="T2632" s="12">
        <f t="shared" si="249"/>
        <v>42551.208333333336</v>
      </c>
      <c r="U2632" t="str">
        <f t="shared" si="250"/>
        <v>Jun</v>
      </c>
      <c r="V2632" t="str">
        <f t="shared" si="251"/>
        <v>2016</v>
      </c>
    </row>
    <row r="2633" spans="1:22" ht="48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s="5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8">
        <f t="shared" si="246"/>
        <v>1.1466525000000001</v>
      </c>
      <c r="P2633">
        <f t="shared" si="247"/>
        <v>80.185489510489504</v>
      </c>
      <c r="Q2633" t="s">
        <v>8319</v>
      </c>
      <c r="R2633" t="s">
        <v>8355</v>
      </c>
      <c r="S2633" s="12">
        <f t="shared" si="248"/>
        <v>42217.960960648146</v>
      </c>
      <c r="T2633" s="12">
        <f t="shared" si="249"/>
        <v>42245.960960648146</v>
      </c>
      <c r="U2633" t="str">
        <f t="shared" si="250"/>
        <v>Aug</v>
      </c>
      <c r="V2633" t="str">
        <f t="shared" si="251"/>
        <v>2015</v>
      </c>
    </row>
    <row r="2634" spans="1:22" ht="48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s="5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8">
        <f t="shared" si="246"/>
        <v>1.3700934579439252</v>
      </c>
      <c r="P2634">
        <f t="shared" si="247"/>
        <v>34.904761904761905</v>
      </c>
      <c r="Q2634" t="s">
        <v>8319</v>
      </c>
      <c r="R2634" t="s">
        <v>8355</v>
      </c>
      <c r="S2634" s="12">
        <f t="shared" si="248"/>
        <v>42493.853460648148</v>
      </c>
      <c r="T2634" s="12">
        <f t="shared" si="249"/>
        <v>42518.853460648148</v>
      </c>
      <c r="U2634" t="str">
        <f t="shared" si="250"/>
        <v>May</v>
      </c>
      <c r="V2634" t="str">
        <f t="shared" si="251"/>
        <v>2016</v>
      </c>
    </row>
    <row r="2635" spans="1:22" ht="48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s="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8">
        <f t="shared" si="246"/>
        <v>3.5461999999999998</v>
      </c>
      <c r="P2635">
        <f t="shared" si="247"/>
        <v>89.100502512562812</v>
      </c>
      <c r="Q2635" t="s">
        <v>8319</v>
      </c>
      <c r="R2635" t="s">
        <v>8355</v>
      </c>
      <c r="S2635" s="12">
        <f t="shared" si="248"/>
        <v>41667.614953703705</v>
      </c>
      <c r="T2635" s="12">
        <f t="shared" si="249"/>
        <v>41697.75</v>
      </c>
      <c r="U2635" t="str">
        <f t="shared" si="250"/>
        <v>Jan</v>
      </c>
      <c r="V2635" t="str">
        <f t="shared" si="251"/>
        <v>2014</v>
      </c>
    </row>
    <row r="2636" spans="1:22" ht="48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s="5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8">
        <f t="shared" si="246"/>
        <v>1.0602150537634409</v>
      </c>
      <c r="P2636">
        <f t="shared" si="247"/>
        <v>39.44</v>
      </c>
      <c r="Q2636" t="s">
        <v>8319</v>
      </c>
      <c r="R2636" t="s">
        <v>8355</v>
      </c>
      <c r="S2636" s="12">
        <f t="shared" si="248"/>
        <v>42612.448159722226</v>
      </c>
      <c r="T2636" s="12">
        <f t="shared" si="249"/>
        <v>42642.448159722226</v>
      </c>
      <c r="U2636" t="str">
        <f t="shared" si="250"/>
        <v>Aug</v>
      </c>
      <c r="V2636" t="str">
        <f t="shared" si="251"/>
        <v>2016</v>
      </c>
    </row>
    <row r="2637" spans="1:22" ht="48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s="5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8">
        <f t="shared" si="246"/>
        <v>1</v>
      </c>
      <c r="P2637">
        <f t="shared" si="247"/>
        <v>136.9047619047619</v>
      </c>
      <c r="Q2637" t="s">
        <v>8319</v>
      </c>
      <c r="R2637" t="s">
        <v>8355</v>
      </c>
      <c r="S2637" s="12">
        <f t="shared" si="248"/>
        <v>42037.742604166669</v>
      </c>
      <c r="T2637" s="12">
        <f t="shared" si="249"/>
        <v>42072.700937499998</v>
      </c>
      <c r="U2637" t="str">
        <f t="shared" si="250"/>
        <v>Feb</v>
      </c>
      <c r="V2637" t="str">
        <f t="shared" si="251"/>
        <v>2015</v>
      </c>
    </row>
    <row r="2638" spans="1:22" ht="48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s="5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8">
        <f t="shared" si="246"/>
        <v>1.873</v>
      </c>
      <c r="P2638">
        <f t="shared" si="247"/>
        <v>37.46</v>
      </c>
      <c r="Q2638" t="s">
        <v>8319</v>
      </c>
      <c r="R2638" t="s">
        <v>8355</v>
      </c>
      <c r="S2638" s="12">
        <f t="shared" si="248"/>
        <v>42636.406412037039</v>
      </c>
      <c r="T2638" s="12">
        <f t="shared" si="249"/>
        <v>42658.833333333336</v>
      </c>
      <c r="U2638" t="str">
        <f t="shared" si="250"/>
        <v>Sep</v>
      </c>
      <c r="V2638" t="str">
        <f t="shared" si="251"/>
        <v>2016</v>
      </c>
    </row>
    <row r="2639" spans="1:22" ht="32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s="5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8">
        <f t="shared" si="246"/>
        <v>1.6619999999999999</v>
      </c>
      <c r="P2639">
        <f t="shared" si="247"/>
        <v>31.96153846153846</v>
      </c>
      <c r="Q2639" t="s">
        <v>8319</v>
      </c>
      <c r="R2639" t="s">
        <v>8355</v>
      </c>
      <c r="S2639" s="12">
        <f t="shared" si="248"/>
        <v>42639.341145833336</v>
      </c>
      <c r="T2639" s="12">
        <f t="shared" si="249"/>
        <v>42655.341145833336</v>
      </c>
      <c r="U2639" t="str">
        <f t="shared" si="250"/>
        <v>Sep</v>
      </c>
      <c r="V2639" t="str">
        <f t="shared" si="251"/>
        <v>2016</v>
      </c>
    </row>
    <row r="2640" spans="1:22" ht="48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s="5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8">
        <f t="shared" si="246"/>
        <v>1.0172910662824208</v>
      </c>
      <c r="P2640">
        <f t="shared" si="247"/>
        <v>25.214285714285715</v>
      </c>
      <c r="Q2640" t="s">
        <v>8319</v>
      </c>
      <c r="R2640" t="s">
        <v>8355</v>
      </c>
      <c r="S2640" s="12">
        <f t="shared" si="248"/>
        <v>41989.70480324074</v>
      </c>
      <c r="T2640" s="12">
        <f t="shared" si="249"/>
        <v>42019.70480324074</v>
      </c>
      <c r="U2640" t="str">
        <f t="shared" si="250"/>
        <v>Dec</v>
      </c>
      <c r="V2640" t="str">
        <f t="shared" si="251"/>
        <v>2014</v>
      </c>
    </row>
    <row r="2641" spans="1:22" ht="48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s="5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8">
        <f t="shared" si="246"/>
        <v>1.64</v>
      </c>
      <c r="P2641">
        <f t="shared" si="247"/>
        <v>10.040816326530612</v>
      </c>
      <c r="Q2641" t="s">
        <v>8319</v>
      </c>
      <c r="R2641" t="s">
        <v>8355</v>
      </c>
      <c r="S2641" s="12">
        <f t="shared" si="248"/>
        <v>42024.656805555554</v>
      </c>
      <c r="T2641" s="12">
        <f t="shared" si="249"/>
        <v>42054.656805555554</v>
      </c>
      <c r="U2641" t="str">
        <f t="shared" si="250"/>
        <v>Jan</v>
      </c>
      <c r="V2641" t="str">
        <f t="shared" si="251"/>
        <v>2015</v>
      </c>
    </row>
    <row r="2642" spans="1:22" ht="64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s="5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8">
        <f t="shared" si="246"/>
        <v>1.0566666666666666</v>
      </c>
      <c r="P2642">
        <f t="shared" si="247"/>
        <v>45.94202898550725</v>
      </c>
      <c r="Q2642" t="s">
        <v>8319</v>
      </c>
      <c r="R2642" t="s">
        <v>8355</v>
      </c>
      <c r="S2642" s="12">
        <f t="shared" si="248"/>
        <v>42102.952245370368</v>
      </c>
      <c r="T2642" s="12">
        <f t="shared" si="249"/>
        <v>42162.952245370368</v>
      </c>
      <c r="U2642" t="str">
        <f t="shared" si="250"/>
        <v>Apr</v>
      </c>
      <c r="V2642" t="str">
        <f t="shared" si="251"/>
        <v>2015</v>
      </c>
    </row>
    <row r="2643" spans="1:22" ht="32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s="5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8">
        <f t="shared" si="246"/>
        <v>0.01</v>
      </c>
      <c r="P2643">
        <f t="shared" si="247"/>
        <v>15</v>
      </c>
      <c r="Q2643" t="s">
        <v>8319</v>
      </c>
      <c r="R2643" t="s">
        <v>8355</v>
      </c>
      <c r="S2643" s="12">
        <f t="shared" si="248"/>
        <v>41880.618784722217</v>
      </c>
      <c r="T2643" s="12">
        <f t="shared" si="249"/>
        <v>41897.631249999999</v>
      </c>
      <c r="U2643" t="str">
        <f t="shared" si="250"/>
        <v>Aug</v>
      </c>
      <c r="V2643" t="str">
        <f t="shared" si="251"/>
        <v>2014</v>
      </c>
    </row>
    <row r="2644" spans="1:22" ht="64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s="5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8">
        <f t="shared" si="246"/>
        <v>0</v>
      </c>
      <c r="P2644" t="e">
        <f t="shared" si="247"/>
        <v>#DIV/0!</v>
      </c>
      <c r="Q2644" t="s">
        <v>8319</v>
      </c>
      <c r="R2644" t="s">
        <v>8355</v>
      </c>
      <c r="S2644" s="12">
        <f t="shared" si="248"/>
        <v>42536.03828703703</v>
      </c>
      <c r="T2644" s="12">
        <f t="shared" si="249"/>
        <v>42566.081249999996</v>
      </c>
      <c r="U2644" t="str">
        <f t="shared" si="250"/>
        <v>Jun</v>
      </c>
      <c r="V2644" t="str">
        <f t="shared" si="251"/>
        <v>2016</v>
      </c>
    </row>
    <row r="2645" spans="1:22" ht="48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s="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8">
        <f t="shared" si="246"/>
        <v>0.33559730999999998</v>
      </c>
      <c r="P2645">
        <f t="shared" si="247"/>
        <v>223.58248500999335</v>
      </c>
      <c r="Q2645" t="s">
        <v>8319</v>
      </c>
      <c r="R2645" t="s">
        <v>8355</v>
      </c>
      <c r="S2645" s="12">
        <f t="shared" si="248"/>
        <v>42689.374016203699</v>
      </c>
      <c r="T2645" s="12">
        <f t="shared" si="249"/>
        <v>42725.124305555553</v>
      </c>
      <c r="U2645" t="str">
        <f t="shared" si="250"/>
        <v>Nov</v>
      </c>
      <c r="V2645" t="str">
        <f t="shared" si="251"/>
        <v>2016</v>
      </c>
    </row>
    <row r="2646" spans="1:22" ht="48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s="5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8">
        <f t="shared" si="246"/>
        <v>2.053E-2</v>
      </c>
      <c r="P2646">
        <f t="shared" si="247"/>
        <v>39.480769230769234</v>
      </c>
      <c r="Q2646" t="s">
        <v>8319</v>
      </c>
      <c r="R2646" t="s">
        <v>8355</v>
      </c>
      <c r="S2646" s="12">
        <f t="shared" si="248"/>
        <v>42774.583738425928</v>
      </c>
      <c r="T2646" s="12">
        <f t="shared" si="249"/>
        <v>42804.583738425928</v>
      </c>
      <c r="U2646" t="str">
        <f t="shared" si="250"/>
        <v>Feb</v>
      </c>
      <c r="V2646" t="str">
        <f t="shared" si="251"/>
        <v>2017</v>
      </c>
    </row>
    <row r="2647" spans="1:22" ht="48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s="5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8">
        <f t="shared" si="246"/>
        <v>0.105</v>
      </c>
      <c r="P2647">
        <f t="shared" si="247"/>
        <v>91.304347826086953</v>
      </c>
      <c r="Q2647" t="s">
        <v>8319</v>
      </c>
      <c r="R2647" t="s">
        <v>8355</v>
      </c>
      <c r="S2647" s="12">
        <f t="shared" si="248"/>
        <v>41921.634293981479</v>
      </c>
      <c r="T2647" s="12">
        <f t="shared" si="249"/>
        <v>41951.675960648143</v>
      </c>
      <c r="U2647" t="str">
        <f t="shared" si="250"/>
        <v>Oct</v>
      </c>
      <c r="V2647" t="str">
        <f t="shared" si="251"/>
        <v>2014</v>
      </c>
    </row>
    <row r="2648" spans="1:22" ht="48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s="5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8">
        <f t="shared" si="246"/>
        <v>8.4172839999999999E-2</v>
      </c>
      <c r="P2648">
        <f t="shared" si="247"/>
        <v>78.666205607476627</v>
      </c>
      <c r="Q2648" t="s">
        <v>8319</v>
      </c>
      <c r="R2648" t="s">
        <v>8355</v>
      </c>
      <c r="S2648" s="12">
        <f t="shared" si="248"/>
        <v>42226.10496527778</v>
      </c>
      <c r="T2648" s="12">
        <f t="shared" si="249"/>
        <v>42256.10496527778</v>
      </c>
      <c r="U2648" t="str">
        <f t="shared" si="250"/>
        <v>Aug</v>
      </c>
      <c r="V2648" t="str">
        <f t="shared" si="251"/>
        <v>2015</v>
      </c>
    </row>
    <row r="2649" spans="1:22" ht="48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s="5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8">
        <f t="shared" si="246"/>
        <v>1.44E-2</v>
      </c>
      <c r="P2649">
        <f t="shared" si="247"/>
        <v>12</v>
      </c>
      <c r="Q2649" t="s">
        <v>8319</v>
      </c>
      <c r="R2649" t="s">
        <v>8355</v>
      </c>
      <c r="S2649" s="12">
        <f t="shared" si="248"/>
        <v>42200.053460648145</v>
      </c>
      <c r="T2649" s="12">
        <f t="shared" si="249"/>
        <v>42230.053460648145</v>
      </c>
      <c r="U2649" t="str">
        <f t="shared" si="250"/>
        <v>Jul</v>
      </c>
      <c r="V2649" t="str">
        <f t="shared" si="251"/>
        <v>2015</v>
      </c>
    </row>
    <row r="2650" spans="1:22" ht="48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s="5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8">
        <f t="shared" si="246"/>
        <v>8.8333333333333337E-3</v>
      </c>
      <c r="P2650">
        <f t="shared" si="247"/>
        <v>17.666666666666668</v>
      </c>
      <c r="Q2650" t="s">
        <v>8319</v>
      </c>
      <c r="R2650" t="s">
        <v>8355</v>
      </c>
      <c r="S2650" s="12">
        <f t="shared" si="248"/>
        <v>42408.506481481476</v>
      </c>
      <c r="T2650" s="12">
        <f t="shared" si="249"/>
        <v>42438.506481481476</v>
      </c>
      <c r="U2650" t="str">
        <f t="shared" si="250"/>
        <v>Feb</v>
      </c>
      <c r="V2650" t="str">
        <f t="shared" si="251"/>
        <v>2016</v>
      </c>
    </row>
    <row r="2651" spans="1:22" ht="16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s="5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8">
        <f t="shared" si="246"/>
        <v>9.9200000000000004E-4</v>
      </c>
      <c r="P2651">
        <f t="shared" si="247"/>
        <v>41.333333333333336</v>
      </c>
      <c r="Q2651" t="s">
        <v>8319</v>
      </c>
      <c r="R2651" t="s">
        <v>8355</v>
      </c>
      <c r="S2651" s="12">
        <f t="shared" si="248"/>
        <v>42341.788668981484</v>
      </c>
      <c r="T2651" s="12">
        <f t="shared" si="249"/>
        <v>42401.788668981484</v>
      </c>
      <c r="U2651" t="str">
        <f t="shared" si="250"/>
        <v>Dec</v>
      </c>
      <c r="V2651" t="str">
        <f t="shared" si="251"/>
        <v>2015</v>
      </c>
    </row>
    <row r="2652" spans="1:22" ht="48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s="5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8">
        <f t="shared" si="246"/>
        <v>5.966666666666667E-3</v>
      </c>
      <c r="P2652">
        <f t="shared" si="247"/>
        <v>71.599999999999994</v>
      </c>
      <c r="Q2652" t="s">
        <v>8319</v>
      </c>
      <c r="R2652" t="s">
        <v>8355</v>
      </c>
      <c r="S2652" s="12">
        <f t="shared" si="248"/>
        <v>42695.416006944441</v>
      </c>
      <c r="T2652" s="12">
        <f t="shared" si="249"/>
        <v>42725.416006944441</v>
      </c>
      <c r="U2652" t="str">
        <f t="shared" si="250"/>
        <v>Nov</v>
      </c>
      <c r="V2652" t="str">
        <f t="shared" si="251"/>
        <v>2016</v>
      </c>
    </row>
    <row r="2653" spans="1:22" ht="48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s="5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8">
        <f t="shared" si="246"/>
        <v>1.8689285714285714E-2</v>
      </c>
      <c r="P2653">
        <f t="shared" si="247"/>
        <v>307.8235294117647</v>
      </c>
      <c r="Q2653" t="s">
        <v>8319</v>
      </c>
      <c r="R2653" t="s">
        <v>8355</v>
      </c>
      <c r="S2653" s="12">
        <f t="shared" si="248"/>
        <v>42327.597326388881</v>
      </c>
      <c r="T2653" s="12">
        <f t="shared" si="249"/>
        <v>42355.597326388881</v>
      </c>
      <c r="U2653" t="str">
        <f t="shared" si="250"/>
        <v>Nov</v>
      </c>
      <c r="V2653" t="str">
        <f t="shared" si="251"/>
        <v>2015</v>
      </c>
    </row>
    <row r="2654" spans="1:22" ht="48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s="5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8">
        <f t="shared" si="246"/>
        <v>8.8500000000000002E-3</v>
      </c>
      <c r="P2654">
        <f t="shared" si="247"/>
        <v>80.454545454545453</v>
      </c>
      <c r="Q2654" t="s">
        <v>8319</v>
      </c>
      <c r="R2654" t="s">
        <v>8355</v>
      </c>
      <c r="S2654" s="12">
        <f t="shared" si="248"/>
        <v>41952.950520833336</v>
      </c>
      <c r="T2654" s="12">
        <f t="shared" si="249"/>
        <v>41982.950520833336</v>
      </c>
      <c r="U2654" t="str">
        <f t="shared" si="250"/>
        <v>Nov</v>
      </c>
      <c r="V2654" t="str">
        <f t="shared" si="251"/>
        <v>2014</v>
      </c>
    </row>
    <row r="2655" spans="1:22" ht="48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s="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8">
        <f t="shared" si="246"/>
        <v>0.1152156862745098</v>
      </c>
      <c r="P2655">
        <f t="shared" si="247"/>
        <v>83.942857142857136</v>
      </c>
      <c r="Q2655" t="s">
        <v>8319</v>
      </c>
      <c r="R2655" t="s">
        <v>8355</v>
      </c>
      <c r="S2655" s="12">
        <f t="shared" si="248"/>
        <v>41771.443599537037</v>
      </c>
      <c r="T2655" s="12">
        <f t="shared" si="249"/>
        <v>41802.958333333328</v>
      </c>
      <c r="U2655" t="str">
        <f t="shared" si="250"/>
        <v>May</v>
      </c>
      <c r="V2655" t="str">
        <f t="shared" si="251"/>
        <v>2014</v>
      </c>
    </row>
    <row r="2656" spans="1:22" ht="48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s="5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8">
        <f t="shared" si="246"/>
        <v>5.1000000000000004E-4</v>
      </c>
      <c r="P2656">
        <f t="shared" si="247"/>
        <v>8.5</v>
      </c>
      <c r="Q2656" t="s">
        <v>8319</v>
      </c>
      <c r="R2656" t="s">
        <v>8355</v>
      </c>
      <c r="S2656" s="12">
        <f t="shared" si="248"/>
        <v>42055.39266203704</v>
      </c>
      <c r="T2656" s="12">
        <f t="shared" si="249"/>
        <v>42115.350995370369</v>
      </c>
      <c r="U2656" t="str">
        <f t="shared" si="250"/>
        <v>Feb</v>
      </c>
      <c r="V2656" t="str">
        <f t="shared" si="251"/>
        <v>2015</v>
      </c>
    </row>
    <row r="2657" spans="1:22" ht="16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s="5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8">
        <f t="shared" si="246"/>
        <v>0.21033333333333334</v>
      </c>
      <c r="P2657">
        <f t="shared" si="247"/>
        <v>73.372093023255815</v>
      </c>
      <c r="Q2657" t="s">
        <v>8319</v>
      </c>
      <c r="R2657" t="s">
        <v>8355</v>
      </c>
      <c r="S2657" s="12">
        <f t="shared" si="248"/>
        <v>42381.657951388886</v>
      </c>
      <c r="T2657" s="12">
        <f t="shared" si="249"/>
        <v>42409.624999999993</v>
      </c>
      <c r="U2657" t="str">
        <f t="shared" si="250"/>
        <v>Jan</v>
      </c>
      <c r="V2657" t="str">
        <f t="shared" si="251"/>
        <v>2016</v>
      </c>
    </row>
    <row r="2658" spans="1:22" ht="32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s="5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8">
        <f t="shared" si="246"/>
        <v>0.11436666666666667</v>
      </c>
      <c r="P2658">
        <f t="shared" si="247"/>
        <v>112.86184210526316</v>
      </c>
      <c r="Q2658" t="s">
        <v>8319</v>
      </c>
      <c r="R2658" t="s">
        <v>8355</v>
      </c>
      <c r="S2658" s="12">
        <f t="shared" si="248"/>
        <v>42767.480185185181</v>
      </c>
      <c r="T2658" s="12">
        <f t="shared" si="249"/>
        <v>42806.583333333336</v>
      </c>
      <c r="U2658" t="str">
        <f t="shared" si="250"/>
        <v>Feb</v>
      </c>
      <c r="V2658" t="str">
        <f t="shared" si="251"/>
        <v>2017</v>
      </c>
    </row>
    <row r="2659" spans="1:22" ht="48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s="5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8">
        <f t="shared" si="246"/>
        <v>0.18737933333333334</v>
      </c>
      <c r="P2659">
        <f t="shared" si="247"/>
        <v>95.277627118644077</v>
      </c>
      <c r="Q2659" t="s">
        <v>8319</v>
      </c>
      <c r="R2659" t="s">
        <v>8355</v>
      </c>
      <c r="S2659" s="12">
        <f t="shared" si="248"/>
        <v>42551.720520833333</v>
      </c>
      <c r="T2659" s="12">
        <f t="shared" si="249"/>
        <v>42584.854166666664</v>
      </c>
      <c r="U2659" t="str">
        <f t="shared" si="250"/>
        <v>Jun</v>
      </c>
      <c r="V2659" t="str">
        <f t="shared" si="251"/>
        <v>2016</v>
      </c>
    </row>
    <row r="2660" spans="1:22" ht="48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s="5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8">
        <f t="shared" si="246"/>
        <v>9.2857142857142856E-4</v>
      </c>
      <c r="P2660">
        <f t="shared" si="247"/>
        <v>22.75</v>
      </c>
      <c r="Q2660" t="s">
        <v>8319</v>
      </c>
      <c r="R2660" t="s">
        <v>8355</v>
      </c>
      <c r="S2660" s="12">
        <f t="shared" si="248"/>
        <v>42551.675856481481</v>
      </c>
      <c r="T2660" s="12">
        <f t="shared" si="249"/>
        <v>42581.675856481481</v>
      </c>
      <c r="U2660" t="str">
        <f t="shared" si="250"/>
        <v>Jun</v>
      </c>
      <c r="V2660" t="str">
        <f t="shared" si="251"/>
        <v>2016</v>
      </c>
    </row>
    <row r="2661" spans="1:22" ht="16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s="5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8">
        <f t="shared" si="246"/>
        <v>2.720408163265306E-2</v>
      </c>
      <c r="P2661">
        <f t="shared" si="247"/>
        <v>133.30000000000001</v>
      </c>
      <c r="Q2661" t="s">
        <v>8319</v>
      </c>
      <c r="R2661" t="s">
        <v>8355</v>
      </c>
      <c r="S2661" s="12">
        <f t="shared" si="248"/>
        <v>42081.861226851855</v>
      </c>
      <c r="T2661" s="12">
        <f t="shared" si="249"/>
        <v>42111.861226851855</v>
      </c>
      <c r="U2661" t="str">
        <f t="shared" si="250"/>
        <v>Mar</v>
      </c>
      <c r="V2661" t="str">
        <f t="shared" si="251"/>
        <v>2015</v>
      </c>
    </row>
    <row r="2662" spans="1:22" ht="48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s="5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8">
        <f t="shared" si="246"/>
        <v>9.5E-4</v>
      </c>
      <c r="P2662">
        <f t="shared" si="247"/>
        <v>3.8</v>
      </c>
      <c r="Q2662" t="s">
        <v>8319</v>
      </c>
      <c r="R2662" t="s">
        <v>8355</v>
      </c>
      <c r="S2662" s="12">
        <f t="shared" si="248"/>
        <v>42272.504837962959</v>
      </c>
      <c r="T2662" s="12">
        <f t="shared" si="249"/>
        <v>42332.546504629623</v>
      </c>
      <c r="U2662" t="str">
        <f t="shared" si="250"/>
        <v>Sep</v>
      </c>
      <c r="V2662" t="str">
        <f t="shared" si="251"/>
        <v>2015</v>
      </c>
    </row>
    <row r="2663" spans="1:22" ht="48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s="5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8">
        <f t="shared" si="246"/>
        <v>1.0289999999999999</v>
      </c>
      <c r="P2663">
        <f t="shared" si="247"/>
        <v>85.75</v>
      </c>
      <c r="Q2663" t="s">
        <v>8319</v>
      </c>
      <c r="R2663" t="s">
        <v>8356</v>
      </c>
      <c r="S2663" s="12">
        <f t="shared" si="248"/>
        <v>41542.750115740739</v>
      </c>
      <c r="T2663" s="12">
        <f t="shared" si="249"/>
        <v>41572.750115740739</v>
      </c>
      <c r="U2663" t="str">
        <f t="shared" si="250"/>
        <v>Sep</v>
      </c>
      <c r="V2663" t="str">
        <f t="shared" si="251"/>
        <v>2013</v>
      </c>
    </row>
    <row r="2664" spans="1:22" ht="48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s="5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8">
        <f t="shared" si="246"/>
        <v>1.0680000000000001</v>
      </c>
      <c r="P2664">
        <f t="shared" si="247"/>
        <v>267</v>
      </c>
      <c r="Q2664" t="s">
        <v>8319</v>
      </c>
      <c r="R2664" t="s">
        <v>8356</v>
      </c>
      <c r="S2664" s="12">
        <f t="shared" si="248"/>
        <v>42207.538344907407</v>
      </c>
      <c r="T2664" s="12">
        <f t="shared" si="249"/>
        <v>42237.538344907407</v>
      </c>
      <c r="U2664" t="str">
        <f t="shared" si="250"/>
        <v>Jul</v>
      </c>
      <c r="V2664" t="str">
        <f t="shared" si="251"/>
        <v>2015</v>
      </c>
    </row>
    <row r="2665" spans="1:22" ht="48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s="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8">
        <f t="shared" si="246"/>
        <v>1.0459624999999999</v>
      </c>
      <c r="P2665">
        <f t="shared" si="247"/>
        <v>373.55803571428572</v>
      </c>
      <c r="Q2665" t="s">
        <v>8319</v>
      </c>
      <c r="R2665" t="s">
        <v>8356</v>
      </c>
      <c r="S2665" s="12">
        <f t="shared" si="248"/>
        <v>42222.41443287037</v>
      </c>
      <c r="T2665" s="12">
        <f t="shared" si="249"/>
        <v>42251.416666666664</v>
      </c>
      <c r="U2665" t="str">
        <f t="shared" si="250"/>
        <v>Aug</v>
      </c>
      <c r="V2665" t="str">
        <f t="shared" si="251"/>
        <v>2015</v>
      </c>
    </row>
    <row r="2666" spans="1:22" ht="48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s="5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8">
        <f t="shared" si="246"/>
        <v>1.0342857142857143</v>
      </c>
      <c r="P2666">
        <f t="shared" si="247"/>
        <v>174.03846153846155</v>
      </c>
      <c r="Q2666" t="s">
        <v>8319</v>
      </c>
      <c r="R2666" t="s">
        <v>8356</v>
      </c>
      <c r="S2666" s="12">
        <f t="shared" si="248"/>
        <v>42312.817094907405</v>
      </c>
      <c r="T2666" s="12">
        <f t="shared" si="249"/>
        <v>42347.082638888889</v>
      </c>
      <c r="U2666" t="str">
        <f t="shared" si="250"/>
        <v>Nov</v>
      </c>
      <c r="V2666" t="str">
        <f t="shared" si="251"/>
        <v>2015</v>
      </c>
    </row>
    <row r="2667" spans="1:22" ht="48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s="5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8">
        <f t="shared" si="246"/>
        <v>1.2314285714285715</v>
      </c>
      <c r="P2667">
        <f t="shared" si="247"/>
        <v>93.695652173913047</v>
      </c>
      <c r="Q2667" t="s">
        <v>8319</v>
      </c>
      <c r="R2667" t="s">
        <v>8356</v>
      </c>
      <c r="S2667" s="12">
        <f t="shared" si="248"/>
        <v>42083.687199074069</v>
      </c>
      <c r="T2667" s="12">
        <f t="shared" si="249"/>
        <v>42128.687199074069</v>
      </c>
      <c r="U2667" t="str">
        <f t="shared" si="250"/>
        <v>Mar</v>
      </c>
      <c r="V2667" t="str">
        <f t="shared" si="251"/>
        <v>2015</v>
      </c>
    </row>
    <row r="2668" spans="1:22" ht="48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s="5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8">
        <f t="shared" si="246"/>
        <v>1.592951</v>
      </c>
      <c r="P2668">
        <f t="shared" si="247"/>
        <v>77.327718446601949</v>
      </c>
      <c r="Q2668" t="s">
        <v>8319</v>
      </c>
      <c r="R2668" t="s">
        <v>8356</v>
      </c>
      <c r="S2668" s="12">
        <f t="shared" si="248"/>
        <v>42235.55600694444</v>
      </c>
      <c r="T2668" s="12">
        <f t="shared" si="249"/>
        <v>42272.666666666664</v>
      </c>
      <c r="U2668" t="str">
        <f t="shared" si="250"/>
        <v>Aug</v>
      </c>
      <c r="V2668" t="str">
        <f t="shared" si="251"/>
        <v>2015</v>
      </c>
    </row>
    <row r="2669" spans="1:22" ht="48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s="5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8">
        <f t="shared" si="246"/>
        <v>1.1066666666666667</v>
      </c>
      <c r="P2669">
        <f t="shared" si="247"/>
        <v>92.222222222222229</v>
      </c>
      <c r="Q2669" t="s">
        <v>8319</v>
      </c>
      <c r="R2669" t="s">
        <v>8356</v>
      </c>
      <c r="S2669" s="12">
        <f t="shared" si="248"/>
        <v>42380.717777777776</v>
      </c>
      <c r="T2669" s="12">
        <f t="shared" si="249"/>
        <v>42410.717777777776</v>
      </c>
      <c r="U2669" t="str">
        <f t="shared" si="250"/>
        <v>Jan</v>
      </c>
      <c r="V2669" t="str">
        <f t="shared" si="251"/>
        <v>2016</v>
      </c>
    </row>
    <row r="2670" spans="1:22" ht="32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s="5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8">
        <f t="shared" si="246"/>
        <v>1.7070000000000001</v>
      </c>
      <c r="P2670">
        <f t="shared" si="247"/>
        <v>60.964285714285715</v>
      </c>
      <c r="Q2670" t="s">
        <v>8319</v>
      </c>
      <c r="R2670" t="s">
        <v>8356</v>
      </c>
      <c r="S2670" s="12">
        <f t="shared" si="248"/>
        <v>42275.380381944437</v>
      </c>
      <c r="T2670" s="12">
        <f t="shared" si="249"/>
        <v>42317.397222222215</v>
      </c>
      <c r="U2670" t="str">
        <f t="shared" si="250"/>
        <v>Sep</v>
      </c>
      <c r="V2670" t="str">
        <f t="shared" si="251"/>
        <v>2015</v>
      </c>
    </row>
    <row r="2671" spans="1:22" ht="48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s="5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8">
        <f t="shared" si="246"/>
        <v>1.25125</v>
      </c>
      <c r="P2671">
        <f t="shared" si="247"/>
        <v>91</v>
      </c>
      <c r="Q2671" t="s">
        <v>8319</v>
      </c>
      <c r="R2671" t="s">
        <v>8356</v>
      </c>
      <c r="S2671" s="12">
        <f t="shared" si="248"/>
        <v>42318.827499999999</v>
      </c>
      <c r="T2671" s="12">
        <f t="shared" si="249"/>
        <v>42378.827499999999</v>
      </c>
      <c r="U2671" t="str">
        <f t="shared" si="250"/>
        <v>Nov</v>
      </c>
      <c r="V2671" t="str">
        <f t="shared" si="251"/>
        <v>2015</v>
      </c>
    </row>
    <row r="2672" spans="1:22" ht="48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s="5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8">
        <f t="shared" si="246"/>
        <v>6.4158609339642042E-2</v>
      </c>
      <c r="P2672">
        <f t="shared" si="247"/>
        <v>41.583333333333336</v>
      </c>
      <c r="Q2672" t="s">
        <v>8319</v>
      </c>
      <c r="R2672" t="s">
        <v>8356</v>
      </c>
      <c r="S2672" s="12">
        <f t="shared" si="248"/>
        <v>41820.812268518515</v>
      </c>
      <c r="T2672" s="12">
        <f t="shared" si="249"/>
        <v>41848.812268518515</v>
      </c>
      <c r="U2672" t="str">
        <f t="shared" si="250"/>
        <v>Jun</v>
      </c>
      <c r="V2672" t="str">
        <f t="shared" si="251"/>
        <v>2014</v>
      </c>
    </row>
    <row r="2673" spans="1:22" ht="48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s="5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8">
        <f t="shared" si="246"/>
        <v>0.11344</v>
      </c>
      <c r="P2673">
        <f t="shared" si="247"/>
        <v>33.761904761904759</v>
      </c>
      <c r="Q2673" t="s">
        <v>8319</v>
      </c>
      <c r="R2673" t="s">
        <v>8356</v>
      </c>
      <c r="S2673" s="12">
        <f t="shared" si="248"/>
        <v>41962.540694444448</v>
      </c>
      <c r="T2673" s="12">
        <f t="shared" si="249"/>
        <v>41992.609722222223</v>
      </c>
      <c r="U2673" t="str">
        <f t="shared" si="250"/>
        <v>Nov</v>
      </c>
      <c r="V2673" t="str">
        <f t="shared" si="251"/>
        <v>2014</v>
      </c>
    </row>
    <row r="2674" spans="1:22" ht="48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s="5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8">
        <f t="shared" si="246"/>
        <v>0.33189999999999997</v>
      </c>
      <c r="P2674">
        <f t="shared" si="247"/>
        <v>70.61702127659575</v>
      </c>
      <c r="Q2674" t="s">
        <v>8319</v>
      </c>
      <c r="R2674" t="s">
        <v>8356</v>
      </c>
      <c r="S2674" s="12">
        <f t="shared" si="248"/>
        <v>42344.675810185181</v>
      </c>
      <c r="T2674" s="12">
        <f t="shared" si="249"/>
        <v>42366.041666666664</v>
      </c>
      <c r="U2674" t="str">
        <f t="shared" si="250"/>
        <v>Dec</v>
      </c>
      <c r="V2674" t="str">
        <f t="shared" si="251"/>
        <v>2015</v>
      </c>
    </row>
    <row r="2675" spans="1:22" ht="48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s="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8">
        <f t="shared" si="246"/>
        <v>0.27579999999999999</v>
      </c>
      <c r="P2675">
        <f t="shared" si="247"/>
        <v>167.15151515151516</v>
      </c>
      <c r="Q2675" t="s">
        <v>8319</v>
      </c>
      <c r="R2675" t="s">
        <v>8356</v>
      </c>
      <c r="S2675" s="12">
        <f t="shared" si="248"/>
        <v>41912.333321759259</v>
      </c>
      <c r="T2675" s="12">
        <f t="shared" si="249"/>
        <v>41941.739583333328</v>
      </c>
      <c r="U2675" t="str">
        <f t="shared" si="250"/>
        <v>Sep</v>
      </c>
      <c r="V2675" t="str">
        <f t="shared" si="251"/>
        <v>2014</v>
      </c>
    </row>
    <row r="2676" spans="1:22" ht="64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s="5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8">
        <f t="shared" si="246"/>
        <v>0.62839999999999996</v>
      </c>
      <c r="P2676">
        <f t="shared" si="247"/>
        <v>128.61988304093566</v>
      </c>
      <c r="Q2676" t="s">
        <v>8319</v>
      </c>
      <c r="R2676" t="s">
        <v>8356</v>
      </c>
      <c r="S2676" s="12">
        <f t="shared" si="248"/>
        <v>42529.424421296295</v>
      </c>
      <c r="T2676" s="12">
        <f t="shared" si="249"/>
        <v>42555.999305555553</v>
      </c>
      <c r="U2676" t="str">
        <f t="shared" si="250"/>
        <v>Jun</v>
      </c>
      <c r="V2676" t="str">
        <f t="shared" si="251"/>
        <v>2016</v>
      </c>
    </row>
    <row r="2677" spans="1:22" ht="48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s="5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8">
        <f t="shared" si="246"/>
        <v>7.5880000000000003E-2</v>
      </c>
      <c r="P2677">
        <f t="shared" si="247"/>
        <v>65.41379310344827</v>
      </c>
      <c r="Q2677" t="s">
        <v>8319</v>
      </c>
      <c r="R2677" t="s">
        <v>8356</v>
      </c>
      <c r="S2677" s="12">
        <f t="shared" si="248"/>
        <v>41923.649178240739</v>
      </c>
      <c r="T2677" s="12">
        <f t="shared" si="249"/>
        <v>41953.690844907404</v>
      </c>
      <c r="U2677" t="str">
        <f t="shared" si="250"/>
        <v>Oct</v>
      </c>
      <c r="V2677" t="str">
        <f t="shared" si="251"/>
        <v>2014</v>
      </c>
    </row>
    <row r="2678" spans="1:22" ht="48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s="5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8">
        <f t="shared" si="246"/>
        <v>0.50380952380952382</v>
      </c>
      <c r="P2678">
        <f t="shared" si="247"/>
        <v>117.55555555555556</v>
      </c>
      <c r="Q2678" t="s">
        <v>8319</v>
      </c>
      <c r="R2678" t="s">
        <v>8356</v>
      </c>
      <c r="S2678" s="12">
        <f t="shared" si="248"/>
        <v>42482.416365740741</v>
      </c>
      <c r="T2678" s="12">
        <f t="shared" si="249"/>
        <v>42512.416365740741</v>
      </c>
      <c r="U2678" t="str">
        <f t="shared" si="250"/>
        <v>Apr</v>
      </c>
      <c r="V2678" t="str">
        <f t="shared" si="251"/>
        <v>2016</v>
      </c>
    </row>
    <row r="2679" spans="1:22" ht="48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s="5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8">
        <f t="shared" si="246"/>
        <v>0.17512820512820512</v>
      </c>
      <c r="P2679">
        <f t="shared" si="247"/>
        <v>126.48148148148148</v>
      </c>
      <c r="Q2679" t="s">
        <v>8319</v>
      </c>
      <c r="R2679" t="s">
        <v>8356</v>
      </c>
      <c r="S2679" s="12">
        <f t="shared" si="248"/>
        <v>41792.821099537032</v>
      </c>
      <c r="T2679" s="12">
        <f t="shared" si="249"/>
        <v>41822.821099537032</v>
      </c>
      <c r="U2679" t="str">
        <f t="shared" si="250"/>
        <v>Jun</v>
      </c>
      <c r="V2679" t="str">
        <f t="shared" si="251"/>
        <v>2014</v>
      </c>
    </row>
    <row r="2680" spans="1:22" ht="48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s="5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8">
        <f t="shared" si="246"/>
        <v>1.3750000000000001E-4</v>
      </c>
      <c r="P2680">
        <f t="shared" si="247"/>
        <v>550</v>
      </c>
      <c r="Q2680" t="s">
        <v>8319</v>
      </c>
      <c r="R2680" t="s">
        <v>8356</v>
      </c>
      <c r="S2680" s="12">
        <f t="shared" si="248"/>
        <v>42241.589872685181</v>
      </c>
      <c r="T2680" s="12">
        <f t="shared" si="249"/>
        <v>42271.589872685181</v>
      </c>
      <c r="U2680" t="str">
        <f t="shared" si="250"/>
        <v>Aug</v>
      </c>
      <c r="V2680" t="str">
        <f t="shared" si="251"/>
        <v>2015</v>
      </c>
    </row>
    <row r="2681" spans="1:22" ht="48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s="5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8">
        <f t="shared" si="246"/>
        <v>3.3E-3</v>
      </c>
      <c r="P2681">
        <f t="shared" si="247"/>
        <v>44</v>
      </c>
      <c r="Q2681" t="s">
        <v>8319</v>
      </c>
      <c r="R2681" t="s">
        <v>8356</v>
      </c>
      <c r="S2681" s="12">
        <f t="shared" si="248"/>
        <v>42032.792754629627</v>
      </c>
      <c r="T2681" s="12">
        <f t="shared" si="249"/>
        <v>42062.792754629627</v>
      </c>
      <c r="U2681" t="str">
        <f t="shared" si="250"/>
        <v>Jan</v>
      </c>
      <c r="V2681" t="str">
        <f t="shared" si="251"/>
        <v>2015</v>
      </c>
    </row>
    <row r="2682" spans="1:22" ht="16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s="5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8">
        <f t="shared" si="246"/>
        <v>8.6250000000000007E-3</v>
      </c>
      <c r="P2682">
        <f t="shared" si="247"/>
        <v>69</v>
      </c>
      <c r="Q2682" t="s">
        <v>8319</v>
      </c>
      <c r="R2682" t="s">
        <v>8356</v>
      </c>
      <c r="S2682" s="12">
        <f t="shared" si="248"/>
        <v>42436.003368055557</v>
      </c>
      <c r="T2682" s="12">
        <f t="shared" si="249"/>
        <v>42465.961701388886</v>
      </c>
      <c r="U2682" t="str">
        <f t="shared" si="250"/>
        <v>Mar</v>
      </c>
      <c r="V2682" t="str">
        <f t="shared" si="251"/>
        <v>2016</v>
      </c>
    </row>
    <row r="2683" spans="1:22" ht="48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s="5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8">
        <f t="shared" si="246"/>
        <v>6.875E-3</v>
      </c>
      <c r="P2683">
        <f t="shared" si="247"/>
        <v>27.5</v>
      </c>
      <c r="Q2683" t="s">
        <v>8336</v>
      </c>
      <c r="R2683" t="s">
        <v>8337</v>
      </c>
      <c r="S2683" s="12">
        <f t="shared" si="248"/>
        <v>41805.686921296292</v>
      </c>
      <c r="T2683" s="12">
        <f t="shared" si="249"/>
        <v>41830.686921296292</v>
      </c>
      <c r="U2683" t="str">
        <f t="shared" si="250"/>
        <v>Jun</v>
      </c>
      <c r="V2683" t="str">
        <f t="shared" si="251"/>
        <v>2014</v>
      </c>
    </row>
    <row r="2684" spans="1:22" ht="48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s="5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8">
        <f t="shared" si="246"/>
        <v>0.28299999999999997</v>
      </c>
      <c r="P2684">
        <f t="shared" si="247"/>
        <v>84.9</v>
      </c>
      <c r="Q2684" t="s">
        <v>8336</v>
      </c>
      <c r="R2684" t="s">
        <v>8337</v>
      </c>
      <c r="S2684" s="12">
        <f t="shared" si="248"/>
        <v>41932.663657407407</v>
      </c>
      <c r="T2684" s="12">
        <f t="shared" si="249"/>
        <v>41965.040972222218</v>
      </c>
      <c r="U2684" t="str">
        <f t="shared" si="250"/>
        <v>Oct</v>
      </c>
      <c r="V2684" t="str">
        <f t="shared" si="251"/>
        <v>2014</v>
      </c>
    </row>
    <row r="2685" spans="1:22" ht="48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s="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8">
        <f t="shared" si="246"/>
        <v>2.3999999999999998E-3</v>
      </c>
      <c r="P2685">
        <f t="shared" si="247"/>
        <v>12</v>
      </c>
      <c r="Q2685" t="s">
        <v>8336</v>
      </c>
      <c r="R2685" t="s">
        <v>8337</v>
      </c>
      <c r="S2685" s="12">
        <f t="shared" si="248"/>
        <v>42034.546759259254</v>
      </c>
      <c r="T2685" s="12">
        <f t="shared" si="249"/>
        <v>42064.546759259254</v>
      </c>
      <c r="U2685" t="str">
        <f t="shared" si="250"/>
        <v>Jan</v>
      </c>
      <c r="V2685" t="str">
        <f t="shared" si="251"/>
        <v>2015</v>
      </c>
    </row>
    <row r="2686" spans="1:22" ht="48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s="5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8">
        <f t="shared" si="246"/>
        <v>1.1428571428571429E-2</v>
      </c>
      <c r="P2686">
        <f t="shared" si="247"/>
        <v>200</v>
      </c>
      <c r="Q2686" t="s">
        <v>8336</v>
      </c>
      <c r="R2686" t="s">
        <v>8337</v>
      </c>
      <c r="S2686" s="12">
        <f t="shared" si="248"/>
        <v>41820.706307870365</v>
      </c>
      <c r="T2686" s="12">
        <f t="shared" si="249"/>
        <v>41860.706307870365</v>
      </c>
      <c r="U2686" t="str">
        <f t="shared" si="250"/>
        <v>Jun</v>
      </c>
      <c r="V2686" t="str">
        <f t="shared" si="251"/>
        <v>2014</v>
      </c>
    </row>
    <row r="2687" spans="1:22" ht="48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s="5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8">
        <f t="shared" si="246"/>
        <v>2.0000000000000001E-4</v>
      </c>
      <c r="P2687">
        <f t="shared" si="247"/>
        <v>10</v>
      </c>
      <c r="Q2687" t="s">
        <v>8336</v>
      </c>
      <c r="R2687" t="s">
        <v>8337</v>
      </c>
      <c r="S2687" s="12">
        <f t="shared" si="248"/>
        <v>42061.487615740734</v>
      </c>
      <c r="T2687" s="12">
        <f t="shared" si="249"/>
        <v>42121.445949074077</v>
      </c>
      <c r="U2687" t="str">
        <f t="shared" si="250"/>
        <v>Feb</v>
      </c>
      <c r="V2687" t="str">
        <f t="shared" si="251"/>
        <v>2015</v>
      </c>
    </row>
    <row r="2688" spans="1:22" ht="48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s="5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8">
        <f t="shared" si="246"/>
        <v>0</v>
      </c>
      <c r="P2688" t="e">
        <f t="shared" si="247"/>
        <v>#DIV/0!</v>
      </c>
      <c r="Q2688" t="s">
        <v>8336</v>
      </c>
      <c r="R2688" t="s">
        <v>8337</v>
      </c>
      <c r="S2688" s="12">
        <f t="shared" si="248"/>
        <v>41892.766469907401</v>
      </c>
      <c r="T2688" s="12">
        <f t="shared" si="249"/>
        <v>41912.766469907401</v>
      </c>
      <c r="U2688" t="str">
        <f t="shared" si="250"/>
        <v>Sep</v>
      </c>
      <c r="V2688" t="str">
        <f t="shared" si="251"/>
        <v>2014</v>
      </c>
    </row>
    <row r="2689" spans="1:22" ht="48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s="5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8">
        <f t="shared" si="246"/>
        <v>0</v>
      </c>
      <c r="P2689" t="e">
        <f t="shared" si="247"/>
        <v>#DIV/0!</v>
      </c>
      <c r="Q2689" t="s">
        <v>8336</v>
      </c>
      <c r="R2689" t="s">
        <v>8337</v>
      </c>
      <c r="S2689" s="12">
        <f t="shared" si="248"/>
        <v>42154.431921296295</v>
      </c>
      <c r="T2689" s="12">
        <f t="shared" si="249"/>
        <v>42184.431921296295</v>
      </c>
      <c r="U2689" t="str">
        <f t="shared" si="250"/>
        <v>May</v>
      </c>
      <c r="V2689" t="str">
        <f t="shared" si="251"/>
        <v>2015</v>
      </c>
    </row>
    <row r="2690" spans="1:22" ht="32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s="5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8">
        <f t="shared" si="246"/>
        <v>1.48E-3</v>
      </c>
      <c r="P2690">
        <f t="shared" si="247"/>
        <v>5.2857142857142856</v>
      </c>
      <c r="Q2690" t="s">
        <v>8336</v>
      </c>
      <c r="R2690" t="s">
        <v>8337</v>
      </c>
      <c r="S2690" s="12">
        <f t="shared" si="248"/>
        <v>42027.910532407412</v>
      </c>
      <c r="T2690" s="12">
        <f t="shared" si="249"/>
        <v>42058.916666666664</v>
      </c>
      <c r="U2690" t="str">
        <f t="shared" si="250"/>
        <v>Jan</v>
      </c>
      <c r="V2690" t="str">
        <f t="shared" si="251"/>
        <v>2015</v>
      </c>
    </row>
    <row r="2691" spans="1:22" ht="48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s="5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8">
        <f t="shared" ref="O2691:O2754" si="252">E2691/D2691</f>
        <v>2.8571428571428571E-5</v>
      </c>
      <c r="P2691">
        <f t="shared" ref="P2691:P2754" si="253">AVERAGE(E2691/L2691)</f>
        <v>1</v>
      </c>
      <c r="Q2691" t="s">
        <v>8336</v>
      </c>
      <c r="R2691" t="s">
        <v>8337</v>
      </c>
      <c r="S2691" s="12">
        <f t="shared" ref="S2691:S2754" si="254">(((J2691/60)/60)/24)+DATE(1970,1,1)+(-5/24)</f>
        <v>42551.753356481473</v>
      </c>
      <c r="T2691" s="12">
        <f t="shared" ref="T2691:T2754" si="255">(((I2691/60)/60)/24)+DATE(1970,1,1)+(-5/24)</f>
        <v>42581.753356481473</v>
      </c>
      <c r="U2691" t="str">
        <f t="shared" ref="U2691:U2754" si="256">TEXT(S2691, "mmm")</f>
        <v>Jun</v>
      </c>
      <c r="V2691" t="str">
        <f t="shared" ref="V2691:V2754" si="257">TEXT(S2691, "yyy")</f>
        <v>2016</v>
      </c>
    </row>
    <row r="2692" spans="1:22" ht="48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s="5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8">
        <f t="shared" si="252"/>
        <v>0.107325</v>
      </c>
      <c r="P2692">
        <f t="shared" si="253"/>
        <v>72.762711864406782</v>
      </c>
      <c r="Q2692" t="s">
        <v>8336</v>
      </c>
      <c r="R2692" t="s">
        <v>8337</v>
      </c>
      <c r="S2692" s="12">
        <f t="shared" si="254"/>
        <v>42112.89671296296</v>
      </c>
      <c r="T2692" s="12">
        <f t="shared" si="255"/>
        <v>42157.89671296296</v>
      </c>
      <c r="U2692" t="str">
        <f t="shared" si="256"/>
        <v>Apr</v>
      </c>
      <c r="V2692" t="str">
        <f t="shared" si="257"/>
        <v>2015</v>
      </c>
    </row>
    <row r="2693" spans="1:22" ht="32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s="5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8">
        <f t="shared" si="252"/>
        <v>5.3846153846153844E-4</v>
      </c>
      <c r="P2693">
        <f t="shared" si="253"/>
        <v>17.5</v>
      </c>
      <c r="Q2693" t="s">
        <v>8336</v>
      </c>
      <c r="R2693" t="s">
        <v>8337</v>
      </c>
      <c r="S2693" s="12">
        <f t="shared" si="254"/>
        <v>42089.515706018516</v>
      </c>
      <c r="T2693" s="12">
        <f t="shared" si="255"/>
        <v>42134.515706018516</v>
      </c>
      <c r="U2693" t="str">
        <f t="shared" si="256"/>
        <v>Mar</v>
      </c>
      <c r="V2693" t="str">
        <f t="shared" si="257"/>
        <v>2015</v>
      </c>
    </row>
    <row r="2694" spans="1:22" ht="48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s="5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8">
        <f t="shared" si="252"/>
        <v>7.1428571428571426E-3</v>
      </c>
      <c r="P2694">
        <f t="shared" si="253"/>
        <v>25</v>
      </c>
      <c r="Q2694" t="s">
        <v>8336</v>
      </c>
      <c r="R2694" t="s">
        <v>8337</v>
      </c>
      <c r="S2694" s="12">
        <f t="shared" si="254"/>
        <v>42058.125694444439</v>
      </c>
      <c r="T2694" s="12">
        <f t="shared" si="255"/>
        <v>42088.084027777775</v>
      </c>
      <c r="U2694" t="str">
        <f t="shared" si="256"/>
        <v>Feb</v>
      </c>
      <c r="V2694" t="str">
        <f t="shared" si="257"/>
        <v>2015</v>
      </c>
    </row>
    <row r="2695" spans="1:22" ht="48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s="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8">
        <f t="shared" si="252"/>
        <v>8.0000000000000002E-3</v>
      </c>
      <c r="P2695">
        <f t="shared" si="253"/>
        <v>13.333333333333334</v>
      </c>
      <c r="Q2695" t="s">
        <v>8336</v>
      </c>
      <c r="R2695" t="s">
        <v>8337</v>
      </c>
      <c r="S2695" s="12">
        <f t="shared" si="254"/>
        <v>41833.930162037032</v>
      </c>
      <c r="T2695" s="12">
        <f t="shared" si="255"/>
        <v>41863.930162037032</v>
      </c>
      <c r="U2695" t="str">
        <f t="shared" si="256"/>
        <v>Jul</v>
      </c>
      <c r="V2695" t="str">
        <f t="shared" si="257"/>
        <v>2014</v>
      </c>
    </row>
    <row r="2696" spans="1:22" ht="48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s="5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8">
        <f t="shared" si="252"/>
        <v>3.3333333333333335E-5</v>
      </c>
      <c r="P2696">
        <f t="shared" si="253"/>
        <v>1</v>
      </c>
      <c r="Q2696" t="s">
        <v>8336</v>
      </c>
      <c r="R2696" t="s">
        <v>8337</v>
      </c>
      <c r="S2696" s="12">
        <f t="shared" si="254"/>
        <v>41877.932164351849</v>
      </c>
      <c r="T2696" s="12">
        <f t="shared" si="255"/>
        <v>41907.932164351849</v>
      </c>
      <c r="U2696" t="str">
        <f t="shared" si="256"/>
        <v>Aug</v>
      </c>
      <c r="V2696" t="str">
        <f t="shared" si="257"/>
        <v>2014</v>
      </c>
    </row>
    <row r="2697" spans="1:22" ht="32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s="5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8">
        <f t="shared" si="252"/>
        <v>4.7333333333333333E-3</v>
      </c>
      <c r="P2697">
        <f t="shared" si="253"/>
        <v>23.666666666666668</v>
      </c>
      <c r="Q2697" t="s">
        <v>8336</v>
      </c>
      <c r="R2697" t="s">
        <v>8337</v>
      </c>
      <c r="S2697" s="12">
        <f t="shared" si="254"/>
        <v>42047.973587962959</v>
      </c>
      <c r="T2697" s="12">
        <f t="shared" si="255"/>
        <v>42107.931921296295</v>
      </c>
      <c r="U2697" t="str">
        <f t="shared" si="256"/>
        <v>Feb</v>
      </c>
      <c r="V2697" t="str">
        <f t="shared" si="257"/>
        <v>2015</v>
      </c>
    </row>
    <row r="2698" spans="1:22" ht="48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s="5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8">
        <f t="shared" si="252"/>
        <v>5.6500000000000002E-2</v>
      </c>
      <c r="P2698">
        <f t="shared" si="253"/>
        <v>89.21052631578948</v>
      </c>
      <c r="Q2698" t="s">
        <v>8336</v>
      </c>
      <c r="R2698" t="s">
        <v>8337</v>
      </c>
      <c r="S2698" s="12">
        <f t="shared" si="254"/>
        <v>41964.636111111111</v>
      </c>
      <c r="T2698" s="12">
        <f t="shared" si="255"/>
        <v>41998.636111111111</v>
      </c>
      <c r="U2698" t="str">
        <f t="shared" si="256"/>
        <v>Nov</v>
      </c>
      <c r="V2698" t="str">
        <f t="shared" si="257"/>
        <v>2014</v>
      </c>
    </row>
    <row r="2699" spans="1:22" ht="48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s="5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8">
        <f t="shared" si="252"/>
        <v>0.26352173913043481</v>
      </c>
      <c r="P2699">
        <f t="shared" si="253"/>
        <v>116.55769230769231</v>
      </c>
      <c r="Q2699" t="s">
        <v>8336</v>
      </c>
      <c r="R2699" t="s">
        <v>8337</v>
      </c>
      <c r="S2699" s="12">
        <f t="shared" si="254"/>
        <v>42187.731747685182</v>
      </c>
      <c r="T2699" s="12">
        <f t="shared" si="255"/>
        <v>42218.708333333336</v>
      </c>
      <c r="U2699" t="str">
        <f t="shared" si="256"/>
        <v>Jul</v>
      </c>
      <c r="V2699" t="str">
        <f t="shared" si="257"/>
        <v>2015</v>
      </c>
    </row>
    <row r="2700" spans="1:22" ht="48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s="5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8">
        <f t="shared" si="252"/>
        <v>3.2512500000000002E-3</v>
      </c>
      <c r="P2700">
        <f t="shared" si="253"/>
        <v>13.005000000000001</v>
      </c>
      <c r="Q2700" t="s">
        <v>8336</v>
      </c>
      <c r="R2700" t="s">
        <v>8337</v>
      </c>
      <c r="S2700" s="12">
        <f t="shared" si="254"/>
        <v>41787.689907407403</v>
      </c>
      <c r="T2700" s="12">
        <f t="shared" si="255"/>
        <v>41817.689907407403</v>
      </c>
      <c r="U2700" t="str">
        <f t="shared" si="256"/>
        <v>May</v>
      </c>
      <c r="V2700" t="str">
        <f t="shared" si="257"/>
        <v>2014</v>
      </c>
    </row>
    <row r="2701" spans="1:22" ht="48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s="5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8">
        <f t="shared" si="252"/>
        <v>0</v>
      </c>
      <c r="P2701" t="e">
        <f t="shared" si="253"/>
        <v>#DIV/0!</v>
      </c>
      <c r="Q2701" t="s">
        <v>8336</v>
      </c>
      <c r="R2701" t="s">
        <v>8337</v>
      </c>
      <c r="S2701" s="12">
        <f t="shared" si="254"/>
        <v>41829.688229166662</v>
      </c>
      <c r="T2701" s="12">
        <f t="shared" si="255"/>
        <v>41859.688229166662</v>
      </c>
      <c r="U2701" t="str">
        <f t="shared" si="256"/>
        <v>Jul</v>
      </c>
      <c r="V2701" t="str">
        <f t="shared" si="257"/>
        <v>2014</v>
      </c>
    </row>
    <row r="2702" spans="1:22" ht="48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s="5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8">
        <f t="shared" si="252"/>
        <v>7.0007000700070005E-3</v>
      </c>
      <c r="P2702">
        <f t="shared" si="253"/>
        <v>17.5</v>
      </c>
      <c r="Q2702" t="s">
        <v>8336</v>
      </c>
      <c r="R2702" t="s">
        <v>8337</v>
      </c>
      <c r="S2702" s="12">
        <f t="shared" si="254"/>
        <v>41870.666342592594</v>
      </c>
      <c r="T2702" s="12">
        <f t="shared" si="255"/>
        <v>41900.666342592594</v>
      </c>
      <c r="U2702" t="str">
        <f t="shared" si="256"/>
        <v>Aug</v>
      </c>
      <c r="V2702" t="str">
        <f t="shared" si="257"/>
        <v>2014</v>
      </c>
    </row>
    <row r="2703" spans="1:22" ht="48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s="5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8">
        <f t="shared" si="252"/>
        <v>0.46176470588235297</v>
      </c>
      <c r="P2703">
        <f t="shared" si="253"/>
        <v>34.130434782608695</v>
      </c>
      <c r="Q2703" t="s">
        <v>8317</v>
      </c>
      <c r="R2703" t="s">
        <v>8357</v>
      </c>
      <c r="S2703" s="12">
        <f t="shared" si="254"/>
        <v>42801.566365740735</v>
      </c>
      <c r="T2703" s="12">
        <f t="shared" si="255"/>
        <v>42832.524699074071</v>
      </c>
      <c r="U2703" t="str">
        <f t="shared" si="256"/>
        <v>Mar</v>
      </c>
      <c r="V2703" t="str">
        <f t="shared" si="257"/>
        <v>2017</v>
      </c>
    </row>
    <row r="2704" spans="1:22" ht="48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s="5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8">
        <f t="shared" si="252"/>
        <v>0.34410000000000002</v>
      </c>
      <c r="P2704">
        <f t="shared" si="253"/>
        <v>132.34615384615384</v>
      </c>
      <c r="Q2704" t="s">
        <v>8317</v>
      </c>
      <c r="R2704" t="s">
        <v>8357</v>
      </c>
      <c r="S2704" s="12">
        <f t="shared" si="254"/>
        <v>42800.593483796292</v>
      </c>
      <c r="T2704" s="12">
        <f t="shared" si="255"/>
        <v>42830.551817129628</v>
      </c>
      <c r="U2704" t="str">
        <f t="shared" si="256"/>
        <v>Mar</v>
      </c>
      <c r="V2704" t="str">
        <f t="shared" si="257"/>
        <v>2017</v>
      </c>
    </row>
    <row r="2705" spans="1:22" ht="32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s="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8">
        <f t="shared" si="252"/>
        <v>1.0375000000000001</v>
      </c>
      <c r="P2705">
        <f t="shared" si="253"/>
        <v>922.22222222222217</v>
      </c>
      <c r="Q2705" t="s">
        <v>8317</v>
      </c>
      <c r="R2705" t="s">
        <v>8357</v>
      </c>
      <c r="S2705" s="12">
        <f t="shared" si="254"/>
        <v>42756.481828703698</v>
      </c>
      <c r="T2705" s="12">
        <f t="shared" si="255"/>
        <v>42816.440162037034</v>
      </c>
      <c r="U2705" t="str">
        <f t="shared" si="256"/>
        <v>Jan</v>
      </c>
      <c r="V2705" t="str">
        <f t="shared" si="257"/>
        <v>2017</v>
      </c>
    </row>
    <row r="2706" spans="1:22" ht="48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s="5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8">
        <f t="shared" si="252"/>
        <v>6.0263157894736845E-2</v>
      </c>
      <c r="P2706">
        <f t="shared" si="253"/>
        <v>163.57142857142858</v>
      </c>
      <c r="Q2706" t="s">
        <v>8317</v>
      </c>
      <c r="R2706" t="s">
        <v>8357</v>
      </c>
      <c r="S2706" s="12">
        <f t="shared" si="254"/>
        <v>42787.654097222221</v>
      </c>
      <c r="T2706" s="12">
        <f t="shared" si="255"/>
        <v>42830.61243055555</v>
      </c>
      <c r="U2706" t="str">
        <f t="shared" si="256"/>
        <v>Feb</v>
      </c>
      <c r="V2706" t="str">
        <f t="shared" si="257"/>
        <v>2017</v>
      </c>
    </row>
    <row r="2707" spans="1:22" ht="32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s="5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8">
        <f t="shared" si="252"/>
        <v>0.10539393939393939</v>
      </c>
      <c r="P2707">
        <f t="shared" si="253"/>
        <v>217.375</v>
      </c>
      <c r="Q2707" t="s">
        <v>8317</v>
      </c>
      <c r="R2707" t="s">
        <v>8357</v>
      </c>
      <c r="S2707" s="12">
        <f t="shared" si="254"/>
        <v>42773.70784722222</v>
      </c>
      <c r="T2707" s="12">
        <f t="shared" si="255"/>
        <v>42818.666180555556</v>
      </c>
      <c r="U2707" t="str">
        <f t="shared" si="256"/>
        <v>Feb</v>
      </c>
      <c r="V2707" t="str">
        <f t="shared" si="257"/>
        <v>2017</v>
      </c>
    </row>
    <row r="2708" spans="1:22" ht="48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s="5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8">
        <f t="shared" si="252"/>
        <v>1.1229714285714285</v>
      </c>
      <c r="P2708">
        <f t="shared" si="253"/>
        <v>149.44486692015209</v>
      </c>
      <c r="Q2708" t="s">
        <v>8317</v>
      </c>
      <c r="R2708" t="s">
        <v>8357</v>
      </c>
      <c r="S2708" s="12">
        <f t="shared" si="254"/>
        <v>41899.086608796293</v>
      </c>
      <c r="T2708" s="12">
        <f t="shared" si="255"/>
        <v>41928.082638888889</v>
      </c>
      <c r="U2708" t="str">
        <f t="shared" si="256"/>
        <v>Sep</v>
      </c>
      <c r="V2708" t="str">
        <f t="shared" si="257"/>
        <v>2014</v>
      </c>
    </row>
    <row r="2709" spans="1:22" ht="48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s="5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8">
        <f t="shared" si="252"/>
        <v>3.50844625</v>
      </c>
      <c r="P2709">
        <f t="shared" si="253"/>
        <v>71.237487309644663</v>
      </c>
      <c r="Q2709" t="s">
        <v>8317</v>
      </c>
      <c r="R2709" t="s">
        <v>8357</v>
      </c>
      <c r="S2709" s="12">
        <f t="shared" si="254"/>
        <v>41391.574571759258</v>
      </c>
      <c r="T2709" s="12">
        <f t="shared" si="255"/>
        <v>41421.082638888889</v>
      </c>
      <c r="U2709" t="str">
        <f t="shared" si="256"/>
        <v>Apr</v>
      </c>
      <c r="V2709" t="str">
        <f t="shared" si="257"/>
        <v>2013</v>
      </c>
    </row>
    <row r="2710" spans="1:22" ht="48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s="5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8">
        <f t="shared" si="252"/>
        <v>2.3321535</v>
      </c>
      <c r="P2710">
        <f t="shared" si="253"/>
        <v>44.464318398474738</v>
      </c>
      <c r="Q2710" t="s">
        <v>8317</v>
      </c>
      <c r="R2710" t="s">
        <v>8357</v>
      </c>
      <c r="S2710" s="12">
        <f t="shared" si="254"/>
        <v>42512.489884259259</v>
      </c>
      <c r="T2710" s="12">
        <f t="shared" si="255"/>
        <v>42572.489884259259</v>
      </c>
      <c r="U2710" t="str">
        <f t="shared" si="256"/>
        <v>May</v>
      </c>
      <c r="V2710" t="str">
        <f t="shared" si="257"/>
        <v>2016</v>
      </c>
    </row>
    <row r="2711" spans="1:22" ht="48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s="5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8">
        <f t="shared" si="252"/>
        <v>1.01606</v>
      </c>
      <c r="P2711">
        <f t="shared" si="253"/>
        <v>164.94480519480518</v>
      </c>
      <c r="Q2711" t="s">
        <v>8317</v>
      </c>
      <c r="R2711" t="s">
        <v>8357</v>
      </c>
      <c r="S2711" s="12">
        <f t="shared" si="254"/>
        <v>42611.941446759258</v>
      </c>
      <c r="T2711" s="12">
        <f t="shared" si="255"/>
        <v>42646.957638888889</v>
      </c>
      <c r="U2711" t="str">
        <f t="shared" si="256"/>
        <v>Aug</v>
      </c>
      <c r="V2711" t="str">
        <f t="shared" si="257"/>
        <v>2016</v>
      </c>
    </row>
    <row r="2712" spans="1:22" ht="32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s="5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8">
        <f t="shared" si="252"/>
        <v>1.5390035000000002</v>
      </c>
      <c r="P2712">
        <f t="shared" si="253"/>
        <v>84.871516544117654</v>
      </c>
      <c r="Q2712" t="s">
        <v>8317</v>
      </c>
      <c r="R2712" t="s">
        <v>8357</v>
      </c>
      <c r="S2712" s="12">
        <f t="shared" si="254"/>
        <v>41828.021157407406</v>
      </c>
      <c r="T2712" s="12">
        <f t="shared" si="255"/>
        <v>41859.875</v>
      </c>
      <c r="U2712" t="str">
        <f t="shared" si="256"/>
        <v>Jul</v>
      </c>
      <c r="V2712" t="str">
        <f t="shared" si="257"/>
        <v>2014</v>
      </c>
    </row>
    <row r="2713" spans="1:22" ht="48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s="5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8">
        <f t="shared" si="252"/>
        <v>1.007161125319693</v>
      </c>
      <c r="P2713">
        <f t="shared" si="253"/>
        <v>53.945205479452056</v>
      </c>
      <c r="Q2713" t="s">
        <v>8317</v>
      </c>
      <c r="R2713" t="s">
        <v>8357</v>
      </c>
      <c r="S2713" s="12">
        <f t="shared" si="254"/>
        <v>41780.536921296298</v>
      </c>
      <c r="T2713" s="12">
        <f t="shared" si="255"/>
        <v>41810.709027777775</v>
      </c>
      <c r="U2713" t="str">
        <f t="shared" si="256"/>
        <v>May</v>
      </c>
      <c r="V2713" t="str">
        <f t="shared" si="257"/>
        <v>2014</v>
      </c>
    </row>
    <row r="2714" spans="1:22" ht="48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s="5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8">
        <f t="shared" si="252"/>
        <v>1.3138181818181818</v>
      </c>
      <c r="P2714">
        <f t="shared" si="253"/>
        <v>50.531468531468533</v>
      </c>
      <c r="Q2714" t="s">
        <v>8317</v>
      </c>
      <c r="R2714" t="s">
        <v>8357</v>
      </c>
      <c r="S2714" s="12">
        <f t="shared" si="254"/>
        <v>41431.853703703702</v>
      </c>
      <c r="T2714" s="12">
        <f t="shared" si="255"/>
        <v>41468.541666666664</v>
      </c>
      <c r="U2714" t="str">
        <f t="shared" si="256"/>
        <v>Jun</v>
      </c>
      <c r="V2714" t="str">
        <f t="shared" si="257"/>
        <v>2013</v>
      </c>
    </row>
    <row r="2715" spans="1:22" ht="48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s="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8">
        <f t="shared" si="252"/>
        <v>1.0224133333333334</v>
      </c>
      <c r="P2715">
        <f t="shared" si="253"/>
        <v>108.00140845070422</v>
      </c>
      <c r="Q2715" t="s">
        <v>8317</v>
      </c>
      <c r="R2715" t="s">
        <v>8357</v>
      </c>
      <c r="S2715" s="12">
        <f t="shared" si="254"/>
        <v>42322.445416666662</v>
      </c>
      <c r="T2715" s="12">
        <f t="shared" si="255"/>
        <v>42362.445416666662</v>
      </c>
      <c r="U2715" t="str">
        <f t="shared" si="256"/>
        <v>Nov</v>
      </c>
      <c r="V2715" t="str">
        <f t="shared" si="257"/>
        <v>2015</v>
      </c>
    </row>
    <row r="2716" spans="1:22" ht="32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s="5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8">
        <f t="shared" si="252"/>
        <v>1.1635599999999999</v>
      </c>
      <c r="P2716">
        <f t="shared" si="253"/>
        <v>95.373770491803285</v>
      </c>
      <c r="Q2716" t="s">
        <v>8317</v>
      </c>
      <c r="R2716" t="s">
        <v>8357</v>
      </c>
      <c r="S2716" s="12">
        <f t="shared" si="254"/>
        <v>42629.446712962956</v>
      </c>
      <c r="T2716" s="12">
        <f t="shared" si="255"/>
        <v>42657.749999999993</v>
      </c>
      <c r="U2716" t="str">
        <f t="shared" si="256"/>
        <v>Sep</v>
      </c>
      <c r="V2716" t="str">
        <f t="shared" si="257"/>
        <v>2016</v>
      </c>
    </row>
    <row r="2717" spans="1:22" ht="48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s="5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8">
        <f t="shared" si="252"/>
        <v>2.6462241666666664</v>
      </c>
      <c r="P2717">
        <f t="shared" si="253"/>
        <v>57.631016333938291</v>
      </c>
      <c r="Q2717" t="s">
        <v>8317</v>
      </c>
      <c r="R2717" t="s">
        <v>8357</v>
      </c>
      <c r="S2717" s="12">
        <f t="shared" si="254"/>
        <v>42387.190138888887</v>
      </c>
      <c r="T2717" s="12">
        <f t="shared" si="255"/>
        <v>42421.190138888887</v>
      </c>
      <c r="U2717" t="str">
        <f t="shared" si="256"/>
        <v>Jan</v>
      </c>
      <c r="V2717" t="str">
        <f t="shared" si="257"/>
        <v>2016</v>
      </c>
    </row>
    <row r="2718" spans="1:22" ht="64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s="5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8">
        <f t="shared" si="252"/>
        <v>1.1998010000000001</v>
      </c>
      <c r="P2718">
        <f t="shared" si="253"/>
        <v>64.160481283422456</v>
      </c>
      <c r="Q2718" t="s">
        <v>8317</v>
      </c>
      <c r="R2718" t="s">
        <v>8357</v>
      </c>
      <c r="S2718" s="12">
        <f t="shared" si="254"/>
        <v>42255.124918981477</v>
      </c>
      <c r="T2718" s="12">
        <f t="shared" si="255"/>
        <v>42285.124918981477</v>
      </c>
      <c r="U2718" t="str">
        <f t="shared" si="256"/>
        <v>Sep</v>
      </c>
      <c r="V2718" t="str">
        <f t="shared" si="257"/>
        <v>2015</v>
      </c>
    </row>
    <row r="2719" spans="1:22" ht="48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s="5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8">
        <f t="shared" si="252"/>
        <v>1.2010400000000001</v>
      </c>
      <c r="P2719">
        <f t="shared" si="253"/>
        <v>92.387692307692305</v>
      </c>
      <c r="Q2719" t="s">
        <v>8317</v>
      </c>
      <c r="R2719" t="s">
        <v>8357</v>
      </c>
      <c r="S2719" s="12">
        <f t="shared" si="254"/>
        <v>41934.706585648149</v>
      </c>
      <c r="T2719" s="12">
        <f t="shared" si="255"/>
        <v>41979.748252314814</v>
      </c>
      <c r="U2719" t="str">
        <f t="shared" si="256"/>
        <v>Oct</v>
      </c>
      <c r="V2719" t="str">
        <f t="shared" si="257"/>
        <v>2014</v>
      </c>
    </row>
    <row r="2720" spans="1:22" ht="48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s="5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8">
        <f t="shared" si="252"/>
        <v>1.0358333333333334</v>
      </c>
      <c r="P2720">
        <f t="shared" si="253"/>
        <v>125.97972972972973</v>
      </c>
      <c r="Q2720" t="s">
        <v>8317</v>
      </c>
      <c r="R2720" t="s">
        <v>8357</v>
      </c>
      <c r="S2720" s="12">
        <f t="shared" si="254"/>
        <v>42465.388252314813</v>
      </c>
      <c r="T2720" s="12">
        <f t="shared" si="255"/>
        <v>42493.749999999993</v>
      </c>
      <c r="U2720" t="str">
        <f t="shared" si="256"/>
        <v>Apr</v>
      </c>
      <c r="V2720" t="str">
        <f t="shared" si="257"/>
        <v>2016</v>
      </c>
    </row>
    <row r="2721" spans="1:22" ht="48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s="5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8">
        <f t="shared" si="252"/>
        <v>1.0883333333333334</v>
      </c>
      <c r="P2721">
        <f t="shared" si="253"/>
        <v>94.637681159420296</v>
      </c>
      <c r="Q2721" t="s">
        <v>8317</v>
      </c>
      <c r="R2721" t="s">
        <v>8357</v>
      </c>
      <c r="S2721" s="12">
        <f t="shared" si="254"/>
        <v>42417.822847222218</v>
      </c>
      <c r="T2721" s="12">
        <f t="shared" si="255"/>
        <v>42477.781180555547</v>
      </c>
      <c r="U2721" t="str">
        <f t="shared" si="256"/>
        <v>Feb</v>
      </c>
      <c r="V2721" t="str">
        <f t="shared" si="257"/>
        <v>2016</v>
      </c>
    </row>
    <row r="2722" spans="1:22" ht="48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s="5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8">
        <f t="shared" si="252"/>
        <v>1.1812400000000001</v>
      </c>
      <c r="P2722">
        <f t="shared" si="253"/>
        <v>170.69942196531792</v>
      </c>
      <c r="Q2722" t="s">
        <v>8317</v>
      </c>
      <c r="R2722" t="s">
        <v>8357</v>
      </c>
      <c r="S2722" s="12">
        <f t="shared" si="254"/>
        <v>42655.257557870362</v>
      </c>
      <c r="T2722" s="12">
        <f t="shared" si="255"/>
        <v>42685.299224537033</v>
      </c>
      <c r="U2722" t="str">
        <f t="shared" si="256"/>
        <v>Oct</v>
      </c>
      <c r="V2722" t="str">
        <f t="shared" si="257"/>
        <v>2016</v>
      </c>
    </row>
    <row r="2723" spans="1:22" ht="48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s="5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8">
        <f t="shared" si="252"/>
        <v>14.62</v>
      </c>
      <c r="P2723">
        <f t="shared" si="253"/>
        <v>40.762081784386616</v>
      </c>
      <c r="Q2723" t="s">
        <v>8319</v>
      </c>
      <c r="R2723" t="s">
        <v>8349</v>
      </c>
      <c r="S2723" s="12">
        <f t="shared" si="254"/>
        <v>41493.335625</v>
      </c>
      <c r="T2723" s="12">
        <f t="shared" si="255"/>
        <v>41523.583333333328</v>
      </c>
      <c r="U2723" t="str">
        <f t="shared" si="256"/>
        <v>Aug</v>
      </c>
      <c r="V2723" t="str">
        <f t="shared" si="257"/>
        <v>2013</v>
      </c>
    </row>
    <row r="2724" spans="1:22" ht="48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s="5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8">
        <f t="shared" si="252"/>
        <v>2.5253999999999999</v>
      </c>
      <c r="P2724">
        <f t="shared" si="253"/>
        <v>68.254054054054052</v>
      </c>
      <c r="Q2724" t="s">
        <v>8319</v>
      </c>
      <c r="R2724" t="s">
        <v>8349</v>
      </c>
      <c r="S2724" s="12">
        <f t="shared" si="254"/>
        <v>42704.64876157407</v>
      </c>
      <c r="T2724" s="12">
        <f t="shared" si="255"/>
        <v>42764.64876157407</v>
      </c>
      <c r="U2724" t="str">
        <f t="shared" si="256"/>
        <v>Nov</v>
      </c>
      <c r="V2724" t="str">
        <f t="shared" si="257"/>
        <v>2016</v>
      </c>
    </row>
    <row r="2725" spans="1:22" ht="48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s="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8">
        <f t="shared" si="252"/>
        <v>1.4005000000000001</v>
      </c>
      <c r="P2725">
        <f t="shared" si="253"/>
        <v>95.48863636363636</v>
      </c>
      <c r="Q2725" t="s">
        <v>8319</v>
      </c>
      <c r="R2725" t="s">
        <v>8349</v>
      </c>
      <c r="S2725" s="12">
        <f t="shared" si="254"/>
        <v>41944.630648148144</v>
      </c>
      <c r="T2725" s="12">
        <f t="shared" si="255"/>
        <v>42004.672314814808</v>
      </c>
      <c r="U2725" t="str">
        <f t="shared" si="256"/>
        <v>Nov</v>
      </c>
      <c r="V2725" t="str">
        <f t="shared" si="257"/>
        <v>2014</v>
      </c>
    </row>
    <row r="2726" spans="1:22" ht="48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s="5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8">
        <f t="shared" si="252"/>
        <v>2.9687520259319289</v>
      </c>
      <c r="P2726">
        <f t="shared" si="253"/>
        <v>7.1902649656526005</v>
      </c>
      <c r="Q2726" t="s">
        <v>8319</v>
      </c>
      <c r="R2726" t="s">
        <v>8349</v>
      </c>
      <c r="S2726" s="12">
        <f t="shared" si="254"/>
        <v>42199.118738425925</v>
      </c>
      <c r="T2726" s="12">
        <f t="shared" si="255"/>
        <v>42231.118738425925</v>
      </c>
      <c r="U2726" t="str">
        <f t="shared" si="256"/>
        <v>Jul</v>
      </c>
      <c r="V2726" t="str">
        <f t="shared" si="257"/>
        <v>2015</v>
      </c>
    </row>
    <row r="2727" spans="1:22" ht="32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s="5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8">
        <f t="shared" si="252"/>
        <v>1.445425</v>
      </c>
      <c r="P2727">
        <f t="shared" si="253"/>
        <v>511.65486725663715</v>
      </c>
      <c r="Q2727" t="s">
        <v>8319</v>
      </c>
      <c r="R2727" t="s">
        <v>8349</v>
      </c>
      <c r="S2727" s="12">
        <f t="shared" si="254"/>
        <v>42745.53628472222</v>
      </c>
      <c r="T2727" s="12">
        <f t="shared" si="255"/>
        <v>42795.53628472222</v>
      </c>
      <c r="U2727" t="str">
        <f t="shared" si="256"/>
        <v>Jan</v>
      </c>
      <c r="V2727" t="str">
        <f t="shared" si="257"/>
        <v>2017</v>
      </c>
    </row>
    <row r="2728" spans="1:22" ht="16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s="5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8">
        <f t="shared" si="252"/>
        <v>1.05745</v>
      </c>
      <c r="P2728">
        <f t="shared" si="253"/>
        <v>261.74504950495049</v>
      </c>
      <c r="Q2728" t="s">
        <v>8319</v>
      </c>
      <c r="R2728" t="s">
        <v>8349</v>
      </c>
      <c r="S2728" s="12">
        <f t="shared" si="254"/>
        <v>42452.371655092589</v>
      </c>
      <c r="T2728" s="12">
        <f t="shared" si="255"/>
        <v>42482.371655092589</v>
      </c>
      <c r="U2728" t="str">
        <f t="shared" si="256"/>
        <v>Mar</v>
      </c>
      <c r="V2728" t="str">
        <f t="shared" si="257"/>
        <v>2016</v>
      </c>
    </row>
    <row r="2729" spans="1:22" ht="48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s="5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8">
        <f t="shared" si="252"/>
        <v>4.9321000000000002</v>
      </c>
      <c r="P2729">
        <f t="shared" si="253"/>
        <v>69.760961810466767</v>
      </c>
      <c r="Q2729" t="s">
        <v>8319</v>
      </c>
      <c r="R2729" t="s">
        <v>8349</v>
      </c>
      <c r="S2729" s="12">
        <f t="shared" si="254"/>
        <v>42198.468321759261</v>
      </c>
      <c r="T2729" s="12">
        <f t="shared" si="255"/>
        <v>42223.468321759261</v>
      </c>
      <c r="U2729" t="str">
        <f t="shared" si="256"/>
        <v>Jul</v>
      </c>
      <c r="V2729" t="str">
        <f t="shared" si="257"/>
        <v>2015</v>
      </c>
    </row>
    <row r="2730" spans="1:22" ht="32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s="5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8">
        <f t="shared" si="252"/>
        <v>2.0182666666666669</v>
      </c>
      <c r="P2730">
        <f t="shared" si="253"/>
        <v>77.229591836734699</v>
      </c>
      <c r="Q2730" t="s">
        <v>8319</v>
      </c>
      <c r="R2730" t="s">
        <v>8349</v>
      </c>
      <c r="S2730" s="12">
        <f t="shared" si="254"/>
        <v>42333.391597222224</v>
      </c>
      <c r="T2730" s="12">
        <f t="shared" si="255"/>
        <v>42368.391597222224</v>
      </c>
      <c r="U2730" t="str">
        <f t="shared" si="256"/>
        <v>Nov</v>
      </c>
      <c r="V2730" t="str">
        <f t="shared" si="257"/>
        <v>2015</v>
      </c>
    </row>
    <row r="2731" spans="1:22" ht="32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s="5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8">
        <f t="shared" si="252"/>
        <v>1.0444</v>
      </c>
      <c r="P2731">
        <f t="shared" si="253"/>
        <v>340.56521739130437</v>
      </c>
      <c r="Q2731" t="s">
        <v>8319</v>
      </c>
      <c r="R2731" t="s">
        <v>8349</v>
      </c>
      <c r="S2731" s="12">
        <f t="shared" si="254"/>
        <v>42095.032372685186</v>
      </c>
      <c r="T2731" s="12">
        <f t="shared" si="255"/>
        <v>42125.032372685186</v>
      </c>
      <c r="U2731" t="str">
        <f t="shared" si="256"/>
        <v>Apr</v>
      </c>
      <c r="V2731" t="str">
        <f t="shared" si="257"/>
        <v>2015</v>
      </c>
    </row>
    <row r="2732" spans="1:22" ht="32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s="5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8">
        <f t="shared" si="252"/>
        <v>1.7029262962962963</v>
      </c>
      <c r="P2732">
        <f t="shared" si="253"/>
        <v>67.417903225806455</v>
      </c>
      <c r="Q2732" t="s">
        <v>8319</v>
      </c>
      <c r="R2732" t="s">
        <v>8349</v>
      </c>
      <c r="S2732" s="12">
        <f t="shared" si="254"/>
        <v>41351.333043981482</v>
      </c>
      <c r="T2732" s="12">
        <f t="shared" si="255"/>
        <v>41386.333043981482</v>
      </c>
      <c r="U2732" t="str">
        <f t="shared" si="256"/>
        <v>Mar</v>
      </c>
      <c r="V2732" t="str">
        <f t="shared" si="257"/>
        <v>2013</v>
      </c>
    </row>
    <row r="2733" spans="1:22" ht="48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s="5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8">
        <f t="shared" si="252"/>
        <v>1.0430333333333333</v>
      </c>
      <c r="P2733">
        <f t="shared" si="253"/>
        <v>845.70270270270271</v>
      </c>
      <c r="Q2733" t="s">
        <v>8319</v>
      </c>
      <c r="R2733" t="s">
        <v>8349</v>
      </c>
      <c r="S2733" s="12">
        <f t="shared" si="254"/>
        <v>41872.317384259259</v>
      </c>
      <c r="T2733" s="12">
        <f t="shared" si="255"/>
        <v>41929.958333333328</v>
      </c>
      <c r="U2733" t="str">
        <f t="shared" si="256"/>
        <v>Aug</v>
      </c>
      <c r="V2733" t="str">
        <f t="shared" si="257"/>
        <v>2014</v>
      </c>
    </row>
    <row r="2734" spans="1:22" ht="48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s="5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8">
        <f t="shared" si="252"/>
        <v>1.1825000000000001</v>
      </c>
      <c r="P2734">
        <f t="shared" si="253"/>
        <v>97.191780821917803</v>
      </c>
      <c r="Q2734" t="s">
        <v>8319</v>
      </c>
      <c r="R2734" t="s">
        <v>8349</v>
      </c>
      <c r="S2734" s="12">
        <f t="shared" si="254"/>
        <v>41389.599861111106</v>
      </c>
      <c r="T2734" s="12">
        <f t="shared" si="255"/>
        <v>41421.791666666664</v>
      </c>
      <c r="U2734" t="str">
        <f t="shared" si="256"/>
        <v>Apr</v>
      </c>
      <c r="V2734" t="str">
        <f t="shared" si="257"/>
        <v>2013</v>
      </c>
    </row>
    <row r="2735" spans="1:22" ht="48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s="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8">
        <f t="shared" si="252"/>
        <v>1.07538</v>
      </c>
      <c r="P2735">
        <f t="shared" si="253"/>
        <v>451.84033613445376</v>
      </c>
      <c r="Q2735" t="s">
        <v>8319</v>
      </c>
      <c r="R2735" t="s">
        <v>8349</v>
      </c>
      <c r="S2735" s="12">
        <f t="shared" si="254"/>
        <v>42044.064513888887</v>
      </c>
      <c r="T2735" s="12">
        <f t="shared" si="255"/>
        <v>42104.022847222215</v>
      </c>
      <c r="U2735" t="str">
        <f t="shared" si="256"/>
        <v>Feb</v>
      </c>
      <c r="V2735" t="str">
        <f t="shared" si="257"/>
        <v>2015</v>
      </c>
    </row>
    <row r="2736" spans="1:22" ht="48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s="5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8">
        <f t="shared" si="252"/>
        <v>22603</v>
      </c>
      <c r="P2736">
        <f t="shared" si="253"/>
        <v>138.66871165644173</v>
      </c>
      <c r="Q2736" t="s">
        <v>8319</v>
      </c>
      <c r="R2736" t="s">
        <v>8349</v>
      </c>
      <c r="S2736" s="12">
        <f t="shared" si="254"/>
        <v>42626.460555555554</v>
      </c>
      <c r="T2736" s="12">
        <f t="shared" si="255"/>
        <v>42656.707638888889</v>
      </c>
      <c r="U2736" t="str">
        <f t="shared" si="256"/>
        <v>Sep</v>
      </c>
      <c r="V2736" t="str">
        <f t="shared" si="257"/>
        <v>2016</v>
      </c>
    </row>
    <row r="2737" spans="1:22" ht="48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s="5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8">
        <f t="shared" si="252"/>
        <v>9.7813466666666677</v>
      </c>
      <c r="P2737">
        <f t="shared" si="253"/>
        <v>21.640147492625371</v>
      </c>
      <c r="Q2737" t="s">
        <v>8319</v>
      </c>
      <c r="R2737" t="s">
        <v>8349</v>
      </c>
      <c r="S2737" s="12">
        <f t="shared" si="254"/>
        <v>41315.912615740737</v>
      </c>
      <c r="T2737" s="12">
        <f t="shared" si="255"/>
        <v>41346.625</v>
      </c>
      <c r="U2737" t="str">
        <f t="shared" si="256"/>
        <v>Feb</v>
      </c>
      <c r="V2737" t="str">
        <f t="shared" si="257"/>
        <v>2013</v>
      </c>
    </row>
    <row r="2738" spans="1:22" ht="64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s="5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8">
        <f t="shared" si="252"/>
        <v>1.2290000000000001</v>
      </c>
      <c r="P2738">
        <f t="shared" si="253"/>
        <v>169.51724137931035</v>
      </c>
      <c r="Q2738" t="s">
        <v>8319</v>
      </c>
      <c r="R2738" t="s">
        <v>8349</v>
      </c>
      <c r="S2738" s="12">
        <f t="shared" si="254"/>
        <v>41722.458020833328</v>
      </c>
      <c r="T2738" s="12">
        <f t="shared" si="255"/>
        <v>41752.458020833328</v>
      </c>
      <c r="U2738" t="str">
        <f t="shared" si="256"/>
        <v>Mar</v>
      </c>
      <c r="V2738" t="str">
        <f t="shared" si="257"/>
        <v>2014</v>
      </c>
    </row>
    <row r="2739" spans="1:22" ht="48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s="5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8">
        <f t="shared" si="252"/>
        <v>2.4606080000000001</v>
      </c>
      <c r="P2739">
        <f t="shared" si="253"/>
        <v>161.88210526315791</v>
      </c>
      <c r="Q2739" t="s">
        <v>8319</v>
      </c>
      <c r="R2739" t="s">
        <v>8349</v>
      </c>
      <c r="S2739" s="12">
        <f t="shared" si="254"/>
        <v>41611.709340277775</v>
      </c>
      <c r="T2739" s="12">
        <f t="shared" si="255"/>
        <v>41654.583333333328</v>
      </c>
      <c r="U2739" t="str">
        <f t="shared" si="256"/>
        <v>Dec</v>
      </c>
      <c r="V2739" t="str">
        <f t="shared" si="257"/>
        <v>2013</v>
      </c>
    </row>
    <row r="2740" spans="1:22" ht="48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s="5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8">
        <f t="shared" si="252"/>
        <v>1.4794</v>
      </c>
      <c r="P2740">
        <f t="shared" si="253"/>
        <v>493.13333333333333</v>
      </c>
      <c r="Q2740" t="s">
        <v>8319</v>
      </c>
      <c r="R2740" t="s">
        <v>8349</v>
      </c>
      <c r="S2740" s="12">
        <f t="shared" si="254"/>
        <v>42619.935231481482</v>
      </c>
      <c r="T2740" s="12">
        <f t="shared" si="255"/>
        <v>42679.935231481482</v>
      </c>
      <c r="U2740" t="str">
        <f t="shared" si="256"/>
        <v>Sep</v>
      </c>
      <c r="V2740" t="str">
        <f t="shared" si="257"/>
        <v>2016</v>
      </c>
    </row>
    <row r="2741" spans="1:22" ht="48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s="5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8">
        <f t="shared" si="252"/>
        <v>3.8409090909090908</v>
      </c>
      <c r="P2741">
        <f t="shared" si="253"/>
        <v>22.120418848167539</v>
      </c>
      <c r="Q2741" t="s">
        <v>8319</v>
      </c>
      <c r="R2741" t="s">
        <v>8349</v>
      </c>
      <c r="S2741" s="12">
        <f t="shared" si="254"/>
        <v>41719.679594907408</v>
      </c>
      <c r="T2741" s="12">
        <f t="shared" si="255"/>
        <v>41764.679594907408</v>
      </c>
      <c r="U2741" t="str">
        <f t="shared" si="256"/>
        <v>Mar</v>
      </c>
      <c r="V2741" t="str">
        <f t="shared" si="257"/>
        <v>2014</v>
      </c>
    </row>
    <row r="2742" spans="1:22" ht="32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s="5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8">
        <f t="shared" si="252"/>
        <v>1.0333333333333334</v>
      </c>
      <c r="P2742">
        <f t="shared" si="253"/>
        <v>18.235294117647058</v>
      </c>
      <c r="Q2742" t="s">
        <v>8319</v>
      </c>
      <c r="R2742" t="s">
        <v>8349</v>
      </c>
      <c r="S2742" s="12">
        <f t="shared" si="254"/>
        <v>42044.823518518511</v>
      </c>
      <c r="T2742" s="12">
        <f t="shared" si="255"/>
        <v>42074.781851851854</v>
      </c>
      <c r="U2742" t="str">
        <f t="shared" si="256"/>
        <v>Feb</v>
      </c>
      <c r="V2742" t="str">
        <f t="shared" si="257"/>
        <v>2015</v>
      </c>
    </row>
    <row r="2743" spans="1:22" ht="32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s="5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8">
        <f t="shared" si="252"/>
        <v>4.3750000000000004E-3</v>
      </c>
      <c r="P2743">
        <f t="shared" si="253"/>
        <v>8.75</v>
      </c>
      <c r="Q2743" t="s">
        <v>8322</v>
      </c>
      <c r="R2743" t="s">
        <v>8358</v>
      </c>
      <c r="S2743" s="12">
        <f t="shared" si="254"/>
        <v>41911.449097222219</v>
      </c>
      <c r="T2743" s="12">
        <f t="shared" si="255"/>
        <v>41931.879861111105</v>
      </c>
      <c r="U2743" t="str">
        <f t="shared" si="256"/>
        <v>Sep</v>
      </c>
      <c r="V2743" t="str">
        <f t="shared" si="257"/>
        <v>2014</v>
      </c>
    </row>
    <row r="2744" spans="1:22" ht="48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s="5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8">
        <f t="shared" si="252"/>
        <v>0.29239999999999999</v>
      </c>
      <c r="P2744">
        <f t="shared" si="253"/>
        <v>40.611111111111114</v>
      </c>
      <c r="Q2744" t="s">
        <v>8322</v>
      </c>
      <c r="R2744" t="s">
        <v>8358</v>
      </c>
      <c r="S2744" s="12">
        <f t="shared" si="254"/>
        <v>41030.511423611111</v>
      </c>
      <c r="T2744" s="12">
        <f t="shared" si="255"/>
        <v>41044.511423611111</v>
      </c>
      <c r="U2744" t="str">
        <f t="shared" si="256"/>
        <v>May</v>
      </c>
      <c r="V2744" t="str">
        <f t="shared" si="257"/>
        <v>2012</v>
      </c>
    </row>
    <row r="2745" spans="1:22" ht="64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s="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8">
        <f t="shared" si="252"/>
        <v>0</v>
      </c>
      <c r="P2745" t="e">
        <f t="shared" si="253"/>
        <v>#DIV/0!</v>
      </c>
      <c r="Q2745" t="s">
        <v>8322</v>
      </c>
      <c r="R2745" t="s">
        <v>8358</v>
      </c>
      <c r="S2745" s="12">
        <f t="shared" si="254"/>
        <v>42632.120451388888</v>
      </c>
      <c r="T2745" s="12">
        <f t="shared" si="255"/>
        <v>42662.120451388888</v>
      </c>
      <c r="U2745" t="str">
        <f t="shared" si="256"/>
        <v>Sep</v>
      </c>
      <c r="V2745" t="str">
        <f t="shared" si="257"/>
        <v>2016</v>
      </c>
    </row>
    <row r="2746" spans="1:22" ht="48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s="5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8">
        <f t="shared" si="252"/>
        <v>5.2187499999999998E-2</v>
      </c>
      <c r="P2746">
        <f t="shared" si="253"/>
        <v>37.954545454545453</v>
      </c>
      <c r="Q2746" t="s">
        <v>8322</v>
      </c>
      <c r="R2746" t="s">
        <v>8358</v>
      </c>
      <c r="S2746" s="12">
        <f t="shared" si="254"/>
        <v>40937.854143518518</v>
      </c>
      <c r="T2746" s="12">
        <f t="shared" si="255"/>
        <v>40967.854143518518</v>
      </c>
      <c r="U2746" t="str">
        <f t="shared" si="256"/>
        <v>Jan</v>
      </c>
      <c r="V2746" t="str">
        <f t="shared" si="257"/>
        <v>2012</v>
      </c>
    </row>
    <row r="2747" spans="1:22" ht="48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s="5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8">
        <f t="shared" si="252"/>
        <v>0.21887499999999999</v>
      </c>
      <c r="P2747">
        <f t="shared" si="253"/>
        <v>35.734693877551024</v>
      </c>
      <c r="Q2747" t="s">
        <v>8322</v>
      </c>
      <c r="R2747" t="s">
        <v>8358</v>
      </c>
      <c r="S2747" s="12">
        <f t="shared" si="254"/>
        <v>41044.779722222222</v>
      </c>
      <c r="T2747" s="12">
        <f t="shared" si="255"/>
        <v>41104.779722222222</v>
      </c>
      <c r="U2747" t="str">
        <f t="shared" si="256"/>
        <v>May</v>
      </c>
      <c r="V2747" t="str">
        <f t="shared" si="257"/>
        <v>2012</v>
      </c>
    </row>
    <row r="2748" spans="1:22" ht="48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s="5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8">
        <f t="shared" si="252"/>
        <v>0.26700000000000002</v>
      </c>
      <c r="P2748">
        <f t="shared" si="253"/>
        <v>42.157894736842103</v>
      </c>
      <c r="Q2748" t="s">
        <v>8322</v>
      </c>
      <c r="R2748" t="s">
        <v>8358</v>
      </c>
      <c r="S2748" s="12">
        <f t="shared" si="254"/>
        <v>41850.57304398148</v>
      </c>
      <c r="T2748" s="12">
        <f t="shared" si="255"/>
        <v>41880.57304398148</v>
      </c>
      <c r="U2748" t="str">
        <f t="shared" si="256"/>
        <v>Jul</v>
      </c>
      <c r="V2748" t="str">
        <f t="shared" si="257"/>
        <v>2014</v>
      </c>
    </row>
    <row r="2749" spans="1:22" ht="48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s="5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8">
        <f t="shared" si="252"/>
        <v>0.28000000000000003</v>
      </c>
      <c r="P2749">
        <f t="shared" si="253"/>
        <v>35</v>
      </c>
      <c r="Q2749" t="s">
        <v>8322</v>
      </c>
      <c r="R2749" t="s">
        <v>8358</v>
      </c>
      <c r="S2749" s="12">
        <f t="shared" si="254"/>
        <v>41044.439780092594</v>
      </c>
      <c r="T2749" s="12">
        <f t="shared" si="255"/>
        <v>41075.923611111109</v>
      </c>
      <c r="U2749" t="str">
        <f t="shared" si="256"/>
        <v>May</v>
      </c>
      <c r="V2749" t="str">
        <f t="shared" si="257"/>
        <v>2012</v>
      </c>
    </row>
    <row r="2750" spans="1:22" ht="32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s="5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8">
        <f t="shared" si="252"/>
        <v>1.06E-2</v>
      </c>
      <c r="P2750">
        <f t="shared" si="253"/>
        <v>13.25</v>
      </c>
      <c r="Q2750" t="s">
        <v>8322</v>
      </c>
      <c r="R2750" t="s">
        <v>8358</v>
      </c>
      <c r="S2750" s="12">
        <f t="shared" si="254"/>
        <v>42585.502337962964</v>
      </c>
      <c r="T2750" s="12">
        <f t="shared" si="255"/>
        <v>42615.502337962964</v>
      </c>
      <c r="U2750" t="str">
        <f t="shared" si="256"/>
        <v>Aug</v>
      </c>
      <c r="V2750" t="str">
        <f t="shared" si="257"/>
        <v>2016</v>
      </c>
    </row>
    <row r="2751" spans="1:22" ht="32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s="5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8">
        <f t="shared" si="252"/>
        <v>1.0999999999999999E-2</v>
      </c>
      <c r="P2751">
        <f t="shared" si="253"/>
        <v>55</v>
      </c>
      <c r="Q2751" t="s">
        <v>8322</v>
      </c>
      <c r="R2751" t="s">
        <v>8358</v>
      </c>
      <c r="S2751" s="12">
        <f t="shared" si="254"/>
        <v>42068.59070601852</v>
      </c>
      <c r="T2751" s="12">
        <f t="shared" si="255"/>
        <v>42098.549039351848</v>
      </c>
      <c r="U2751" t="str">
        <f t="shared" si="256"/>
        <v>Mar</v>
      </c>
      <c r="V2751" t="str">
        <f t="shared" si="257"/>
        <v>2015</v>
      </c>
    </row>
    <row r="2752" spans="1:22" ht="48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s="5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8">
        <f t="shared" si="252"/>
        <v>0</v>
      </c>
      <c r="P2752" t="e">
        <f t="shared" si="253"/>
        <v>#DIV/0!</v>
      </c>
      <c r="Q2752" t="s">
        <v>8322</v>
      </c>
      <c r="R2752" t="s">
        <v>8358</v>
      </c>
      <c r="S2752" s="12">
        <f t="shared" si="254"/>
        <v>41078.69149305555</v>
      </c>
      <c r="T2752" s="12">
        <f t="shared" si="255"/>
        <v>41090.625</v>
      </c>
      <c r="U2752" t="str">
        <f t="shared" si="256"/>
        <v>Jun</v>
      </c>
      <c r="V2752" t="str">
        <f t="shared" si="257"/>
        <v>2012</v>
      </c>
    </row>
    <row r="2753" spans="1:22" ht="48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s="5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8">
        <f t="shared" si="252"/>
        <v>0</v>
      </c>
      <c r="P2753" t="e">
        <f t="shared" si="253"/>
        <v>#DIV/0!</v>
      </c>
      <c r="Q2753" t="s">
        <v>8322</v>
      </c>
      <c r="R2753" t="s">
        <v>8358</v>
      </c>
      <c r="S2753" s="12">
        <f t="shared" si="254"/>
        <v>41747.678726851853</v>
      </c>
      <c r="T2753" s="12">
        <f t="shared" si="255"/>
        <v>41807.678726851853</v>
      </c>
      <c r="U2753" t="str">
        <f t="shared" si="256"/>
        <v>Apr</v>
      </c>
      <c r="V2753" t="str">
        <f t="shared" si="257"/>
        <v>2014</v>
      </c>
    </row>
    <row r="2754" spans="1:22" ht="48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s="5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8">
        <f t="shared" si="252"/>
        <v>0.11458333333333333</v>
      </c>
      <c r="P2754">
        <f t="shared" si="253"/>
        <v>39.285714285714285</v>
      </c>
      <c r="Q2754" t="s">
        <v>8322</v>
      </c>
      <c r="R2754" t="s">
        <v>8358</v>
      </c>
      <c r="S2754" s="12">
        <f t="shared" si="254"/>
        <v>40855.556759259256</v>
      </c>
      <c r="T2754" s="12">
        <f t="shared" si="255"/>
        <v>40895.556759259256</v>
      </c>
      <c r="U2754" t="str">
        <f t="shared" si="256"/>
        <v>Nov</v>
      </c>
      <c r="V2754" t="str">
        <f t="shared" si="257"/>
        <v>2011</v>
      </c>
    </row>
    <row r="2755" spans="1:22" ht="48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s="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8">
        <f t="shared" ref="O2755:O2818" si="258">E2755/D2755</f>
        <v>0.19</v>
      </c>
      <c r="P2755">
        <f t="shared" ref="P2755:P2818" si="259">AVERAGE(E2755/L2755)</f>
        <v>47.5</v>
      </c>
      <c r="Q2755" t="s">
        <v>8322</v>
      </c>
      <c r="R2755" t="s">
        <v>8358</v>
      </c>
      <c r="S2755" s="12">
        <f t="shared" ref="S2755:S2818" si="260">(((J2755/60)/60)/24)+DATE(1970,1,1)+(-5/24)</f>
        <v>41117.692395833328</v>
      </c>
      <c r="T2755" s="12">
        <f t="shared" ref="T2755:T2818" si="261">(((I2755/60)/60)/24)+DATE(1970,1,1)+(-5/24)</f>
        <v>41147.692395833328</v>
      </c>
      <c r="U2755" t="str">
        <f t="shared" ref="U2755:U2818" si="262">TEXT(S2755, "mmm")</f>
        <v>Jul</v>
      </c>
      <c r="V2755" t="str">
        <f t="shared" ref="V2755:V2818" si="263">TEXT(S2755, "yyy")</f>
        <v>2012</v>
      </c>
    </row>
    <row r="2756" spans="1:22" ht="48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s="5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8">
        <f t="shared" si="258"/>
        <v>0</v>
      </c>
      <c r="P2756" t="e">
        <f t="shared" si="259"/>
        <v>#DIV/0!</v>
      </c>
      <c r="Q2756" t="s">
        <v>8322</v>
      </c>
      <c r="R2756" t="s">
        <v>8358</v>
      </c>
      <c r="S2756" s="12">
        <f t="shared" si="260"/>
        <v>41863.427673611113</v>
      </c>
      <c r="T2756" s="12">
        <f t="shared" si="261"/>
        <v>41893.427673611113</v>
      </c>
      <c r="U2756" t="str">
        <f t="shared" si="262"/>
        <v>Aug</v>
      </c>
      <c r="V2756" t="str">
        <f t="shared" si="263"/>
        <v>2014</v>
      </c>
    </row>
    <row r="2757" spans="1:22" ht="32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s="5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8">
        <f t="shared" si="258"/>
        <v>0.52</v>
      </c>
      <c r="P2757">
        <f t="shared" si="259"/>
        <v>17.333333333333332</v>
      </c>
      <c r="Q2757" t="s">
        <v>8322</v>
      </c>
      <c r="R2757" t="s">
        <v>8358</v>
      </c>
      <c r="S2757" s="12">
        <f t="shared" si="260"/>
        <v>42072.582488425927</v>
      </c>
      <c r="T2757" s="12">
        <f t="shared" si="261"/>
        <v>42102.582488425927</v>
      </c>
      <c r="U2757" t="str">
        <f t="shared" si="262"/>
        <v>Mar</v>
      </c>
      <c r="V2757" t="str">
        <f t="shared" si="263"/>
        <v>2015</v>
      </c>
    </row>
    <row r="2758" spans="1:22" ht="48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s="5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8">
        <f t="shared" si="258"/>
        <v>0.1048</v>
      </c>
      <c r="P2758">
        <f t="shared" si="259"/>
        <v>31.757575757575758</v>
      </c>
      <c r="Q2758" t="s">
        <v>8322</v>
      </c>
      <c r="R2758" t="s">
        <v>8358</v>
      </c>
      <c r="S2758" s="12">
        <f t="shared" si="260"/>
        <v>41620.692141203705</v>
      </c>
      <c r="T2758" s="12">
        <f t="shared" si="261"/>
        <v>41650.692141203705</v>
      </c>
      <c r="U2758" t="str">
        <f t="shared" si="262"/>
        <v>Dec</v>
      </c>
      <c r="V2758" t="str">
        <f t="shared" si="263"/>
        <v>2013</v>
      </c>
    </row>
    <row r="2759" spans="1:22" ht="32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s="5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8">
        <f t="shared" si="258"/>
        <v>6.6666666666666671E-3</v>
      </c>
      <c r="P2759">
        <f t="shared" si="259"/>
        <v>5</v>
      </c>
      <c r="Q2759" t="s">
        <v>8322</v>
      </c>
      <c r="R2759" t="s">
        <v>8358</v>
      </c>
      <c r="S2759" s="12">
        <f t="shared" si="260"/>
        <v>42573.448287037034</v>
      </c>
      <c r="T2759" s="12">
        <f t="shared" si="261"/>
        <v>42588.448287037034</v>
      </c>
      <c r="U2759" t="str">
        <f t="shared" si="262"/>
        <v>Jul</v>
      </c>
      <c r="V2759" t="str">
        <f t="shared" si="263"/>
        <v>2016</v>
      </c>
    </row>
    <row r="2760" spans="1:22" ht="48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s="5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8">
        <f t="shared" si="258"/>
        <v>0.11700000000000001</v>
      </c>
      <c r="P2760">
        <f t="shared" si="259"/>
        <v>39</v>
      </c>
      <c r="Q2760" t="s">
        <v>8322</v>
      </c>
      <c r="R2760" t="s">
        <v>8358</v>
      </c>
      <c r="S2760" s="12">
        <f t="shared" si="260"/>
        <v>42639.23359953703</v>
      </c>
      <c r="T2760" s="12">
        <f t="shared" si="261"/>
        <v>42653.23359953703</v>
      </c>
      <c r="U2760" t="str">
        <f t="shared" si="262"/>
        <v>Sep</v>
      </c>
      <c r="V2760" t="str">
        <f t="shared" si="263"/>
        <v>2016</v>
      </c>
    </row>
    <row r="2761" spans="1:22" ht="48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s="5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8">
        <f t="shared" si="258"/>
        <v>0.105</v>
      </c>
      <c r="P2761">
        <f t="shared" si="259"/>
        <v>52.5</v>
      </c>
      <c r="Q2761" t="s">
        <v>8322</v>
      </c>
      <c r="R2761" t="s">
        <v>8358</v>
      </c>
      <c r="S2761" s="12">
        <f t="shared" si="260"/>
        <v>42524.158171296294</v>
      </c>
      <c r="T2761" s="12">
        <f t="shared" si="261"/>
        <v>42567.158171296294</v>
      </c>
      <c r="U2761" t="str">
        <f t="shared" si="262"/>
        <v>Jun</v>
      </c>
      <c r="V2761" t="str">
        <f t="shared" si="263"/>
        <v>2016</v>
      </c>
    </row>
    <row r="2762" spans="1:22" ht="48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s="5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8">
        <f t="shared" si="258"/>
        <v>0</v>
      </c>
      <c r="P2762" t="e">
        <f t="shared" si="259"/>
        <v>#DIV/0!</v>
      </c>
      <c r="Q2762" t="s">
        <v>8322</v>
      </c>
      <c r="R2762" t="s">
        <v>8358</v>
      </c>
      <c r="S2762" s="12">
        <f t="shared" si="260"/>
        <v>41415.252986111111</v>
      </c>
      <c r="T2762" s="12">
        <f t="shared" si="261"/>
        <v>41445.252986111111</v>
      </c>
      <c r="U2762" t="str">
        <f t="shared" si="262"/>
        <v>May</v>
      </c>
      <c r="V2762" t="str">
        <f t="shared" si="263"/>
        <v>2013</v>
      </c>
    </row>
    <row r="2763" spans="1:22" ht="32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s="5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8">
        <f t="shared" si="258"/>
        <v>7.1999999999999998E-3</v>
      </c>
      <c r="P2763">
        <f t="shared" si="259"/>
        <v>9</v>
      </c>
      <c r="Q2763" t="s">
        <v>8322</v>
      </c>
      <c r="R2763" t="s">
        <v>8358</v>
      </c>
      <c r="S2763" s="12">
        <f t="shared" si="260"/>
        <v>41246.85524305555</v>
      </c>
      <c r="T2763" s="12">
        <f t="shared" si="261"/>
        <v>41276.85524305555</v>
      </c>
      <c r="U2763" t="str">
        <f t="shared" si="262"/>
        <v>Dec</v>
      </c>
      <c r="V2763" t="str">
        <f t="shared" si="263"/>
        <v>2012</v>
      </c>
    </row>
    <row r="2764" spans="1:22" ht="48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s="5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8">
        <f t="shared" si="258"/>
        <v>7.6923076923076927E-3</v>
      </c>
      <c r="P2764">
        <f t="shared" si="259"/>
        <v>25</v>
      </c>
      <c r="Q2764" t="s">
        <v>8322</v>
      </c>
      <c r="R2764" t="s">
        <v>8358</v>
      </c>
      <c r="S2764" s="12">
        <f t="shared" si="260"/>
        <v>40926.828645833331</v>
      </c>
      <c r="T2764" s="12">
        <f t="shared" si="261"/>
        <v>40986.786979166667</v>
      </c>
      <c r="U2764" t="str">
        <f t="shared" si="262"/>
        <v>Jan</v>
      </c>
      <c r="V2764" t="str">
        <f t="shared" si="263"/>
        <v>2012</v>
      </c>
    </row>
    <row r="2765" spans="1:22" ht="32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s="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8">
        <f t="shared" si="258"/>
        <v>2.2842639593908631E-3</v>
      </c>
      <c r="P2765">
        <f t="shared" si="259"/>
        <v>30</v>
      </c>
      <c r="Q2765" t="s">
        <v>8322</v>
      </c>
      <c r="R2765" t="s">
        <v>8358</v>
      </c>
      <c r="S2765" s="12">
        <f t="shared" si="260"/>
        <v>41373.371342592589</v>
      </c>
      <c r="T2765" s="12">
        <f t="shared" si="261"/>
        <v>41418.371342592589</v>
      </c>
      <c r="U2765" t="str">
        <f t="shared" si="262"/>
        <v>Apr</v>
      </c>
      <c r="V2765" t="str">
        <f t="shared" si="263"/>
        <v>2013</v>
      </c>
    </row>
    <row r="2766" spans="1:22" ht="48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s="5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8">
        <f t="shared" si="258"/>
        <v>1.125E-2</v>
      </c>
      <c r="P2766">
        <f t="shared" si="259"/>
        <v>11.25</v>
      </c>
      <c r="Q2766" t="s">
        <v>8322</v>
      </c>
      <c r="R2766" t="s">
        <v>8358</v>
      </c>
      <c r="S2766" s="12">
        <f t="shared" si="260"/>
        <v>41030.083692129629</v>
      </c>
      <c r="T2766" s="12">
        <f t="shared" si="261"/>
        <v>41059.583333333328</v>
      </c>
      <c r="U2766" t="str">
        <f t="shared" si="262"/>
        <v>May</v>
      </c>
      <c r="V2766" t="str">
        <f t="shared" si="263"/>
        <v>2012</v>
      </c>
    </row>
    <row r="2767" spans="1:22" ht="48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s="5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8">
        <f t="shared" si="258"/>
        <v>0</v>
      </c>
      <c r="P2767" t="e">
        <f t="shared" si="259"/>
        <v>#DIV/0!</v>
      </c>
      <c r="Q2767" t="s">
        <v>8322</v>
      </c>
      <c r="R2767" t="s">
        <v>8358</v>
      </c>
      <c r="S2767" s="12">
        <f t="shared" si="260"/>
        <v>41194.370694444442</v>
      </c>
      <c r="T2767" s="12">
        <f t="shared" si="261"/>
        <v>41210.370694444442</v>
      </c>
      <c r="U2767" t="str">
        <f t="shared" si="262"/>
        <v>Oct</v>
      </c>
      <c r="V2767" t="str">
        <f t="shared" si="263"/>
        <v>2012</v>
      </c>
    </row>
    <row r="2768" spans="1:22" ht="48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s="5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8">
        <f t="shared" si="258"/>
        <v>0.02</v>
      </c>
      <c r="P2768">
        <f t="shared" si="259"/>
        <v>25</v>
      </c>
      <c r="Q2768" t="s">
        <v>8322</v>
      </c>
      <c r="R2768" t="s">
        <v>8358</v>
      </c>
      <c r="S2768" s="12">
        <f t="shared" si="260"/>
        <v>40736.459699074068</v>
      </c>
      <c r="T2768" s="12">
        <f t="shared" si="261"/>
        <v>40766.459699074068</v>
      </c>
      <c r="U2768" t="str">
        <f t="shared" si="262"/>
        <v>Jul</v>
      </c>
      <c r="V2768" t="str">
        <f t="shared" si="263"/>
        <v>2011</v>
      </c>
    </row>
    <row r="2769" spans="1:22" ht="48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s="5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8">
        <f t="shared" si="258"/>
        <v>8.5000000000000006E-3</v>
      </c>
      <c r="P2769">
        <f t="shared" si="259"/>
        <v>11.333333333333334</v>
      </c>
      <c r="Q2769" t="s">
        <v>8322</v>
      </c>
      <c r="R2769" t="s">
        <v>8358</v>
      </c>
      <c r="S2769" s="12">
        <f t="shared" si="260"/>
        <v>42172.750578703701</v>
      </c>
      <c r="T2769" s="12">
        <f t="shared" si="261"/>
        <v>42232.750578703701</v>
      </c>
      <c r="U2769" t="str">
        <f t="shared" si="262"/>
        <v>Jun</v>
      </c>
      <c r="V2769" t="str">
        <f t="shared" si="263"/>
        <v>2015</v>
      </c>
    </row>
    <row r="2770" spans="1:22" ht="48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s="5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8">
        <f t="shared" si="258"/>
        <v>0.14314285714285716</v>
      </c>
      <c r="P2770">
        <f t="shared" si="259"/>
        <v>29.470588235294116</v>
      </c>
      <c r="Q2770" t="s">
        <v>8322</v>
      </c>
      <c r="R2770" t="s">
        <v>8358</v>
      </c>
      <c r="S2770" s="12">
        <f t="shared" si="260"/>
        <v>40967.4065162037</v>
      </c>
      <c r="T2770" s="12">
        <f t="shared" si="261"/>
        <v>40997.364849537036</v>
      </c>
      <c r="U2770" t="str">
        <f t="shared" si="262"/>
        <v>Feb</v>
      </c>
      <c r="V2770" t="str">
        <f t="shared" si="263"/>
        <v>2012</v>
      </c>
    </row>
    <row r="2771" spans="1:22" ht="48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s="5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8">
        <f t="shared" si="258"/>
        <v>2.5000000000000001E-3</v>
      </c>
      <c r="P2771">
        <f t="shared" si="259"/>
        <v>1</v>
      </c>
      <c r="Q2771" t="s">
        <v>8322</v>
      </c>
      <c r="R2771" t="s">
        <v>8358</v>
      </c>
      <c r="S2771" s="12">
        <f t="shared" si="260"/>
        <v>41745.617939814809</v>
      </c>
      <c r="T2771" s="12">
        <f t="shared" si="261"/>
        <v>41795.617939814809</v>
      </c>
      <c r="U2771" t="str">
        <f t="shared" si="262"/>
        <v>Apr</v>
      </c>
      <c r="V2771" t="str">
        <f t="shared" si="263"/>
        <v>2014</v>
      </c>
    </row>
    <row r="2772" spans="1:22" ht="48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s="5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8">
        <f t="shared" si="258"/>
        <v>0.1041125</v>
      </c>
      <c r="P2772">
        <f t="shared" si="259"/>
        <v>63.098484848484851</v>
      </c>
      <c r="Q2772" t="s">
        <v>8322</v>
      </c>
      <c r="R2772" t="s">
        <v>8358</v>
      </c>
      <c r="S2772" s="12">
        <f t="shared" si="260"/>
        <v>41686.496874999997</v>
      </c>
      <c r="T2772" s="12">
        <f t="shared" si="261"/>
        <v>41716.455208333333</v>
      </c>
      <c r="U2772" t="str">
        <f t="shared" si="262"/>
        <v>Feb</v>
      </c>
      <c r="V2772" t="str">
        <f t="shared" si="263"/>
        <v>2014</v>
      </c>
    </row>
    <row r="2773" spans="1:22" ht="48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s="5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8">
        <f t="shared" si="258"/>
        <v>0</v>
      </c>
      <c r="P2773" t="e">
        <f t="shared" si="259"/>
        <v>#DIV/0!</v>
      </c>
      <c r="Q2773" t="s">
        <v>8322</v>
      </c>
      <c r="R2773" t="s">
        <v>8358</v>
      </c>
      <c r="S2773" s="12">
        <f t="shared" si="260"/>
        <v>41257.323379629626</v>
      </c>
      <c r="T2773" s="12">
        <f t="shared" si="261"/>
        <v>41306.5</v>
      </c>
      <c r="U2773" t="str">
        <f t="shared" si="262"/>
        <v>Dec</v>
      </c>
      <c r="V2773" t="str">
        <f t="shared" si="263"/>
        <v>2012</v>
      </c>
    </row>
    <row r="2774" spans="1:22" ht="48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s="5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8">
        <f t="shared" si="258"/>
        <v>0</v>
      </c>
      <c r="P2774" t="e">
        <f t="shared" si="259"/>
        <v>#DIV/0!</v>
      </c>
      <c r="Q2774" t="s">
        <v>8322</v>
      </c>
      <c r="R2774" t="s">
        <v>8358</v>
      </c>
      <c r="S2774" s="12">
        <f t="shared" si="260"/>
        <v>41537.660810185182</v>
      </c>
      <c r="T2774" s="12">
        <f t="shared" si="261"/>
        <v>41552.660810185182</v>
      </c>
      <c r="U2774" t="str">
        <f t="shared" si="262"/>
        <v>Sep</v>
      </c>
      <c r="V2774" t="str">
        <f t="shared" si="263"/>
        <v>2013</v>
      </c>
    </row>
    <row r="2775" spans="1:22" ht="48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s="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8">
        <f t="shared" si="258"/>
        <v>1.8867924528301887E-3</v>
      </c>
      <c r="P2775">
        <f t="shared" si="259"/>
        <v>1</v>
      </c>
      <c r="Q2775" t="s">
        <v>8322</v>
      </c>
      <c r="R2775" t="s">
        <v>8358</v>
      </c>
      <c r="S2775" s="12">
        <f t="shared" si="260"/>
        <v>42474.656493055554</v>
      </c>
      <c r="T2775" s="12">
        <f t="shared" si="261"/>
        <v>42484.656493055554</v>
      </c>
      <c r="U2775" t="str">
        <f t="shared" si="262"/>
        <v>Apr</v>
      </c>
      <c r="V2775" t="str">
        <f t="shared" si="263"/>
        <v>2016</v>
      </c>
    </row>
    <row r="2776" spans="1:22" ht="48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s="5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8">
        <f t="shared" si="258"/>
        <v>0.14249999999999999</v>
      </c>
      <c r="P2776">
        <f t="shared" si="259"/>
        <v>43.846153846153847</v>
      </c>
      <c r="Q2776" t="s">
        <v>8322</v>
      </c>
      <c r="R2776" t="s">
        <v>8358</v>
      </c>
      <c r="S2776" s="12">
        <f t="shared" si="260"/>
        <v>41310.918148148143</v>
      </c>
      <c r="T2776" s="12">
        <f t="shared" si="261"/>
        <v>41340.918148148143</v>
      </c>
      <c r="U2776" t="str">
        <f t="shared" si="262"/>
        <v>Feb</v>
      </c>
      <c r="V2776" t="str">
        <f t="shared" si="263"/>
        <v>2013</v>
      </c>
    </row>
    <row r="2777" spans="1:22" ht="48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s="5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8">
        <f t="shared" si="258"/>
        <v>0.03</v>
      </c>
      <c r="P2777">
        <f t="shared" si="259"/>
        <v>75</v>
      </c>
      <c r="Q2777" t="s">
        <v>8322</v>
      </c>
      <c r="R2777" t="s">
        <v>8358</v>
      </c>
      <c r="S2777" s="12">
        <f t="shared" si="260"/>
        <v>40862.805023148147</v>
      </c>
      <c r="T2777" s="12">
        <f t="shared" si="261"/>
        <v>40892.805023148147</v>
      </c>
      <c r="U2777" t="str">
        <f t="shared" si="262"/>
        <v>Nov</v>
      </c>
      <c r="V2777" t="str">
        <f t="shared" si="263"/>
        <v>2011</v>
      </c>
    </row>
    <row r="2778" spans="1:22" ht="48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s="5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8">
        <f t="shared" si="258"/>
        <v>7.8809523809523815E-2</v>
      </c>
      <c r="P2778">
        <f t="shared" si="259"/>
        <v>45.972222222222221</v>
      </c>
      <c r="Q2778" t="s">
        <v>8322</v>
      </c>
      <c r="R2778" t="s">
        <v>8358</v>
      </c>
      <c r="S2778" s="12">
        <f t="shared" si="260"/>
        <v>42136.088842592588</v>
      </c>
      <c r="T2778" s="12">
        <f t="shared" si="261"/>
        <v>42167.088842592588</v>
      </c>
      <c r="U2778" t="str">
        <f t="shared" si="262"/>
        <v>May</v>
      </c>
      <c r="V2778" t="str">
        <f t="shared" si="263"/>
        <v>2015</v>
      </c>
    </row>
    <row r="2779" spans="1:22" ht="48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s="5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8">
        <f t="shared" si="258"/>
        <v>3.3333333333333335E-3</v>
      </c>
      <c r="P2779">
        <f t="shared" si="259"/>
        <v>10</v>
      </c>
      <c r="Q2779" t="s">
        <v>8322</v>
      </c>
      <c r="R2779" t="s">
        <v>8358</v>
      </c>
      <c r="S2779" s="12">
        <f t="shared" si="260"/>
        <v>42172.460694444446</v>
      </c>
      <c r="T2779" s="12">
        <f t="shared" si="261"/>
        <v>42202.460694444446</v>
      </c>
      <c r="U2779" t="str">
        <f t="shared" si="262"/>
        <v>Jun</v>
      </c>
      <c r="V2779" t="str">
        <f t="shared" si="263"/>
        <v>2015</v>
      </c>
    </row>
    <row r="2780" spans="1:22" ht="64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s="5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8">
        <f t="shared" si="258"/>
        <v>0.25545454545454543</v>
      </c>
      <c r="P2780">
        <f t="shared" si="259"/>
        <v>93.666666666666671</v>
      </c>
      <c r="Q2780" t="s">
        <v>8322</v>
      </c>
      <c r="R2780" t="s">
        <v>8358</v>
      </c>
      <c r="S2780" s="12">
        <f t="shared" si="260"/>
        <v>41846.769745370366</v>
      </c>
      <c r="T2780" s="12">
        <f t="shared" si="261"/>
        <v>41876.769745370366</v>
      </c>
      <c r="U2780" t="str">
        <f t="shared" si="262"/>
        <v>Jul</v>
      </c>
      <c r="V2780" t="str">
        <f t="shared" si="263"/>
        <v>2014</v>
      </c>
    </row>
    <row r="2781" spans="1:22" ht="48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s="5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8">
        <f t="shared" si="258"/>
        <v>2.12E-2</v>
      </c>
      <c r="P2781">
        <f t="shared" si="259"/>
        <v>53</v>
      </c>
      <c r="Q2781" t="s">
        <v>8322</v>
      </c>
      <c r="R2781" t="s">
        <v>8358</v>
      </c>
      <c r="S2781" s="12">
        <f t="shared" si="260"/>
        <v>42300.377557870372</v>
      </c>
      <c r="T2781" s="12">
        <f t="shared" si="261"/>
        <v>42330.419224537036</v>
      </c>
      <c r="U2781" t="str">
        <f t="shared" si="262"/>
        <v>Oct</v>
      </c>
      <c r="V2781" t="str">
        <f t="shared" si="263"/>
        <v>2015</v>
      </c>
    </row>
    <row r="2782" spans="1:22" ht="32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s="5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8">
        <f t="shared" si="258"/>
        <v>0</v>
      </c>
      <c r="P2782" t="e">
        <f t="shared" si="259"/>
        <v>#DIV/0!</v>
      </c>
      <c r="Q2782" t="s">
        <v>8322</v>
      </c>
      <c r="R2782" t="s">
        <v>8358</v>
      </c>
      <c r="S2782" s="12">
        <f t="shared" si="260"/>
        <v>42774.239444444444</v>
      </c>
      <c r="T2782" s="12">
        <f t="shared" si="261"/>
        <v>42804.239444444444</v>
      </c>
      <c r="U2782" t="str">
        <f t="shared" si="262"/>
        <v>Feb</v>
      </c>
      <c r="V2782" t="str">
        <f t="shared" si="263"/>
        <v>2017</v>
      </c>
    </row>
    <row r="2783" spans="1:22" ht="32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s="5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8">
        <f t="shared" si="258"/>
        <v>1.0528</v>
      </c>
      <c r="P2783">
        <f t="shared" si="259"/>
        <v>47</v>
      </c>
      <c r="Q2783" t="s">
        <v>8317</v>
      </c>
      <c r="R2783" t="s">
        <v>8318</v>
      </c>
      <c r="S2783" s="12">
        <f t="shared" si="260"/>
        <v>42018.733263888884</v>
      </c>
      <c r="T2783" s="12">
        <f t="shared" si="261"/>
        <v>42047.083333333336</v>
      </c>
      <c r="U2783" t="str">
        <f t="shared" si="262"/>
        <v>Jan</v>
      </c>
      <c r="V2783" t="str">
        <f t="shared" si="263"/>
        <v>2015</v>
      </c>
    </row>
    <row r="2784" spans="1:22" ht="32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s="5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8">
        <f t="shared" si="258"/>
        <v>1.2</v>
      </c>
      <c r="P2784">
        <f t="shared" si="259"/>
        <v>66.666666666666671</v>
      </c>
      <c r="Q2784" t="s">
        <v>8317</v>
      </c>
      <c r="R2784" t="s">
        <v>8318</v>
      </c>
      <c r="S2784" s="12">
        <f t="shared" si="260"/>
        <v>42026.716643518514</v>
      </c>
      <c r="T2784" s="12">
        <f t="shared" si="261"/>
        <v>42051.999305555553</v>
      </c>
      <c r="U2784" t="str">
        <f t="shared" si="262"/>
        <v>Jan</v>
      </c>
      <c r="V2784" t="str">
        <f t="shared" si="263"/>
        <v>2015</v>
      </c>
    </row>
    <row r="2785" spans="1:22" ht="48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s="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8">
        <f t="shared" si="258"/>
        <v>1.145</v>
      </c>
      <c r="P2785">
        <f t="shared" si="259"/>
        <v>18.770491803278688</v>
      </c>
      <c r="Q2785" t="s">
        <v>8317</v>
      </c>
      <c r="R2785" t="s">
        <v>8318</v>
      </c>
      <c r="S2785" s="12">
        <f t="shared" si="260"/>
        <v>42103.326921296299</v>
      </c>
      <c r="T2785" s="12">
        <f t="shared" si="261"/>
        <v>42117.326921296299</v>
      </c>
      <c r="U2785" t="str">
        <f t="shared" si="262"/>
        <v>Apr</v>
      </c>
      <c r="V2785" t="str">
        <f t="shared" si="263"/>
        <v>2015</v>
      </c>
    </row>
    <row r="2786" spans="1:22" ht="48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s="5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8">
        <f t="shared" si="258"/>
        <v>1.19</v>
      </c>
      <c r="P2786">
        <f t="shared" si="259"/>
        <v>66.111111111111114</v>
      </c>
      <c r="Q2786" t="s">
        <v>8317</v>
      </c>
      <c r="R2786" t="s">
        <v>8318</v>
      </c>
      <c r="S2786" s="12">
        <f t="shared" si="260"/>
        <v>41920.579201388886</v>
      </c>
      <c r="T2786" s="12">
        <f t="shared" si="261"/>
        <v>41941.579201388886</v>
      </c>
      <c r="U2786" t="str">
        <f t="shared" si="262"/>
        <v>Oct</v>
      </c>
      <c r="V2786" t="str">
        <f t="shared" si="263"/>
        <v>2014</v>
      </c>
    </row>
    <row r="2787" spans="1:22" ht="48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s="5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8">
        <f t="shared" si="258"/>
        <v>1.0468</v>
      </c>
      <c r="P2787">
        <f t="shared" si="259"/>
        <v>36.859154929577464</v>
      </c>
      <c r="Q2787" t="s">
        <v>8317</v>
      </c>
      <c r="R2787" t="s">
        <v>8318</v>
      </c>
      <c r="S2787" s="12">
        <f t="shared" si="260"/>
        <v>42557.981099537035</v>
      </c>
      <c r="T2787" s="12">
        <f t="shared" si="261"/>
        <v>42587.666666666664</v>
      </c>
      <c r="U2787" t="str">
        <f t="shared" si="262"/>
        <v>Jul</v>
      </c>
      <c r="V2787" t="str">
        <f t="shared" si="263"/>
        <v>2016</v>
      </c>
    </row>
    <row r="2788" spans="1:22" ht="32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s="5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8">
        <f t="shared" si="258"/>
        <v>1.1783999999999999</v>
      </c>
      <c r="P2788">
        <f t="shared" si="259"/>
        <v>39.810810810810814</v>
      </c>
      <c r="Q2788" t="s">
        <v>8317</v>
      </c>
      <c r="R2788" t="s">
        <v>8318</v>
      </c>
      <c r="S2788" s="12">
        <f t="shared" si="260"/>
        <v>41815.360879629625</v>
      </c>
      <c r="T2788" s="12">
        <f t="shared" si="261"/>
        <v>41829.360879629625</v>
      </c>
      <c r="U2788" t="str">
        <f t="shared" si="262"/>
        <v>Jun</v>
      </c>
      <c r="V2788" t="str">
        <f t="shared" si="263"/>
        <v>2014</v>
      </c>
    </row>
    <row r="2789" spans="1:22" ht="48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s="5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8">
        <f t="shared" si="258"/>
        <v>1.1970000000000001</v>
      </c>
      <c r="P2789">
        <f t="shared" si="259"/>
        <v>31.5</v>
      </c>
      <c r="Q2789" t="s">
        <v>8317</v>
      </c>
      <c r="R2789" t="s">
        <v>8318</v>
      </c>
      <c r="S2789" s="12">
        <f t="shared" si="260"/>
        <v>41807.990185185183</v>
      </c>
      <c r="T2789" s="12">
        <f t="shared" si="261"/>
        <v>41837.990185185183</v>
      </c>
      <c r="U2789" t="str">
        <f t="shared" si="262"/>
        <v>Jun</v>
      </c>
      <c r="V2789" t="str">
        <f t="shared" si="263"/>
        <v>2014</v>
      </c>
    </row>
    <row r="2790" spans="1:22" ht="32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s="5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8">
        <f t="shared" si="258"/>
        <v>1.0249999999999999</v>
      </c>
      <c r="P2790">
        <f t="shared" si="259"/>
        <v>102.5</v>
      </c>
      <c r="Q2790" t="s">
        <v>8317</v>
      </c>
      <c r="R2790" t="s">
        <v>8318</v>
      </c>
      <c r="S2790" s="12">
        <f t="shared" si="260"/>
        <v>42550.493553240733</v>
      </c>
      <c r="T2790" s="12">
        <f t="shared" si="261"/>
        <v>42580.493553240733</v>
      </c>
      <c r="U2790" t="str">
        <f t="shared" si="262"/>
        <v>Jun</v>
      </c>
      <c r="V2790" t="str">
        <f t="shared" si="263"/>
        <v>2016</v>
      </c>
    </row>
    <row r="2791" spans="1:22" ht="32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s="5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8">
        <f t="shared" si="258"/>
        <v>1.0116666666666667</v>
      </c>
      <c r="P2791">
        <f t="shared" si="259"/>
        <v>126.45833333333333</v>
      </c>
      <c r="Q2791" t="s">
        <v>8317</v>
      </c>
      <c r="R2791" t="s">
        <v>8318</v>
      </c>
      <c r="S2791" s="12">
        <f t="shared" si="260"/>
        <v>42055.804791666662</v>
      </c>
      <c r="T2791" s="12">
        <f t="shared" si="261"/>
        <v>42074.958333333336</v>
      </c>
      <c r="U2791" t="str">
        <f t="shared" si="262"/>
        <v>Feb</v>
      </c>
      <c r="V2791" t="str">
        <f t="shared" si="263"/>
        <v>2015</v>
      </c>
    </row>
    <row r="2792" spans="1:22" ht="48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s="5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8">
        <f t="shared" si="258"/>
        <v>1.0533333333333332</v>
      </c>
      <c r="P2792">
        <f t="shared" si="259"/>
        <v>47.878787878787875</v>
      </c>
      <c r="Q2792" t="s">
        <v>8317</v>
      </c>
      <c r="R2792" t="s">
        <v>8318</v>
      </c>
      <c r="S2792" s="12">
        <f t="shared" si="260"/>
        <v>42016.730358796289</v>
      </c>
      <c r="T2792" s="12">
        <f t="shared" si="261"/>
        <v>42046.730358796289</v>
      </c>
      <c r="U2792" t="str">
        <f t="shared" si="262"/>
        <v>Jan</v>
      </c>
      <c r="V2792" t="str">
        <f t="shared" si="263"/>
        <v>2015</v>
      </c>
    </row>
    <row r="2793" spans="1:22" ht="48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s="5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8">
        <f t="shared" si="258"/>
        <v>1.0249999999999999</v>
      </c>
      <c r="P2793">
        <f t="shared" si="259"/>
        <v>73.214285714285708</v>
      </c>
      <c r="Q2793" t="s">
        <v>8317</v>
      </c>
      <c r="R2793" t="s">
        <v>8318</v>
      </c>
      <c r="S2793" s="12">
        <f t="shared" si="260"/>
        <v>42591.691655092589</v>
      </c>
      <c r="T2793" s="12">
        <f t="shared" si="261"/>
        <v>42621.958333333336</v>
      </c>
      <c r="U2793" t="str">
        <f t="shared" si="262"/>
        <v>Aug</v>
      </c>
      <c r="V2793" t="str">
        <f t="shared" si="263"/>
        <v>2016</v>
      </c>
    </row>
    <row r="2794" spans="1:22" ht="48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s="5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8">
        <f t="shared" si="258"/>
        <v>1.0760000000000001</v>
      </c>
      <c r="P2794">
        <f t="shared" si="259"/>
        <v>89.666666666666671</v>
      </c>
      <c r="Q2794" t="s">
        <v>8317</v>
      </c>
      <c r="R2794" t="s">
        <v>8318</v>
      </c>
      <c r="S2794" s="12">
        <f t="shared" si="260"/>
        <v>42183.022673611107</v>
      </c>
      <c r="T2794" s="12">
        <f t="shared" si="261"/>
        <v>42228.022673611107</v>
      </c>
      <c r="U2794" t="str">
        <f t="shared" si="262"/>
        <v>Jun</v>
      </c>
      <c r="V2794" t="str">
        <f t="shared" si="263"/>
        <v>2015</v>
      </c>
    </row>
    <row r="2795" spans="1:22" ht="64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s="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8">
        <f t="shared" si="258"/>
        <v>1.105675</v>
      </c>
      <c r="P2795">
        <f t="shared" si="259"/>
        <v>151.4623287671233</v>
      </c>
      <c r="Q2795" t="s">
        <v>8317</v>
      </c>
      <c r="R2795" t="s">
        <v>8318</v>
      </c>
      <c r="S2795" s="12">
        <f t="shared" si="260"/>
        <v>42176.210706018515</v>
      </c>
      <c r="T2795" s="12">
        <f t="shared" si="261"/>
        <v>42206.210706018515</v>
      </c>
      <c r="U2795" t="str">
        <f t="shared" si="262"/>
        <v>Jun</v>
      </c>
      <c r="V2795" t="str">
        <f t="shared" si="263"/>
        <v>2015</v>
      </c>
    </row>
    <row r="2796" spans="1:22" ht="48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s="5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8">
        <f t="shared" si="258"/>
        <v>1.5</v>
      </c>
      <c r="P2796">
        <f t="shared" si="259"/>
        <v>25</v>
      </c>
      <c r="Q2796" t="s">
        <v>8317</v>
      </c>
      <c r="R2796" t="s">
        <v>8318</v>
      </c>
      <c r="S2796" s="12">
        <f t="shared" si="260"/>
        <v>42416.48332175926</v>
      </c>
      <c r="T2796" s="12">
        <f t="shared" si="261"/>
        <v>42432.583333333336</v>
      </c>
      <c r="U2796" t="str">
        <f t="shared" si="262"/>
        <v>Feb</v>
      </c>
      <c r="V2796" t="str">
        <f t="shared" si="263"/>
        <v>2016</v>
      </c>
    </row>
    <row r="2797" spans="1:22" ht="48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s="5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8">
        <f t="shared" si="258"/>
        <v>1.0428571428571429</v>
      </c>
      <c r="P2797">
        <f t="shared" si="259"/>
        <v>36.5</v>
      </c>
      <c r="Q2797" t="s">
        <v>8317</v>
      </c>
      <c r="R2797" t="s">
        <v>8318</v>
      </c>
      <c r="S2797" s="12">
        <f t="shared" si="260"/>
        <v>41780.317604166667</v>
      </c>
      <c r="T2797" s="12">
        <f t="shared" si="261"/>
        <v>41796.75</v>
      </c>
      <c r="U2797" t="str">
        <f t="shared" si="262"/>
        <v>May</v>
      </c>
      <c r="V2797" t="str">
        <f t="shared" si="263"/>
        <v>2014</v>
      </c>
    </row>
    <row r="2798" spans="1:22" ht="48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s="5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8">
        <f t="shared" si="258"/>
        <v>1.155</v>
      </c>
      <c r="P2798">
        <f t="shared" si="259"/>
        <v>44</v>
      </c>
      <c r="Q2798" t="s">
        <v>8317</v>
      </c>
      <c r="R2798" t="s">
        <v>8318</v>
      </c>
      <c r="S2798" s="12">
        <f t="shared" si="260"/>
        <v>41795.319768518515</v>
      </c>
      <c r="T2798" s="12">
        <f t="shared" si="261"/>
        <v>41825.319768518515</v>
      </c>
      <c r="U2798" t="str">
        <f t="shared" si="262"/>
        <v>Jun</v>
      </c>
      <c r="V2798" t="str">
        <f t="shared" si="263"/>
        <v>2014</v>
      </c>
    </row>
    <row r="2799" spans="1:22" ht="48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s="5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8">
        <f t="shared" si="258"/>
        <v>1.02645125</v>
      </c>
      <c r="P2799">
        <f t="shared" si="259"/>
        <v>87.357553191489373</v>
      </c>
      <c r="Q2799" t="s">
        <v>8317</v>
      </c>
      <c r="R2799" t="s">
        <v>8318</v>
      </c>
      <c r="S2799" s="12">
        <f t="shared" si="260"/>
        <v>41798.731944444444</v>
      </c>
      <c r="T2799" s="12">
        <f t="shared" si="261"/>
        <v>41828.731944444444</v>
      </c>
      <c r="U2799" t="str">
        <f t="shared" si="262"/>
        <v>Jun</v>
      </c>
      <c r="V2799" t="str">
        <f t="shared" si="263"/>
        <v>2014</v>
      </c>
    </row>
    <row r="2800" spans="1:22" ht="48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s="5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8">
        <f t="shared" si="258"/>
        <v>1.014</v>
      </c>
      <c r="P2800">
        <f t="shared" si="259"/>
        <v>36.474820143884891</v>
      </c>
      <c r="Q2800" t="s">
        <v>8317</v>
      </c>
      <c r="R2800" t="s">
        <v>8318</v>
      </c>
      <c r="S2800" s="12">
        <f t="shared" si="260"/>
        <v>42201.466678240737</v>
      </c>
      <c r="T2800" s="12">
        <f t="shared" si="261"/>
        <v>42216.458333333336</v>
      </c>
      <c r="U2800" t="str">
        <f t="shared" si="262"/>
        <v>Jul</v>
      </c>
      <c r="V2800" t="str">
        <f t="shared" si="263"/>
        <v>2015</v>
      </c>
    </row>
    <row r="2801" spans="1:22" ht="48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s="5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8">
        <f t="shared" si="258"/>
        <v>1.1663479999999999</v>
      </c>
      <c r="P2801">
        <f t="shared" si="259"/>
        <v>44.859538461538463</v>
      </c>
      <c r="Q2801" t="s">
        <v>8317</v>
      </c>
      <c r="R2801" t="s">
        <v>8318</v>
      </c>
      <c r="S2801" s="12">
        <f t="shared" si="260"/>
        <v>42507.05636574074</v>
      </c>
      <c r="T2801" s="12">
        <f t="shared" si="261"/>
        <v>42538.458333333336</v>
      </c>
      <c r="U2801" t="str">
        <f t="shared" si="262"/>
        <v>May</v>
      </c>
      <c r="V2801" t="str">
        <f t="shared" si="263"/>
        <v>2016</v>
      </c>
    </row>
    <row r="2802" spans="1:22" ht="48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s="5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8">
        <f t="shared" si="258"/>
        <v>1.33</v>
      </c>
      <c r="P2802">
        <f t="shared" si="259"/>
        <v>42.903225806451616</v>
      </c>
      <c r="Q2802" t="s">
        <v>8317</v>
      </c>
      <c r="R2802" t="s">
        <v>8318</v>
      </c>
      <c r="S2802" s="12">
        <f t="shared" si="260"/>
        <v>41948.344513888886</v>
      </c>
      <c r="T2802" s="12">
        <f t="shared" si="261"/>
        <v>42008.344513888886</v>
      </c>
      <c r="U2802" t="str">
        <f t="shared" si="262"/>
        <v>Nov</v>
      </c>
      <c r="V2802" t="str">
        <f t="shared" si="263"/>
        <v>2014</v>
      </c>
    </row>
    <row r="2803" spans="1:22" ht="48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s="5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8">
        <f t="shared" si="258"/>
        <v>1.3320000000000001</v>
      </c>
      <c r="P2803">
        <f t="shared" si="259"/>
        <v>51.230769230769234</v>
      </c>
      <c r="Q2803" t="s">
        <v>8317</v>
      </c>
      <c r="R2803" t="s">
        <v>8318</v>
      </c>
      <c r="S2803" s="12">
        <f t="shared" si="260"/>
        <v>41900.034826388888</v>
      </c>
      <c r="T2803" s="12">
        <f t="shared" si="261"/>
        <v>41922.25</v>
      </c>
      <c r="U2803" t="str">
        <f t="shared" si="262"/>
        <v>Sep</v>
      </c>
      <c r="V2803" t="str">
        <f t="shared" si="263"/>
        <v>2014</v>
      </c>
    </row>
    <row r="2804" spans="1:22" ht="48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s="5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8">
        <f t="shared" si="258"/>
        <v>1.0183333333333333</v>
      </c>
      <c r="P2804">
        <f t="shared" si="259"/>
        <v>33.944444444444443</v>
      </c>
      <c r="Q2804" t="s">
        <v>8317</v>
      </c>
      <c r="R2804" t="s">
        <v>8318</v>
      </c>
      <c r="S2804" s="12">
        <f t="shared" si="260"/>
        <v>42192.438738425924</v>
      </c>
      <c r="T2804" s="12">
        <f t="shared" si="261"/>
        <v>42222.438738425924</v>
      </c>
      <c r="U2804" t="str">
        <f t="shared" si="262"/>
        <v>Jul</v>
      </c>
      <c r="V2804" t="str">
        <f t="shared" si="263"/>
        <v>2015</v>
      </c>
    </row>
    <row r="2805" spans="1:22" ht="48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s="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8">
        <f t="shared" si="258"/>
        <v>1.2795000000000001</v>
      </c>
      <c r="P2805">
        <f t="shared" si="259"/>
        <v>90.744680851063833</v>
      </c>
      <c r="Q2805" t="s">
        <v>8317</v>
      </c>
      <c r="R2805" t="s">
        <v>8318</v>
      </c>
      <c r="S2805" s="12">
        <f t="shared" si="260"/>
        <v>42157.857361111113</v>
      </c>
      <c r="T2805" s="12">
        <f t="shared" si="261"/>
        <v>42200.791666666664</v>
      </c>
      <c r="U2805" t="str">
        <f t="shared" si="262"/>
        <v>Jun</v>
      </c>
      <c r="V2805" t="str">
        <f t="shared" si="263"/>
        <v>2015</v>
      </c>
    </row>
    <row r="2806" spans="1:22" ht="48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s="5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8">
        <f t="shared" si="258"/>
        <v>1.1499999999999999</v>
      </c>
      <c r="P2806">
        <f t="shared" si="259"/>
        <v>50</v>
      </c>
      <c r="Q2806" t="s">
        <v>8317</v>
      </c>
      <c r="R2806" t="s">
        <v>8318</v>
      </c>
      <c r="S2806" s="12">
        <f t="shared" si="260"/>
        <v>41881.245254629626</v>
      </c>
      <c r="T2806" s="12">
        <f t="shared" si="261"/>
        <v>41911.245254629626</v>
      </c>
      <c r="U2806" t="str">
        <f t="shared" si="262"/>
        <v>Aug</v>
      </c>
      <c r="V2806" t="str">
        <f t="shared" si="263"/>
        <v>2014</v>
      </c>
    </row>
    <row r="2807" spans="1:22" ht="64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s="5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8">
        <f t="shared" si="258"/>
        <v>1.1000000000000001</v>
      </c>
      <c r="P2807">
        <f t="shared" si="259"/>
        <v>24.444444444444443</v>
      </c>
      <c r="Q2807" t="s">
        <v>8317</v>
      </c>
      <c r="R2807" t="s">
        <v>8318</v>
      </c>
      <c r="S2807" s="12">
        <f t="shared" si="260"/>
        <v>42213.2971412037</v>
      </c>
      <c r="T2807" s="12">
        <f t="shared" si="261"/>
        <v>42238.2971412037</v>
      </c>
      <c r="U2807" t="str">
        <f t="shared" si="262"/>
        <v>Jul</v>
      </c>
      <c r="V2807" t="str">
        <f t="shared" si="263"/>
        <v>2015</v>
      </c>
    </row>
    <row r="2808" spans="1:22" ht="48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s="5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8">
        <f t="shared" si="258"/>
        <v>1.121</v>
      </c>
      <c r="P2808">
        <f t="shared" si="259"/>
        <v>44.25</v>
      </c>
      <c r="Q2808" t="s">
        <v>8317</v>
      </c>
      <c r="R2808" t="s">
        <v>8318</v>
      </c>
      <c r="S2808" s="12">
        <f t="shared" si="260"/>
        <v>42185.058912037035</v>
      </c>
      <c r="T2808" s="12">
        <f t="shared" si="261"/>
        <v>42221.249999999993</v>
      </c>
      <c r="U2808" t="str">
        <f t="shared" si="262"/>
        <v>Jun</v>
      </c>
      <c r="V2808" t="str">
        <f t="shared" si="263"/>
        <v>2015</v>
      </c>
    </row>
    <row r="2809" spans="1:22" ht="16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s="5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8">
        <f t="shared" si="258"/>
        <v>1.26</v>
      </c>
      <c r="P2809">
        <f t="shared" si="259"/>
        <v>67.741935483870961</v>
      </c>
      <c r="Q2809" t="s">
        <v>8317</v>
      </c>
      <c r="R2809" t="s">
        <v>8318</v>
      </c>
      <c r="S2809" s="12">
        <f t="shared" si="260"/>
        <v>42154.664791666662</v>
      </c>
      <c r="T2809" s="12">
        <f t="shared" si="261"/>
        <v>42184.664791666662</v>
      </c>
      <c r="U2809" t="str">
        <f t="shared" si="262"/>
        <v>May</v>
      </c>
      <c r="V2809" t="str">
        <f t="shared" si="263"/>
        <v>2015</v>
      </c>
    </row>
    <row r="2810" spans="1:22" ht="48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s="5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8">
        <f t="shared" si="258"/>
        <v>1.0024444444444445</v>
      </c>
      <c r="P2810">
        <f t="shared" si="259"/>
        <v>65.376811594202906</v>
      </c>
      <c r="Q2810" t="s">
        <v>8317</v>
      </c>
      <c r="R2810" t="s">
        <v>8318</v>
      </c>
      <c r="S2810" s="12">
        <f t="shared" si="260"/>
        <v>42208.638136574074</v>
      </c>
      <c r="T2810" s="12">
        <f t="shared" si="261"/>
        <v>42238.638136574074</v>
      </c>
      <c r="U2810" t="str">
        <f t="shared" si="262"/>
        <v>Jul</v>
      </c>
      <c r="V2810" t="str">
        <f t="shared" si="263"/>
        <v>2015</v>
      </c>
    </row>
    <row r="2811" spans="1:22" ht="48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s="5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8">
        <f t="shared" si="258"/>
        <v>1.024</v>
      </c>
      <c r="P2811">
        <f t="shared" si="259"/>
        <v>121.9047619047619</v>
      </c>
      <c r="Q2811" t="s">
        <v>8317</v>
      </c>
      <c r="R2811" t="s">
        <v>8318</v>
      </c>
      <c r="S2811" s="12">
        <f t="shared" si="260"/>
        <v>42451.288483796299</v>
      </c>
      <c r="T2811" s="12">
        <f t="shared" si="261"/>
        <v>42459.402083333327</v>
      </c>
      <c r="U2811" t="str">
        <f t="shared" si="262"/>
        <v>Mar</v>
      </c>
      <c r="V2811" t="str">
        <f t="shared" si="263"/>
        <v>2016</v>
      </c>
    </row>
    <row r="2812" spans="1:22" ht="48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s="5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8">
        <f t="shared" si="258"/>
        <v>1.0820000000000001</v>
      </c>
      <c r="P2812">
        <f t="shared" si="259"/>
        <v>47.456140350877192</v>
      </c>
      <c r="Q2812" t="s">
        <v>8317</v>
      </c>
      <c r="R2812" t="s">
        <v>8318</v>
      </c>
      <c r="S2812" s="12">
        <f t="shared" si="260"/>
        <v>41758.931296296294</v>
      </c>
      <c r="T2812" s="12">
        <f t="shared" si="261"/>
        <v>41790.957638888889</v>
      </c>
      <c r="U2812" t="str">
        <f t="shared" si="262"/>
        <v>Apr</v>
      </c>
      <c r="V2812" t="str">
        <f t="shared" si="263"/>
        <v>2014</v>
      </c>
    </row>
    <row r="2813" spans="1:22" ht="48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s="5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8">
        <f t="shared" si="258"/>
        <v>1.0026999999999999</v>
      </c>
      <c r="P2813">
        <f t="shared" si="259"/>
        <v>92.842592592592595</v>
      </c>
      <c r="Q2813" t="s">
        <v>8317</v>
      </c>
      <c r="R2813" t="s">
        <v>8318</v>
      </c>
      <c r="S2813" s="12">
        <f t="shared" si="260"/>
        <v>42028.288229166668</v>
      </c>
      <c r="T2813" s="12">
        <f t="shared" si="261"/>
        <v>42058.288229166668</v>
      </c>
      <c r="U2813" t="str">
        <f t="shared" si="262"/>
        <v>Jan</v>
      </c>
      <c r="V2813" t="str">
        <f t="shared" si="263"/>
        <v>2015</v>
      </c>
    </row>
    <row r="2814" spans="1:22" ht="48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s="5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8">
        <f t="shared" si="258"/>
        <v>1.133</v>
      </c>
      <c r="P2814">
        <f t="shared" si="259"/>
        <v>68.253012048192772</v>
      </c>
      <c r="Q2814" t="s">
        <v>8317</v>
      </c>
      <c r="R2814" t="s">
        <v>8318</v>
      </c>
      <c r="S2814" s="12">
        <f t="shared" si="260"/>
        <v>42054.535856481474</v>
      </c>
      <c r="T2814" s="12">
        <f t="shared" si="261"/>
        <v>42099.958333333336</v>
      </c>
      <c r="U2814" t="str">
        <f t="shared" si="262"/>
        <v>Feb</v>
      </c>
      <c r="V2814" t="str">
        <f t="shared" si="263"/>
        <v>2015</v>
      </c>
    </row>
    <row r="2815" spans="1:22" ht="48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s="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8">
        <f t="shared" si="258"/>
        <v>1.2757571428571428</v>
      </c>
      <c r="P2815">
        <f t="shared" si="259"/>
        <v>37.209583333333335</v>
      </c>
      <c r="Q2815" t="s">
        <v>8317</v>
      </c>
      <c r="R2815" t="s">
        <v>8318</v>
      </c>
      <c r="S2815" s="12">
        <f t="shared" si="260"/>
        <v>42693.534270833326</v>
      </c>
      <c r="T2815" s="12">
        <f t="shared" si="261"/>
        <v>42718.534270833326</v>
      </c>
      <c r="U2815" t="str">
        <f t="shared" si="262"/>
        <v>Nov</v>
      </c>
      <c r="V2815" t="str">
        <f t="shared" si="263"/>
        <v>2016</v>
      </c>
    </row>
    <row r="2816" spans="1:22" ht="48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s="5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8">
        <f t="shared" si="258"/>
        <v>1.0773333333333333</v>
      </c>
      <c r="P2816">
        <f t="shared" si="259"/>
        <v>25.25</v>
      </c>
      <c r="Q2816" t="s">
        <v>8317</v>
      </c>
      <c r="R2816" t="s">
        <v>8318</v>
      </c>
      <c r="S2816" s="12">
        <f t="shared" si="260"/>
        <v>42103.191145833327</v>
      </c>
      <c r="T2816" s="12">
        <f t="shared" si="261"/>
        <v>42133.191145833327</v>
      </c>
      <c r="U2816" t="str">
        <f t="shared" si="262"/>
        <v>Apr</v>
      </c>
      <c r="V2816" t="str">
        <f t="shared" si="263"/>
        <v>2015</v>
      </c>
    </row>
    <row r="2817" spans="1:22" ht="48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s="5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8">
        <f t="shared" si="258"/>
        <v>2.42</v>
      </c>
      <c r="P2817">
        <f t="shared" si="259"/>
        <v>43.214285714285715</v>
      </c>
      <c r="Q2817" t="s">
        <v>8317</v>
      </c>
      <c r="R2817" t="s">
        <v>8318</v>
      </c>
      <c r="S2817" s="12">
        <f t="shared" si="260"/>
        <v>42559.568391203698</v>
      </c>
      <c r="T2817" s="12">
        <f t="shared" si="261"/>
        <v>42589.568391203698</v>
      </c>
      <c r="U2817" t="str">
        <f t="shared" si="262"/>
        <v>Jul</v>
      </c>
      <c r="V2817" t="str">
        <f t="shared" si="263"/>
        <v>2016</v>
      </c>
    </row>
    <row r="2818" spans="1:22" ht="48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s="5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8">
        <f t="shared" si="258"/>
        <v>1.4156666666666666</v>
      </c>
      <c r="P2818">
        <f t="shared" si="259"/>
        <v>25.130177514792898</v>
      </c>
      <c r="Q2818" t="s">
        <v>8317</v>
      </c>
      <c r="R2818" t="s">
        <v>8318</v>
      </c>
      <c r="S2818" s="12">
        <f t="shared" si="260"/>
        <v>42188.259166666663</v>
      </c>
      <c r="T2818" s="12">
        <f t="shared" si="261"/>
        <v>42218.458333333336</v>
      </c>
      <c r="U2818" t="str">
        <f t="shared" si="262"/>
        <v>Jul</v>
      </c>
      <c r="V2818" t="str">
        <f t="shared" si="263"/>
        <v>2015</v>
      </c>
    </row>
    <row r="2819" spans="1:22" ht="48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s="5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8">
        <f t="shared" ref="O2819:O2882" si="264">E2819/D2819</f>
        <v>1.3</v>
      </c>
      <c r="P2819">
        <f t="shared" ref="P2819:P2882" si="265">AVERAGE(E2819/L2819)</f>
        <v>23.636363636363637</v>
      </c>
      <c r="Q2819" t="s">
        <v>8317</v>
      </c>
      <c r="R2819" t="s">
        <v>8318</v>
      </c>
      <c r="S2819" s="12">
        <f t="shared" ref="S2819:S2882" si="266">(((J2819/60)/60)/24)+DATE(1970,1,1)+(-5/24)</f>
        <v>42023.42664351852</v>
      </c>
      <c r="T2819" s="12">
        <f t="shared" ref="T2819:T2882" si="267">(((I2819/60)/60)/24)+DATE(1970,1,1)+(-5/24)</f>
        <v>42063.42664351852</v>
      </c>
      <c r="U2819" t="str">
        <f t="shared" ref="U2819:U2882" si="268">TEXT(S2819, "mmm")</f>
        <v>Jan</v>
      </c>
      <c r="V2819" t="str">
        <f t="shared" ref="V2819:V2882" si="269">TEXT(S2819, "yyy")</f>
        <v>2015</v>
      </c>
    </row>
    <row r="2820" spans="1:22" ht="48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s="5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8">
        <f t="shared" si="264"/>
        <v>1.0603</v>
      </c>
      <c r="P2820">
        <f t="shared" si="265"/>
        <v>103.95098039215686</v>
      </c>
      <c r="Q2820" t="s">
        <v>8317</v>
      </c>
      <c r="R2820" t="s">
        <v>8318</v>
      </c>
      <c r="S2820" s="12">
        <f t="shared" si="266"/>
        <v>42250.389884259253</v>
      </c>
      <c r="T2820" s="12">
        <f t="shared" si="267"/>
        <v>42270.389884259253</v>
      </c>
      <c r="U2820" t="str">
        <f t="shared" si="268"/>
        <v>Sep</v>
      </c>
      <c r="V2820" t="str">
        <f t="shared" si="269"/>
        <v>2015</v>
      </c>
    </row>
    <row r="2821" spans="1:22" ht="48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s="5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8">
        <f t="shared" si="264"/>
        <v>1.048</v>
      </c>
      <c r="P2821">
        <f t="shared" si="265"/>
        <v>50.384615384615387</v>
      </c>
      <c r="Q2821" t="s">
        <v>8317</v>
      </c>
      <c r="R2821" t="s">
        <v>8318</v>
      </c>
      <c r="S2821" s="12">
        <f t="shared" si="266"/>
        <v>42139.317233796297</v>
      </c>
      <c r="T2821" s="12">
        <f t="shared" si="267"/>
        <v>42169.317233796297</v>
      </c>
      <c r="U2821" t="str">
        <f t="shared" si="268"/>
        <v>May</v>
      </c>
      <c r="V2821" t="str">
        <f t="shared" si="269"/>
        <v>2015</v>
      </c>
    </row>
    <row r="2822" spans="1:22" ht="48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s="5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8">
        <f t="shared" si="264"/>
        <v>1.36</v>
      </c>
      <c r="P2822">
        <f t="shared" si="265"/>
        <v>13.6</v>
      </c>
      <c r="Q2822" t="s">
        <v>8317</v>
      </c>
      <c r="R2822" t="s">
        <v>8318</v>
      </c>
      <c r="S2822" s="12">
        <f t="shared" si="266"/>
        <v>42401.402650462966</v>
      </c>
      <c r="T2822" s="12">
        <f t="shared" si="267"/>
        <v>42425.791666666664</v>
      </c>
      <c r="U2822" t="str">
        <f t="shared" si="268"/>
        <v>Feb</v>
      </c>
      <c r="V2822" t="str">
        <f t="shared" si="269"/>
        <v>2016</v>
      </c>
    </row>
    <row r="2823" spans="1:22" ht="48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s="5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8">
        <f t="shared" si="264"/>
        <v>1</v>
      </c>
      <c r="P2823">
        <f t="shared" si="265"/>
        <v>28.571428571428573</v>
      </c>
      <c r="Q2823" t="s">
        <v>8317</v>
      </c>
      <c r="R2823" t="s">
        <v>8318</v>
      </c>
      <c r="S2823" s="12">
        <f t="shared" si="266"/>
        <v>41875.714525462965</v>
      </c>
      <c r="T2823" s="12">
        <f t="shared" si="267"/>
        <v>41905.714525462965</v>
      </c>
      <c r="U2823" t="str">
        <f t="shared" si="268"/>
        <v>Aug</v>
      </c>
      <c r="V2823" t="str">
        <f t="shared" si="269"/>
        <v>2014</v>
      </c>
    </row>
    <row r="2824" spans="1:22" ht="48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s="5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8">
        <f t="shared" si="264"/>
        <v>1</v>
      </c>
      <c r="P2824">
        <f t="shared" si="265"/>
        <v>63.829787234042556</v>
      </c>
      <c r="Q2824" t="s">
        <v>8317</v>
      </c>
      <c r="R2824" t="s">
        <v>8318</v>
      </c>
      <c r="S2824" s="12">
        <f t="shared" si="266"/>
        <v>42060.475601851846</v>
      </c>
      <c r="T2824" s="12">
        <f t="shared" si="267"/>
        <v>42090.433935185189</v>
      </c>
      <c r="U2824" t="str">
        <f t="shared" si="268"/>
        <v>Feb</v>
      </c>
      <c r="V2824" t="str">
        <f t="shared" si="269"/>
        <v>2015</v>
      </c>
    </row>
    <row r="2825" spans="1:22" ht="48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s="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8">
        <f t="shared" si="264"/>
        <v>1.24</v>
      </c>
      <c r="P2825">
        <f t="shared" si="265"/>
        <v>8.8571428571428577</v>
      </c>
      <c r="Q2825" t="s">
        <v>8317</v>
      </c>
      <c r="R2825" t="s">
        <v>8318</v>
      </c>
      <c r="S2825" s="12">
        <f t="shared" si="266"/>
        <v>42066.803310185183</v>
      </c>
      <c r="T2825" s="12">
        <f t="shared" si="267"/>
        <v>42094.749305555553</v>
      </c>
      <c r="U2825" t="str">
        <f t="shared" si="268"/>
        <v>Mar</v>
      </c>
      <c r="V2825" t="str">
        <f t="shared" si="269"/>
        <v>2015</v>
      </c>
    </row>
    <row r="2826" spans="1:22" ht="32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s="5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8">
        <f t="shared" si="264"/>
        <v>1.1692307692307693</v>
      </c>
      <c r="P2826">
        <f t="shared" si="265"/>
        <v>50.666666666666664</v>
      </c>
      <c r="Q2826" t="s">
        <v>8317</v>
      </c>
      <c r="R2826" t="s">
        <v>8318</v>
      </c>
      <c r="S2826" s="12">
        <f t="shared" si="266"/>
        <v>42136.0624537037</v>
      </c>
      <c r="T2826" s="12">
        <f t="shared" si="267"/>
        <v>42167.863194444442</v>
      </c>
      <c r="U2826" t="str">
        <f t="shared" si="268"/>
        <v>May</v>
      </c>
      <c r="V2826" t="str">
        <f t="shared" si="269"/>
        <v>2015</v>
      </c>
    </row>
    <row r="2827" spans="1:22" ht="48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s="5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8">
        <f t="shared" si="264"/>
        <v>1.0333333333333334</v>
      </c>
      <c r="P2827">
        <f t="shared" si="265"/>
        <v>60.784313725490193</v>
      </c>
      <c r="Q2827" t="s">
        <v>8317</v>
      </c>
      <c r="R2827" t="s">
        <v>8318</v>
      </c>
      <c r="S2827" s="12">
        <f t="shared" si="266"/>
        <v>42312.584328703706</v>
      </c>
      <c r="T2827" s="12">
        <f t="shared" si="267"/>
        <v>42342.584328703706</v>
      </c>
      <c r="U2827" t="str">
        <f t="shared" si="268"/>
        <v>Nov</v>
      </c>
      <c r="V2827" t="str">
        <f t="shared" si="269"/>
        <v>2015</v>
      </c>
    </row>
    <row r="2828" spans="1:22" ht="48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s="5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8">
        <f t="shared" si="264"/>
        <v>1.0774999999999999</v>
      </c>
      <c r="P2828">
        <f t="shared" si="265"/>
        <v>113.42105263157895</v>
      </c>
      <c r="Q2828" t="s">
        <v>8317</v>
      </c>
      <c r="R2828" t="s">
        <v>8318</v>
      </c>
      <c r="S2828" s="12">
        <f t="shared" si="266"/>
        <v>42170.826527777775</v>
      </c>
      <c r="T2828" s="12">
        <f t="shared" si="267"/>
        <v>42195.083333333336</v>
      </c>
      <c r="U2828" t="str">
        <f t="shared" si="268"/>
        <v>Jun</v>
      </c>
      <c r="V2828" t="str">
        <f t="shared" si="269"/>
        <v>2015</v>
      </c>
    </row>
    <row r="2829" spans="1:22" ht="48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s="5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8">
        <f t="shared" si="264"/>
        <v>1.2024999999999999</v>
      </c>
      <c r="P2829">
        <f t="shared" si="265"/>
        <v>104.56521739130434</v>
      </c>
      <c r="Q2829" t="s">
        <v>8317</v>
      </c>
      <c r="R2829" t="s">
        <v>8318</v>
      </c>
      <c r="S2829" s="12">
        <f t="shared" si="266"/>
        <v>42494.475300925922</v>
      </c>
      <c r="T2829" s="12">
        <f t="shared" si="267"/>
        <v>42524.479166666664</v>
      </c>
      <c r="U2829" t="str">
        <f t="shared" si="268"/>
        <v>May</v>
      </c>
      <c r="V2829" t="str">
        <f t="shared" si="269"/>
        <v>2016</v>
      </c>
    </row>
    <row r="2830" spans="1:22" ht="48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s="5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8">
        <f t="shared" si="264"/>
        <v>1.0037894736842106</v>
      </c>
      <c r="P2830">
        <f t="shared" si="265"/>
        <v>98.30927835051547</v>
      </c>
      <c r="Q2830" t="s">
        <v>8317</v>
      </c>
      <c r="R2830" t="s">
        <v>8318</v>
      </c>
      <c r="S2830" s="12">
        <f t="shared" si="266"/>
        <v>42254.056354166663</v>
      </c>
      <c r="T2830" s="12">
        <f t="shared" si="267"/>
        <v>42279.749999999993</v>
      </c>
      <c r="U2830" t="str">
        <f t="shared" si="268"/>
        <v>Sep</v>
      </c>
      <c r="V2830" t="str">
        <f t="shared" si="269"/>
        <v>2015</v>
      </c>
    </row>
    <row r="2831" spans="1:22" ht="48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s="5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8">
        <f t="shared" si="264"/>
        <v>1.0651999999999999</v>
      </c>
      <c r="P2831">
        <f t="shared" si="265"/>
        <v>35.039473684210527</v>
      </c>
      <c r="Q2831" t="s">
        <v>8317</v>
      </c>
      <c r="R2831" t="s">
        <v>8318</v>
      </c>
      <c r="S2831" s="12">
        <f t="shared" si="266"/>
        <v>42495.225902777776</v>
      </c>
      <c r="T2831" s="12">
        <f t="shared" si="267"/>
        <v>42523.225902777776</v>
      </c>
      <c r="U2831" t="str">
        <f t="shared" si="268"/>
        <v>May</v>
      </c>
      <c r="V2831" t="str">
        <f t="shared" si="269"/>
        <v>2016</v>
      </c>
    </row>
    <row r="2832" spans="1:22" ht="32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s="5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8">
        <f t="shared" si="264"/>
        <v>1</v>
      </c>
      <c r="P2832">
        <f t="shared" si="265"/>
        <v>272.72727272727275</v>
      </c>
      <c r="Q2832" t="s">
        <v>8317</v>
      </c>
      <c r="R2832" t="s">
        <v>8318</v>
      </c>
      <c r="S2832" s="12">
        <f t="shared" si="266"/>
        <v>41758.631342592591</v>
      </c>
      <c r="T2832" s="12">
        <f t="shared" si="267"/>
        <v>41770.957638888889</v>
      </c>
      <c r="U2832" t="str">
        <f t="shared" si="268"/>
        <v>Apr</v>
      </c>
      <c r="V2832" t="str">
        <f t="shared" si="269"/>
        <v>2014</v>
      </c>
    </row>
    <row r="2833" spans="1:22" ht="32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s="5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8">
        <f t="shared" si="264"/>
        <v>1.1066666666666667</v>
      </c>
      <c r="P2833">
        <f t="shared" si="265"/>
        <v>63.846153846153847</v>
      </c>
      <c r="Q2833" t="s">
        <v>8317</v>
      </c>
      <c r="R2833" t="s">
        <v>8318</v>
      </c>
      <c r="S2833" s="12">
        <f t="shared" si="266"/>
        <v>42171.616550925923</v>
      </c>
      <c r="T2833" s="12">
        <f t="shared" si="267"/>
        <v>42201.616550925923</v>
      </c>
      <c r="U2833" t="str">
        <f t="shared" si="268"/>
        <v>Jun</v>
      </c>
      <c r="V2833" t="str">
        <f t="shared" si="269"/>
        <v>2015</v>
      </c>
    </row>
    <row r="2834" spans="1:22" ht="48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s="5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8">
        <f t="shared" si="264"/>
        <v>1.1471959999999999</v>
      </c>
      <c r="P2834">
        <f t="shared" si="265"/>
        <v>30.189368421052631</v>
      </c>
      <c r="Q2834" t="s">
        <v>8317</v>
      </c>
      <c r="R2834" t="s">
        <v>8318</v>
      </c>
      <c r="S2834" s="12">
        <f t="shared" si="266"/>
        <v>41938.501087962963</v>
      </c>
      <c r="T2834" s="12">
        <f t="shared" si="267"/>
        <v>41966.708333333336</v>
      </c>
      <c r="U2834" t="str">
        <f t="shared" si="268"/>
        <v>Oct</v>
      </c>
      <c r="V2834" t="str">
        <f t="shared" si="269"/>
        <v>2014</v>
      </c>
    </row>
    <row r="2835" spans="1:22" ht="16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s="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8">
        <f t="shared" si="264"/>
        <v>1.0825925925925926</v>
      </c>
      <c r="P2835">
        <f t="shared" si="265"/>
        <v>83.51428571428572</v>
      </c>
      <c r="Q2835" t="s">
        <v>8317</v>
      </c>
      <c r="R2835" t="s">
        <v>8318</v>
      </c>
      <c r="S2835" s="12">
        <f t="shared" si="266"/>
        <v>42267.919363425921</v>
      </c>
      <c r="T2835" s="12">
        <f t="shared" si="267"/>
        <v>42287.874999999993</v>
      </c>
      <c r="U2835" t="str">
        <f t="shared" si="268"/>
        <v>Sep</v>
      </c>
      <c r="V2835" t="str">
        <f t="shared" si="269"/>
        <v>2015</v>
      </c>
    </row>
    <row r="2836" spans="1:22" ht="48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s="5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8">
        <f t="shared" si="264"/>
        <v>1.7</v>
      </c>
      <c r="P2836">
        <f t="shared" si="265"/>
        <v>64.761904761904759</v>
      </c>
      <c r="Q2836" t="s">
        <v>8317</v>
      </c>
      <c r="R2836" t="s">
        <v>8318</v>
      </c>
      <c r="S2836" s="12">
        <f t="shared" si="266"/>
        <v>42019.751504629625</v>
      </c>
      <c r="T2836" s="12">
        <f t="shared" si="267"/>
        <v>42034.751504629625</v>
      </c>
      <c r="U2836" t="str">
        <f t="shared" si="268"/>
        <v>Jan</v>
      </c>
      <c r="V2836" t="str">
        <f t="shared" si="269"/>
        <v>2015</v>
      </c>
    </row>
    <row r="2837" spans="1:22" ht="48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s="5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8">
        <f t="shared" si="264"/>
        <v>1.8709899999999999</v>
      </c>
      <c r="P2837">
        <f t="shared" si="265"/>
        <v>20.118172043010752</v>
      </c>
      <c r="Q2837" t="s">
        <v>8317</v>
      </c>
      <c r="R2837" t="s">
        <v>8318</v>
      </c>
      <c r="S2837" s="12">
        <f t="shared" si="266"/>
        <v>42313.495567129627</v>
      </c>
      <c r="T2837" s="12">
        <f t="shared" si="267"/>
        <v>42342.791666666664</v>
      </c>
      <c r="U2837" t="str">
        <f t="shared" si="268"/>
        <v>Nov</v>
      </c>
      <c r="V2837" t="str">
        <f t="shared" si="269"/>
        <v>2015</v>
      </c>
    </row>
    <row r="2838" spans="1:22" ht="48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s="5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8">
        <f t="shared" si="264"/>
        <v>1.0777777777777777</v>
      </c>
      <c r="P2838">
        <f t="shared" si="265"/>
        <v>44.090909090909093</v>
      </c>
      <c r="Q2838" t="s">
        <v>8317</v>
      </c>
      <c r="R2838" t="s">
        <v>8318</v>
      </c>
      <c r="S2838" s="12">
        <f t="shared" si="266"/>
        <v>42746.053449074076</v>
      </c>
      <c r="T2838" s="12">
        <f t="shared" si="267"/>
        <v>42783.999305555553</v>
      </c>
      <c r="U2838" t="str">
        <f t="shared" si="268"/>
        <v>Jan</v>
      </c>
      <c r="V2838" t="str">
        <f t="shared" si="269"/>
        <v>2017</v>
      </c>
    </row>
    <row r="2839" spans="1:22" ht="64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s="5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8">
        <f t="shared" si="264"/>
        <v>1</v>
      </c>
      <c r="P2839">
        <f t="shared" si="265"/>
        <v>40.476190476190474</v>
      </c>
      <c r="Q2839" t="s">
        <v>8317</v>
      </c>
      <c r="R2839" t="s">
        <v>8318</v>
      </c>
      <c r="S2839" s="12">
        <f t="shared" si="266"/>
        <v>42307.700046296297</v>
      </c>
      <c r="T2839" s="12">
        <f t="shared" si="267"/>
        <v>42347.741712962961</v>
      </c>
      <c r="U2839" t="str">
        <f t="shared" si="268"/>
        <v>Oct</v>
      </c>
      <c r="V2839" t="str">
        <f t="shared" si="269"/>
        <v>2015</v>
      </c>
    </row>
    <row r="2840" spans="1:22" ht="48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s="5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8">
        <f t="shared" si="264"/>
        <v>1.2024999999999999</v>
      </c>
      <c r="P2840">
        <f t="shared" si="265"/>
        <v>44.537037037037038</v>
      </c>
      <c r="Q2840" t="s">
        <v>8317</v>
      </c>
      <c r="R2840" t="s">
        <v>8318</v>
      </c>
      <c r="S2840" s="12">
        <f t="shared" si="266"/>
        <v>41842.399259259255</v>
      </c>
      <c r="T2840" s="12">
        <f t="shared" si="267"/>
        <v>41864.708333333328</v>
      </c>
      <c r="U2840" t="str">
        <f t="shared" si="268"/>
        <v>Jul</v>
      </c>
      <c r="V2840" t="str">
        <f t="shared" si="269"/>
        <v>2014</v>
      </c>
    </row>
    <row r="2841" spans="1:22" ht="48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s="5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8">
        <f t="shared" si="264"/>
        <v>1.1142857142857143</v>
      </c>
      <c r="P2841">
        <f t="shared" si="265"/>
        <v>125.80645161290323</v>
      </c>
      <c r="Q2841" t="s">
        <v>8317</v>
      </c>
      <c r="R2841" t="s">
        <v>8318</v>
      </c>
      <c r="S2841" s="12">
        <f t="shared" si="266"/>
        <v>41853.031874999993</v>
      </c>
      <c r="T2841" s="12">
        <f t="shared" si="267"/>
        <v>41875.999305555553</v>
      </c>
      <c r="U2841" t="str">
        <f t="shared" si="268"/>
        <v>Aug</v>
      </c>
      <c r="V2841" t="str">
        <f t="shared" si="269"/>
        <v>2014</v>
      </c>
    </row>
    <row r="2842" spans="1:22" ht="48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s="5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8">
        <f t="shared" si="264"/>
        <v>1.04</v>
      </c>
      <c r="P2842">
        <f t="shared" si="265"/>
        <v>19.696969696969695</v>
      </c>
      <c r="Q2842" t="s">
        <v>8317</v>
      </c>
      <c r="R2842" t="s">
        <v>8318</v>
      </c>
      <c r="S2842" s="12">
        <f t="shared" si="266"/>
        <v>42059.827303240738</v>
      </c>
      <c r="T2842" s="12">
        <f t="shared" si="267"/>
        <v>42081.499999999993</v>
      </c>
      <c r="U2842" t="str">
        <f t="shared" si="268"/>
        <v>Feb</v>
      </c>
      <c r="V2842" t="str">
        <f t="shared" si="269"/>
        <v>2015</v>
      </c>
    </row>
    <row r="2843" spans="1:22" ht="48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s="5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8">
        <f t="shared" si="264"/>
        <v>0.01</v>
      </c>
      <c r="P2843">
        <f t="shared" si="265"/>
        <v>10</v>
      </c>
      <c r="Q2843" t="s">
        <v>8317</v>
      </c>
      <c r="R2843" t="s">
        <v>8318</v>
      </c>
      <c r="S2843" s="12">
        <f t="shared" si="266"/>
        <v>42291.53121527777</v>
      </c>
      <c r="T2843" s="12">
        <f t="shared" si="267"/>
        <v>42351.572881944441</v>
      </c>
      <c r="U2843" t="str">
        <f t="shared" si="268"/>
        <v>Oct</v>
      </c>
      <c r="V2843" t="str">
        <f t="shared" si="269"/>
        <v>2015</v>
      </c>
    </row>
    <row r="2844" spans="1:22" ht="48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s="5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8">
        <f t="shared" si="264"/>
        <v>0</v>
      </c>
      <c r="P2844" t="e">
        <f t="shared" si="265"/>
        <v>#DIV/0!</v>
      </c>
      <c r="Q2844" t="s">
        <v>8317</v>
      </c>
      <c r="R2844" t="s">
        <v>8318</v>
      </c>
      <c r="S2844" s="12">
        <f t="shared" si="266"/>
        <v>41784.744155092587</v>
      </c>
      <c r="T2844" s="12">
        <f t="shared" si="267"/>
        <v>41811.25</v>
      </c>
      <c r="U2844" t="str">
        <f t="shared" si="268"/>
        <v>May</v>
      </c>
      <c r="V2844" t="str">
        <f t="shared" si="269"/>
        <v>2014</v>
      </c>
    </row>
    <row r="2845" spans="1:22" ht="48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s="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8">
        <f t="shared" si="264"/>
        <v>0</v>
      </c>
      <c r="P2845" t="e">
        <f t="shared" si="265"/>
        <v>#DIV/0!</v>
      </c>
      <c r="Q2845" t="s">
        <v>8317</v>
      </c>
      <c r="R2845" t="s">
        <v>8318</v>
      </c>
      <c r="S2845" s="12">
        <f t="shared" si="266"/>
        <v>42492.529513888883</v>
      </c>
      <c r="T2845" s="12">
        <f t="shared" si="267"/>
        <v>42533.958333333336</v>
      </c>
      <c r="U2845" t="str">
        <f t="shared" si="268"/>
        <v>May</v>
      </c>
      <c r="V2845" t="str">
        <f t="shared" si="269"/>
        <v>2016</v>
      </c>
    </row>
    <row r="2846" spans="1:22" ht="48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s="5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8">
        <f t="shared" si="264"/>
        <v>5.4545454545454543E-2</v>
      </c>
      <c r="P2846">
        <f t="shared" si="265"/>
        <v>30</v>
      </c>
      <c r="Q2846" t="s">
        <v>8317</v>
      </c>
      <c r="R2846" t="s">
        <v>8318</v>
      </c>
      <c r="S2846" s="12">
        <f t="shared" si="266"/>
        <v>42709.337731481479</v>
      </c>
      <c r="T2846" s="12">
        <f t="shared" si="267"/>
        <v>42739.337731481479</v>
      </c>
      <c r="U2846" t="str">
        <f t="shared" si="268"/>
        <v>Dec</v>
      </c>
      <c r="V2846" t="str">
        <f t="shared" si="269"/>
        <v>2016</v>
      </c>
    </row>
    <row r="2847" spans="1:22" ht="48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s="5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8">
        <f t="shared" si="264"/>
        <v>0.31546666666666667</v>
      </c>
      <c r="P2847">
        <f t="shared" si="265"/>
        <v>60.666666666666664</v>
      </c>
      <c r="Q2847" t="s">
        <v>8317</v>
      </c>
      <c r="R2847" t="s">
        <v>8318</v>
      </c>
      <c r="S2847" s="12">
        <f t="shared" si="266"/>
        <v>42102.808252314811</v>
      </c>
      <c r="T2847" s="12">
        <f t="shared" si="267"/>
        <v>42162.808252314811</v>
      </c>
      <c r="U2847" t="str">
        <f t="shared" si="268"/>
        <v>Apr</v>
      </c>
      <c r="V2847" t="str">
        <f t="shared" si="269"/>
        <v>2015</v>
      </c>
    </row>
    <row r="2848" spans="1:22" ht="48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s="5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8">
        <f t="shared" si="264"/>
        <v>0</v>
      </c>
      <c r="P2848" t="e">
        <f t="shared" si="265"/>
        <v>#DIV/0!</v>
      </c>
      <c r="Q2848" t="s">
        <v>8317</v>
      </c>
      <c r="R2848" t="s">
        <v>8318</v>
      </c>
      <c r="S2848" s="12">
        <f t="shared" si="266"/>
        <v>42108.483726851853</v>
      </c>
      <c r="T2848" s="12">
        <f t="shared" si="267"/>
        <v>42153.483726851853</v>
      </c>
      <c r="U2848" t="str">
        <f t="shared" si="268"/>
        <v>Apr</v>
      </c>
      <c r="V2848" t="str">
        <f t="shared" si="269"/>
        <v>2015</v>
      </c>
    </row>
    <row r="2849" spans="1:22" ht="48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s="5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8">
        <f t="shared" si="264"/>
        <v>0</v>
      </c>
      <c r="P2849" t="e">
        <f t="shared" si="265"/>
        <v>#DIV/0!</v>
      </c>
      <c r="Q2849" t="s">
        <v>8317</v>
      </c>
      <c r="R2849" t="s">
        <v>8318</v>
      </c>
      <c r="S2849" s="12">
        <f t="shared" si="266"/>
        <v>42453.597974537035</v>
      </c>
      <c r="T2849" s="12">
        <f t="shared" si="267"/>
        <v>42513.597974537035</v>
      </c>
      <c r="U2849" t="str">
        <f t="shared" si="268"/>
        <v>Mar</v>
      </c>
      <c r="V2849" t="str">
        <f t="shared" si="269"/>
        <v>2016</v>
      </c>
    </row>
    <row r="2850" spans="1:22" ht="48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s="5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8">
        <f t="shared" si="264"/>
        <v>2E-3</v>
      </c>
      <c r="P2850">
        <f t="shared" si="265"/>
        <v>23.333333333333332</v>
      </c>
      <c r="Q2850" t="s">
        <v>8317</v>
      </c>
      <c r="R2850" t="s">
        <v>8318</v>
      </c>
      <c r="S2850" s="12">
        <f t="shared" si="266"/>
        <v>42123.440497685187</v>
      </c>
      <c r="T2850" s="12">
        <f t="shared" si="267"/>
        <v>42153.440497685187</v>
      </c>
      <c r="U2850" t="str">
        <f t="shared" si="268"/>
        <v>Apr</v>
      </c>
      <c r="V2850" t="str">
        <f t="shared" si="269"/>
        <v>2015</v>
      </c>
    </row>
    <row r="2851" spans="1:22" ht="48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s="5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8">
        <f t="shared" si="264"/>
        <v>0.01</v>
      </c>
      <c r="P2851">
        <f t="shared" si="265"/>
        <v>5</v>
      </c>
      <c r="Q2851" t="s">
        <v>8317</v>
      </c>
      <c r="R2851" t="s">
        <v>8318</v>
      </c>
      <c r="S2851" s="12">
        <f t="shared" si="266"/>
        <v>42453.219907407409</v>
      </c>
      <c r="T2851" s="12">
        <f t="shared" si="267"/>
        <v>42483.219907407409</v>
      </c>
      <c r="U2851" t="str">
        <f t="shared" si="268"/>
        <v>Mar</v>
      </c>
      <c r="V2851" t="str">
        <f t="shared" si="269"/>
        <v>2016</v>
      </c>
    </row>
    <row r="2852" spans="1:22" ht="48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s="5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8">
        <f t="shared" si="264"/>
        <v>3.8875E-2</v>
      </c>
      <c r="P2852">
        <f t="shared" si="265"/>
        <v>23.923076923076923</v>
      </c>
      <c r="Q2852" t="s">
        <v>8317</v>
      </c>
      <c r="R2852" t="s">
        <v>8318</v>
      </c>
      <c r="S2852" s="12">
        <f t="shared" si="266"/>
        <v>41857.798738425925</v>
      </c>
      <c r="T2852" s="12">
        <f t="shared" si="267"/>
        <v>41887.798738425925</v>
      </c>
      <c r="U2852" t="str">
        <f t="shared" si="268"/>
        <v>Aug</v>
      </c>
      <c r="V2852" t="str">
        <f t="shared" si="269"/>
        <v>2014</v>
      </c>
    </row>
    <row r="2853" spans="1:22" ht="48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s="5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8">
        <f t="shared" si="264"/>
        <v>0</v>
      </c>
      <c r="P2853" t="e">
        <f t="shared" si="265"/>
        <v>#DIV/0!</v>
      </c>
      <c r="Q2853" t="s">
        <v>8317</v>
      </c>
      <c r="R2853" t="s">
        <v>8318</v>
      </c>
      <c r="S2853" s="12">
        <f t="shared" si="266"/>
        <v>42389.794317129628</v>
      </c>
      <c r="T2853" s="12">
        <f t="shared" si="267"/>
        <v>42398.761805555558</v>
      </c>
      <c r="U2853" t="str">
        <f t="shared" si="268"/>
        <v>Jan</v>
      </c>
      <c r="V2853" t="str">
        <f t="shared" si="269"/>
        <v>2016</v>
      </c>
    </row>
    <row r="2854" spans="1:22" ht="48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s="5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8">
        <f t="shared" si="264"/>
        <v>1.9E-2</v>
      </c>
      <c r="P2854">
        <f t="shared" si="265"/>
        <v>15.833333333333334</v>
      </c>
      <c r="Q2854" t="s">
        <v>8317</v>
      </c>
      <c r="R2854" t="s">
        <v>8318</v>
      </c>
      <c r="S2854" s="12">
        <f t="shared" si="266"/>
        <v>41780.836840277778</v>
      </c>
      <c r="T2854" s="12">
        <f t="shared" si="267"/>
        <v>41810.836840277778</v>
      </c>
      <c r="U2854" t="str">
        <f t="shared" si="268"/>
        <v>May</v>
      </c>
      <c r="V2854" t="str">
        <f t="shared" si="269"/>
        <v>2014</v>
      </c>
    </row>
    <row r="2855" spans="1:22" ht="48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s="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8">
        <f t="shared" si="264"/>
        <v>0</v>
      </c>
      <c r="P2855" t="e">
        <f t="shared" si="265"/>
        <v>#DIV/0!</v>
      </c>
      <c r="Q2855" t="s">
        <v>8317</v>
      </c>
      <c r="R2855" t="s">
        <v>8318</v>
      </c>
      <c r="S2855" s="12">
        <f t="shared" si="266"/>
        <v>41835.98260416666</v>
      </c>
      <c r="T2855" s="12">
        <f t="shared" si="267"/>
        <v>41895.98260416666</v>
      </c>
      <c r="U2855" t="str">
        <f t="shared" si="268"/>
        <v>Jul</v>
      </c>
      <c r="V2855" t="str">
        <f t="shared" si="269"/>
        <v>2014</v>
      </c>
    </row>
    <row r="2856" spans="1:22" ht="48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s="5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8">
        <f t="shared" si="264"/>
        <v>0.41699999999999998</v>
      </c>
      <c r="P2856">
        <f t="shared" si="265"/>
        <v>29.785714285714285</v>
      </c>
      <c r="Q2856" t="s">
        <v>8317</v>
      </c>
      <c r="R2856" t="s">
        <v>8318</v>
      </c>
      <c r="S2856" s="12">
        <f t="shared" si="266"/>
        <v>42111.508321759255</v>
      </c>
      <c r="T2856" s="12">
        <f t="shared" si="267"/>
        <v>42131.508321759255</v>
      </c>
      <c r="U2856" t="str">
        <f t="shared" si="268"/>
        <v>Apr</v>
      </c>
      <c r="V2856" t="str">
        <f t="shared" si="269"/>
        <v>2015</v>
      </c>
    </row>
    <row r="2857" spans="1:22" ht="48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s="5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8">
        <f t="shared" si="264"/>
        <v>0.5</v>
      </c>
      <c r="P2857">
        <f t="shared" si="265"/>
        <v>60</v>
      </c>
      <c r="Q2857" t="s">
        <v>8317</v>
      </c>
      <c r="R2857" t="s">
        <v>8318</v>
      </c>
      <c r="S2857" s="12">
        <f t="shared" si="266"/>
        <v>42369.799432870372</v>
      </c>
      <c r="T2857" s="12">
        <f t="shared" si="267"/>
        <v>42398.773611111108</v>
      </c>
      <c r="U2857" t="str">
        <f t="shared" si="268"/>
        <v>Dec</v>
      </c>
      <c r="V2857" t="str">
        <f t="shared" si="269"/>
        <v>2015</v>
      </c>
    </row>
    <row r="2858" spans="1:22" ht="48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s="5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8">
        <f t="shared" si="264"/>
        <v>4.8666666666666664E-2</v>
      </c>
      <c r="P2858">
        <f t="shared" si="265"/>
        <v>24.333333333333332</v>
      </c>
      <c r="Q2858" t="s">
        <v>8317</v>
      </c>
      <c r="R2858" t="s">
        <v>8318</v>
      </c>
      <c r="S2858" s="12">
        <f t="shared" si="266"/>
        <v>42164.829247685186</v>
      </c>
      <c r="T2858" s="12">
        <f t="shared" si="267"/>
        <v>42224.69027777778</v>
      </c>
      <c r="U2858" t="str">
        <f t="shared" si="268"/>
        <v>Jun</v>
      </c>
      <c r="V2858" t="str">
        <f t="shared" si="269"/>
        <v>2015</v>
      </c>
    </row>
    <row r="2859" spans="1:22" ht="64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s="5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8">
        <f t="shared" si="264"/>
        <v>0.19736842105263158</v>
      </c>
      <c r="P2859">
        <f t="shared" si="265"/>
        <v>500</v>
      </c>
      <c r="Q2859" t="s">
        <v>8317</v>
      </c>
      <c r="R2859" t="s">
        <v>8318</v>
      </c>
      <c r="S2859" s="12">
        <f t="shared" si="266"/>
        <v>42726.711747685178</v>
      </c>
      <c r="T2859" s="12">
        <f t="shared" si="267"/>
        <v>42786.541666666664</v>
      </c>
      <c r="U2859" t="str">
        <f t="shared" si="268"/>
        <v>Dec</v>
      </c>
      <c r="V2859" t="str">
        <f t="shared" si="269"/>
        <v>2016</v>
      </c>
    </row>
    <row r="2860" spans="1:22" ht="48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s="5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8">
        <f t="shared" si="264"/>
        <v>0</v>
      </c>
      <c r="P2860" t="e">
        <f t="shared" si="265"/>
        <v>#DIV/0!</v>
      </c>
      <c r="Q2860" t="s">
        <v>8317</v>
      </c>
      <c r="R2860" t="s">
        <v>8318</v>
      </c>
      <c r="S2860" s="12">
        <f t="shared" si="266"/>
        <v>41954.336747685178</v>
      </c>
      <c r="T2860" s="12">
        <f t="shared" si="267"/>
        <v>41978.269444444442</v>
      </c>
      <c r="U2860" t="str">
        <f t="shared" si="268"/>
        <v>Nov</v>
      </c>
      <c r="V2860" t="str">
        <f t="shared" si="269"/>
        <v>2014</v>
      </c>
    </row>
    <row r="2861" spans="1:22" ht="32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s="5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8">
        <f t="shared" si="264"/>
        <v>1.7500000000000002E-2</v>
      </c>
      <c r="P2861">
        <f t="shared" si="265"/>
        <v>35</v>
      </c>
      <c r="Q2861" t="s">
        <v>8317</v>
      </c>
      <c r="R2861" t="s">
        <v>8318</v>
      </c>
      <c r="S2861" s="12">
        <f t="shared" si="266"/>
        <v>42233.153981481482</v>
      </c>
      <c r="T2861" s="12">
        <f t="shared" si="267"/>
        <v>42293.153981481482</v>
      </c>
      <c r="U2861" t="str">
        <f t="shared" si="268"/>
        <v>Aug</v>
      </c>
      <c r="V2861" t="str">
        <f t="shared" si="269"/>
        <v>2015</v>
      </c>
    </row>
    <row r="2862" spans="1:22" ht="48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s="5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8">
        <f t="shared" si="264"/>
        <v>6.6500000000000004E-2</v>
      </c>
      <c r="P2862">
        <f t="shared" si="265"/>
        <v>29.555555555555557</v>
      </c>
      <c r="Q2862" t="s">
        <v>8317</v>
      </c>
      <c r="R2862" t="s">
        <v>8318</v>
      </c>
      <c r="S2862" s="12">
        <f t="shared" si="266"/>
        <v>42480.592314814807</v>
      </c>
      <c r="T2862" s="12">
        <f t="shared" si="267"/>
        <v>42540.592314814807</v>
      </c>
      <c r="U2862" t="str">
        <f t="shared" si="268"/>
        <v>Apr</v>
      </c>
      <c r="V2862" t="str">
        <f t="shared" si="269"/>
        <v>2016</v>
      </c>
    </row>
    <row r="2863" spans="1:22" ht="48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s="5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8">
        <f t="shared" si="264"/>
        <v>0.32</v>
      </c>
      <c r="P2863">
        <f t="shared" si="265"/>
        <v>26.666666666666668</v>
      </c>
      <c r="Q2863" t="s">
        <v>8317</v>
      </c>
      <c r="R2863" t="s">
        <v>8318</v>
      </c>
      <c r="S2863" s="12">
        <f t="shared" si="266"/>
        <v>42257.3825</v>
      </c>
      <c r="T2863" s="12">
        <f t="shared" si="267"/>
        <v>42271.3825</v>
      </c>
      <c r="U2863" t="str">
        <f t="shared" si="268"/>
        <v>Sep</v>
      </c>
      <c r="V2863" t="str">
        <f t="shared" si="269"/>
        <v>2015</v>
      </c>
    </row>
    <row r="2864" spans="1:22" ht="48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s="5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8">
        <f t="shared" si="264"/>
        <v>4.3307086614173228E-3</v>
      </c>
      <c r="P2864">
        <f t="shared" si="265"/>
        <v>18.333333333333332</v>
      </c>
      <c r="Q2864" t="s">
        <v>8317</v>
      </c>
      <c r="R2864" t="s">
        <v>8318</v>
      </c>
      <c r="S2864" s="12">
        <f t="shared" si="266"/>
        <v>41784.581354166665</v>
      </c>
      <c r="T2864" s="12">
        <f t="shared" si="267"/>
        <v>41814.581354166665</v>
      </c>
      <c r="U2864" t="str">
        <f t="shared" si="268"/>
        <v>May</v>
      </c>
      <c r="V2864" t="str">
        <f t="shared" si="269"/>
        <v>2014</v>
      </c>
    </row>
    <row r="2865" spans="1:22" ht="48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s="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8">
        <f t="shared" si="264"/>
        <v>4.0000000000000002E-4</v>
      </c>
      <c r="P2865">
        <f t="shared" si="265"/>
        <v>20</v>
      </c>
      <c r="Q2865" t="s">
        <v>8317</v>
      </c>
      <c r="R2865" t="s">
        <v>8318</v>
      </c>
      <c r="S2865" s="12">
        <f t="shared" si="266"/>
        <v>41831.46670138889</v>
      </c>
      <c r="T2865" s="12">
        <f t="shared" si="267"/>
        <v>41891.46670138889</v>
      </c>
      <c r="U2865" t="str">
        <f t="shared" si="268"/>
        <v>Jul</v>
      </c>
      <c r="V2865" t="str">
        <f t="shared" si="269"/>
        <v>2014</v>
      </c>
    </row>
    <row r="2866" spans="1:22" ht="16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s="5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8">
        <f t="shared" si="264"/>
        <v>1.6E-2</v>
      </c>
      <c r="P2866">
        <f t="shared" si="265"/>
        <v>13.333333333333334</v>
      </c>
      <c r="Q2866" t="s">
        <v>8317</v>
      </c>
      <c r="R2866" t="s">
        <v>8318</v>
      </c>
      <c r="S2866" s="12">
        <f t="shared" si="266"/>
        <v>42172.405173611107</v>
      </c>
      <c r="T2866" s="12">
        <f t="shared" si="267"/>
        <v>42202.345833333333</v>
      </c>
      <c r="U2866" t="str">
        <f t="shared" si="268"/>
        <v>Jun</v>
      </c>
      <c r="V2866" t="str">
        <f t="shared" si="269"/>
        <v>2015</v>
      </c>
    </row>
    <row r="2867" spans="1:22" ht="48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s="5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8">
        <f t="shared" si="264"/>
        <v>0</v>
      </c>
      <c r="P2867" t="e">
        <f t="shared" si="265"/>
        <v>#DIV/0!</v>
      </c>
      <c r="Q2867" t="s">
        <v>8317</v>
      </c>
      <c r="R2867" t="s">
        <v>8318</v>
      </c>
      <c r="S2867" s="12">
        <f t="shared" si="266"/>
        <v>41949.905775462961</v>
      </c>
      <c r="T2867" s="12">
        <f t="shared" si="267"/>
        <v>42009.905775462961</v>
      </c>
      <c r="U2867" t="str">
        <f t="shared" si="268"/>
        <v>Nov</v>
      </c>
      <c r="V2867" t="str">
        <f t="shared" si="269"/>
        <v>2014</v>
      </c>
    </row>
    <row r="2868" spans="1:22" ht="48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s="5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8">
        <f t="shared" si="264"/>
        <v>8.9999999999999993E-3</v>
      </c>
      <c r="P2868">
        <f t="shared" si="265"/>
        <v>22.5</v>
      </c>
      <c r="Q2868" t="s">
        <v>8317</v>
      </c>
      <c r="R2868" t="s">
        <v>8318</v>
      </c>
      <c r="S2868" s="12">
        <f t="shared" si="266"/>
        <v>42627.746770833335</v>
      </c>
      <c r="T2868" s="12">
        <f t="shared" si="267"/>
        <v>42657.708333333336</v>
      </c>
      <c r="U2868" t="str">
        <f t="shared" si="268"/>
        <v>Sep</v>
      </c>
      <c r="V2868" t="str">
        <f t="shared" si="269"/>
        <v>2016</v>
      </c>
    </row>
    <row r="2869" spans="1:22" ht="48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s="5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8">
        <f t="shared" si="264"/>
        <v>0.2016</v>
      </c>
      <c r="P2869">
        <f t="shared" si="265"/>
        <v>50.4</v>
      </c>
      <c r="Q2869" t="s">
        <v>8317</v>
      </c>
      <c r="R2869" t="s">
        <v>8318</v>
      </c>
      <c r="S2869" s="12">
        <f t="shared" si="266"/>
        <v>42530.986944444441</v>
      </c>
      <c r="T2869" s="12">
        <f t="shared" si="267"/>
        <v>42554.958333333336</v>
      </c>
      <c r="U2869" t="str">
        <f t="shared" si="268"/>
        <v>Jun</v>
      </c>
      <c r="V2869" t="str">
        <f t="shared" si="269"/>
        <v>2016</v>
      </c>
    </row>
    <row r="2870" spans="1:22" ht="48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s="5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8">
        <f t="shared" si="264"/>
        <v>0.42011733333333334</v>
      </c>
      <c r="P2870">
        <f t="shared" si="265"/>
        <v>105.02933333333334</v>
      </c>
      <c r="Q2870" t="s">
        <v>8317</v>
      </c>
      <c r="R2870" t="s">
        <v>8318</v>
      </c>
      <c r="S2870" s="12">
        <f t="shared" si="266"/>
        <v>42618.618680555555</v>
      </c>
      <c r="T2870" s="12">
        <f t="shared" si="267"/>
        <v>42648.618680555555</v>
      </c>
      <c r="U2870" t="str">
        <f t="shared" si="268"/>
        <v>Sep</v>
      </c>
      <c r="V2870" t="str">
        <f t="shared" si="269"/>
        <v>2016</v>
      </c>
    </row>
    <row r="2871" spans="1:22" ht="48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s="5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8">
        <f t="shared" si="264"/>
        <v>8.8500000000000002E-3</v>
      </c>
      <c r="P2871">
        <f t="shared" si="265"/>
        <v>35.4</v>
      </c>
      <c r="Q2871" t="s">
        <v>8317</v>
      </c>
      <c r="R2871" t="s">
        <v>8318</v>
      </c>
      <c r="S2871" s="12">
        <f t="shared" si="266"/>
        <v>42540.385196759256</v>
      </c>
      <c r="T2871" s="12">
        <f t="shared" si="267"/>
        <v>42570.385196759256</v>
      </c>
      <c r="U2871" t="str">
        <f t="shared" si="268"/>
        <v>Jun</v>
      </c>
      <c r="V2871" t="str">
        <f t="shared" si="269"/>
        <v>2016</v>
      </c>
    </row>
    <row r="2872" spans="1:22" ht="48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s="5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8">
        <f t="shared" si="264"/>
        <v>0.15</v>
      </c>
      <c r="P2872">
        <f t="shared" si="265"/>
        <v>83.333333333333329</v>
      </c>
      <c r="Q2872" t="s">
        <v>8317</v>
      </c>
      <c r="R2872" t="s">
        <v>8318</v>
      </c>
      <c r="S2872" s="12">
        <f t="shared" si="266"/>
        <v>41745.981076388889</v>
      </c>
      <c r="T2872" s="12">
        <f t="shared" si="267"/>
        <v>41775.981076388889</v>
      </c>
      <c r="U2872" t="str">
        <f t="shared" si="268"/>
        <v>Apr</v>
      </c>
      <c r="V2872" t="str">
        <f t="shared" si="269"/>
        <v>2014</v>
      </c>
    </row>
    <row r="2873" spans="1:22" ht="48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s="5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8">
        <f t="shared" si="264"/>
        <v>4.6699999999999998E-2</v>
      </c>
      <c r="P2873">
        <f t="shared" si="265"/>
        <v>35.92307692307692</v>
      </c>
      <c r="Q2873" t="s">
        <v>8317</v>
      </c>
      <c r="R2873" t="s">
        <v>8318</v>
      </c>
      <c r="S2873" s="12">
        <f t="shared" si="266"/>
        <v>41974.530243055553</v>
      </c>
      <c r="T2873" s="12">
        <f t="shared" si="267"/>
        <v>41994.530243055553</v>
      </c>
      <c r="U2873" t="str">
        <f t="shared" si="268"/>
        <v>Dec</v>
      </c>
      <c r="V2873" t="str">
        <f t="shared" si="269"/>
        <v>2014</v>
      </c>
    </row>
    <row r="2874" spans="1:22" ht="32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s="5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8">
        <f t="shared" si="264"/>
        <v>0</v>
      </c>
      <c r="P2874" t="e">
        <f t="shared" si="265"/>
        <v>#DIV/0!</v>
      </c>
      <c r="Q2874" t="s">
        <v>8317</v>
      </c>
      <c r="R2874" t="s">
        <v>8318</v>
      </c>
      <c r="S2874" s="12">
        <f t="shared" si="266"/>
        <v>42114.907847222225</v>
      </c>
      <c r="T2874" s="12">
        <f t="shared" si="267"/>
        <v>42174.907847222225</v>
      </c>
      <c r="U2874" t="str">
        <f t="shared" si="268"/>
        <v>Apr</v>
      </c>
      <c r="V2874" t="str">
        <f t="shared" si="269"/>
        <v>2015</v>
      </c>
    </row>
    <row r="2875" spans="1:22" ht="48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s="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8">
        <f t="shared" si="264"/>
        <v>0.38119999999999998</v>
      </c>
      <c r="P2875">
        <f t="shared" si="265"/>
        <v>119.125</v>
      </c>
      <c r="Q2875" t="s">
        <v>8317</v>
      </c>
      <c r="R2875" t="s">
        <v>8318</v>
      </c>
      <c r="S2875" s="12">
        <f t="shared" si="266"/>
        <v>42002.609155092585</v>
      </c>
      <c r="T2875" s="12">
        <f t="shared" si="267"/>
        <v>42032.609155092585</v>
      </c>
      <c r="U2875" t="str">
        <f t="shared" si="268"/>
        <v>Dec</v>
      </c>
      <c r="V2875" t="str">
        <f t="shared" si="269"/>
        <v>2014</v>
      </c>
    </row>
    <row r="2876" spans="1:22" ht="48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s="5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8">
        <f t="shared" si="264"/>
        <v>5.4199999999999998E-2</v>
      </c>
      <c r="P2876">
        <f t="shared" si="265"/>
        <v>90.333333333333329</v>
      </c>
      <c r="Q2876" t="s">
        <v>8317</v>
      </c>
      <c r="R2876" t="s">
        <v>8318</v>
      </c>
      <c r="S2876" s="12">
        <f t="shared" si="266"/>
        <v>42722.636412037034</v>
      </c>
      <c r="T2876" s="12">
        <f t="shared" si="267"/>
        <v>42752.636412037034</v>
      </c>
      <c r="U2876" t="str">
        <f t="shared" si="268"/>
        <v>Dec</v>
      </c>
      <c r="V2876" t="str">
        <f t="shared" si="269"/>
        <v>2016</v>
      </c>
    </row>
    <row r="2877" spans="1:22" ht="48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s="5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8">
        <f t="shared" si="264"/>
        <v>3.5E-4</v>
      </c>
      <c r="P2877">
        <f t="shared" si="265"/>
        <v>2.3333333333333335</v>
      </c>
      <c r="Q2877" t="s">
        <v>8317</v>
      </c>
      <c r="R2877" t="s">
        <v>8318</v>
      </c>
      <c r="S2877" s="12">
        <f t="shared" si="266"/>
        <v>42464.920057870368</v>
      </c>
      <c r="T2877" s="12">
        <f t="shared" si="267"/>
        <v>42494.920057870368</v>
      </c>
      <c r="U2877" t="str">
        <f t="shared" si="268"/>
        <v>Apr</v>
      </c>
      <c r="V2877" t="str">
        <f t="shared" si="269"/>
        <v>2016</v>
      </c>
    </row>
    <row r="2878" spans="1:22" ht="48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s="5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8">
        <f t="shared" si="264"/>
        <v>0</v>
      </c>
      <c r="P2878" t="e">
        <f t="shared" si="265"/>
        <v>#DIV/0!</v>
      </c>
      <c r="Q2878" t="s">
        <v>8317</v>
      </c>
      <c r="R2878" t="s">
        <v>8318</v>
      </c>
      <c r="S2878" s="12">
        <f t="shared" si="266"/>
        <v>42171.535636574066</v>
      </c>
      <c r="T2878" s="12">
        <f t="shared" si="267"/>
        <v>42201.535636574066</v>
      </c>
      <c r="U2878" t="str">
        <f t="shared" si="268"/>
        <v>Jun</v>
      </c>
      <c r="V2878" t="str">
        <f t="shared" si="269"/>
        <v>2015</v>
      </c>
    </row>
    <row r="2879" spans="1:22" ht="48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s="5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8">
        <f t="shared" si="264"/>
        <v>0.10833333333333334</v>
      </c>
      <c r="P2879">
        <f t="shared" si="265"/>
        <v>108.33333333333333</v>
      </c>
      <c r="Q2879" t="s">
        <v>8317</v>
      </c>
      <c r="R2879" t="s">
        <v>8318</v>
      </c>
      <c r="S2879" s="12">
        <f t="shared" si="266"/>
        <v>42672.746805555551</v>
      </c>
      <c r="T2879" s="12">
        <f t="shared" si="267"/>
        <v>42704.499999999993</v>
      </c>
      <c r="U2879" t="str">
        <f t="shared" si="268"/>
        <v>Oct</v>
      </c>
      <c r="V2879" t="str">
        <f t="shared" si="269"/>
        <v>2016</v>
      </c>
    </row>
    <row r="2880" spans="1:22" ht="48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s="5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8">
        <f t="shared" si="264"/>
        <v>2.1000000000000001E-2</v>
      </c>
      <c r="P2880">
        <f t="shared" si="265"/>
        <v>15.75</v>
      </c>
      <c r="Q2880" t="s">
        <v>8317</v>
      </c>
      <c r="R2880" t="s">
        <v>8318</v>
      </c>
      <c r="S2880" s="12">
        <f t="shared" si="266"/>
        <v>42128.407349537032</v>
      </c>
      <c r="T2880" s="12">
        <f t="shared" si="267"/>
        <v>42188.407349537032</v>
      </c>
      <c r="U2880" t="str">
        <f t="shared" si="268"/>
        <v>May</v>
      </c>
      <c r="V2880" t="str">
        <f t="shared" si="269"/>
        <v>2015</v>
      </c>
    </row>
    <row r="2881" spans="1:22" ht="48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s="5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8">
        <f t="shared" si="264"/>
        <v>2.5892857142857141E-3</v>
      </c>
      <c r="P2881">
        <f t="shared" si="265"/>
        <v>29</v>
      </c>
      <c r="Q2881" t="s">
        <v>8317</v>
      </c>
      <c r="R2881" t="s">
        <v>8318</v>
      </c>
      <c r="S2881" s="12">
        <f t="shared" si="266"/>
        <v>42359.516909722217</v>
      </c>
      <c r="T2881" s="12">
        <f t="shared" si="267"/>
        <v>42389.516909722217</v>
      </c>
      <c r="U2881" t="str">
        <f t="shared" si="268"/>
        <v>Dec</v>
      </c>
      <c r="V2881" t="str">
        <f t="shared" si="269"/>
        <v>2015</v>
      </c>
    </row>
    <row r="2882" spans="1:22" ht="48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s="5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8">
        <f t="shared" si="264"/>
        <v>0.23333333333333334</v>
      </c>
      <c r="P2882">
        <f t="shared" si="265"/>
        <v>96.551724137931032</v>
      </c>
      <c r="Q2882" t="s">
        <v>8317</v>
      </c>
      <c r="R2882" t="s">
        <v>8318</v>
      </c>
      <c r="S2882" s="12">
        <f t="shared" si="266"/>
        <v>42192.69736111111</v>
      </c>
      <c r="T2882" s="12">
        <f t="shared" si="267"/>
        <v>42236.503472222219</v>
      </c>
      <c r="U2882" t="str">
        <f t="shared" si="268"/>
        <v>Jul</v>
      </c>
      <c r="V2882" t="str">
        <f t="shared" si="269"/>
        <v>2015</v>
      </c>
    </row>
    <row r="2883" spans="1:22" ht="48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s="5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8">
        <f t="shared" ref="O2883:O2946" si="270">E2883/D2883</f>
        <v>0</v>
      </c>
      <c r="P2883" t="e">
        <f t="shared" ref="P2883:P2946" si="271">AVERAGE(E2883/L2883)</f>
        <v>#DIV/0!</v>
      </c>
      <c r="Q2883" t="s">
        <v>8317</v>
      </c>
      <c r="R2883" t="s">
        <v>8318</v>
      </c>
      <c r="S2883" s="12">
        <f t="shared" ref="S2883:S2946" si="272">(((J2883/60)/60)/24)+DATE(1970,1,1)+(-5/24)</f>
        <v>41916.389305555553</v>
      </c>
      <c r="T2883" s="12">
        <f t="shared" ref="T2883:T2946" si="273">(((I2883/60)/60)/24)+DATE(1970,1,1)+(-5/24)</f>
        <v>41976.430972222217</v>
      </c>
      <c r="U2883" t="str">
        <f t="shared" ref="U2883:U2946" si="274">TEXT(S2883, "mmm")</f>
        <v>Oct</v>
      </c>
      <c r="V2883" t="str">
        <f t="shared" ref="V2883:V2946" si="275">TEXT(S2883, "yyy")</f>
        <v>2014</v>
      </c>
    </row>
    <row r="2884" spans="1:22" ht="48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s="5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8">
        <f t="shared" si="270"/>
        <v>0.33600000000000002</v>
      </c>
      <c r="P2884">
        <f t="shared" si="271"/>
        <v>63</v>
      </c>
      <c r="Q2884" t="s">
        <v>8317</v>
      </c>
      <c r="R2884" t="s">
        <v>8318</v>
      </c>
      <c r="S2884" s="12">
        <f t="shared" si="272"/>
        <v>42461.387939814813</v>
      </c>
      <c r="T2884" s="12">
        <f t="shared" si="273"/>
        <v>42491.387939814813</v>
      </c>
      <c r="U2884" t="str">
        <f t="shared" si="274"/>
        <v>Apr</v>
      </c>
      <c r="V2884" t="str">
        <f t="shared" si="275"/>
        <v>2016</v>
      </c>
    </row>
    <row r="2885" spans="1:22" ht="48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s="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8">
        <f t="shared" si="270"/>
        <v>0.1908</v>
      </c>
      <c r="P2885">
        <f t="shared" si="271"/>
        <v>381.6</v>
      </c>
      <c r="Q2885" t="s">
        <v>8317</v>
      </c>
      <c r="R2885" t="s">
        <v>8318</v>
      </c>
      <c r="S2885" s="12">
        <f t="shared" si="272"/>
        <v>42370.694872685184</v>
      </c>
      <c r="T2885" s="12">
        <f t="shared" si="273"/>
        <v>42405.999305555553</v>
      </c>
      <c r="U2885" t="str">
        <f t="shared" si="274"/>
        <v>Jan</v>
      </c>
      <c r="V2885" t="str">
        <f t="shared" si="275"/>
        <v>2016</v>
      </c>
    </row>
    <row r="2886" spans="1:22" ht="32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s="5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8">
        <f t="shared" si="270"/>
        <v>4.1111111111111114E-3</v>
      </c>
      <c r="P2886">
        <f t="shared" si="271"/>
        <v>46.25</v>
      </c>
      <c r="Q2886" t="s">
        <v>8317</v>
      </c>
      <c r="R2886" t="s">
        <v>8318</v>
      </c>
      <c r="S2886" s="12">
        <f t="shared" si="272"/>
        <v>41948.518923611111</v>
      </c>
      <c r="T2886" s="12">
        <f t="shared" si="273"/>
        <v>41978.518923611111</v>
      </c>
      <c r="U2886" t="str">
        <f t="shared" si="274"/>
        <v>Nov</v>
      </c>
      <c r="V2886" t="str">
        <f t="shared" si="275"/>
        <v>2014</v>
      </c>
    </row>
    <row r="2887" spans="1:22" ht="32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s="5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8">
        <f t="shared" si="270"/>
        <v>0.32500000000000001</v>
      </c>
      <c r="P2887">
        <f t="shared" si="271"/>
        <v>26</v>
      </c>
      <c r="Q2887" t="s">
        <v>8317</v>
      </c>
      <c r="R2887" t="s">
        <v>8318</v>
      </c>
      <c r="S2887" s="12">
        <f t="shared" si="272"/>
        <v>42046.868067129624</v>
      </c>
      <c r="T2887" s="12">
        <f t="shared" si="273"/>
        <v>42076.82640046296</v>
      </c>
      <c r="U2887" t="str">
        <f t="shared" si="274"/>
        <v>Feb</v>
      </c>
      <c r="V2887" t="str">
        <f t="shared" si="275"/>
        <v>2015</v>
      </c>
    </row>
    <row r="2888" spans="1:22" ht="48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s="5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8">
        <f t="shared" si="270"/>
        <v>0.05</v>
      </c>
      <c r="P2888">
        <f t="shared" si="271"/>
        <v>10</v>
      </c>
      <c r="Q2888" t="s">
        <v>8317</v>
      </c>
      <c r="R2888" t="s">
        <v>8318</v>
      </c>
      <c r="S2888" s="12">
        <f t="shared" si="272"/>
        <v>42261.424583333333</v>
      </c>
      <c r="T2888" s="12">
        <f t="shared" si="273"/>
        <v>42265.957638888889</v>
      </c>
      <c r="U2888" t="str">
        <f t="shared" si="274"/>
        <v>Sep</v>
      </c>
      <c r="V2888" t="str">
        <f t="shared" si="275"/>
        <v>2015</v>
      </c>
    </row>
    <row r="2889" spans="1:22" ht="48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s="5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8">
        <f t="shared" si="270"/>
        <v>1.6666666666666668E-3</v>
      </c>
      <c r="P2889">
        <f t="shared" si="271"/>
        <v>5</v>
      </c>
      <c r="Q2889" t="s">
        <v>8317</v>
      </c>
      <c r="R2889" t="s">
        <v>8318</v>
      </c>
      <c r="S2889" s="12">
        <f t="shared" si="272"/>
        <v>41985.219027777777</v>
      </c>
      <c r="T2889" s="12">
        <f t="shared" si="273"/>
        <v>42015.219027777777</v>
      </c>
      <c r="U2889" t="str">
        <f t="shared" si="274"/>
        <v>Dec</v>
      </c>
      <c r="V2889" t="str">
        <f t="shared" si="275"/>
        <v>2014</v>
      </c>
    </row>
    <row r="2890" spans="1:22" ht="48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s="5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8">
        <f t="shared" si="270"/>
        <v>0</v>
      </c>
      <c r="P2890" t="e">
        <f t="shared" si="271"/>
        <v>#DIV/0!</v>
      </c>
      <c r="Q2890" t="s">
        <v>8317</v>
      </c>
      <c r="R2890" t="s">
        <v>8318</v>
      </c>
      <c r="S2890" s="12">
        <f t="shared" si="272"/>
        <v>41922.326851851853</v>
      </c>
      <c r="T2890" s="12">
        <f t="shared" si="273"/>
        <v>41929.999305555553</v>
      </c>
      <c r="U2890" t="str">
        <f t="shared" si="274"/>
        <v>Oct</v>
      </c>
      <c r="V2890" t="str">
        <f t="shared" si="275"/>
        <v>2014</v>
      </c>
    </row>
    <row r="2891" spans="1:22" ht="48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s="5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8">
        <f t="shared" si="270"/>
        <v>0.38066666666666665</v>
      </c>
      <c r="P2891">
        <f t="shared" si="271"/>
        <v>81.571428571428569</v>
      </c>
      <c r="Q2891" t="s">
        <v>8317</v>
      </c>
      <c r="R2891" t="s">
        <v>8318</v>
      </c>
      <c r="S2891" s="12">
        <f t="shared" si="272"/>
        <v>41850.654918981476</v>
      </c>
      <c r="T2891" s="12">
        <f t="shared" si="273"/>
        <v>41880.654918981476</v>
      </c>
      <c r="U2891" t="str">
        <f t="shared" si="274"/>
        <v>Jul</v>
      </c>
      <c r="V2891" t="str">
        <f t="shared" si="275"/>
        <v>2014</v>
      </c>
    </row>
    <row r="2892" spans="1:22" ht="48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s="5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8">
        <f t="shared" si="270"/>
        <v>1.0500000000000001E-2</v>
      </c>
      <c r="P2892">
        <f t="shared" si="271"/>
        <v>7</v>
      </c>
      <c r="Q2892" t="s">
        <v>8317</v>
      </c>
      <c r="R2892" t="s">
        <v>8318</v>
      </c>
      <c r="S2892" s="12">
        <f t="shared" si="272"/>
        <v>41831.534629629627</v>
      </c>
      <c r="T2892" s="12">
        <f t="shared" si="273"/>
        <v>41859.916666666664</v>
      </c>
      <c r="U2892" t="str">
        <f t="shared" si="274"/>
        <v>Jul</v>
      </c>
      <c r="V2892" t="str">
        <f t="shared" si="275"/>
        <v>2014</v>
      </c>
    </row>
    <row r="2893" spans="1:22" ht="48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s="5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8">
        <f t="shared" si="270"/>
        <v>2.7300000000000001E-2</v>
      </c>
      <c r="P2893">
        <f t="shared" si="271"/>
        <v>27.3</v>
      </c>
      <c r="Q2893" t="s">
        <v>8317</v>
      </c>
      <c r="R2893" t="s">
        <v>8318</v>
      </c>
      <c r="S2893" s="12">
        <f t="shared" si="272"/>
        <v>42415.675092592595</v>
      </c>
      <c r="T2893" s="12">
        <f t="shared" si="273"/>
        <v>42475.633425925924</v>
      </c>
      <c r="U2893" t="str">
        <f t="shared" si="274"/>
        <v>Feb</v>
      </c>
      <c r="V2893" t="str">
        <f t="shared" si="275"/>
        <v>2016</v>
      </c>
    </row>
    <row r="2894" spans="1:22" ht="48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s="5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8">
        <f t="shared" si="270"/>
        <v>9.0909090909090912E-2</v>
      </c>
      <c r="P2894">
        <f t="shared" si="271"/>
        <v>29.411764705882351</v>
      </c>
      <c r="Q2894" t="s">
        <v>8317</v>
      </c>
      <c r="R2894" t="s">
        <v>8318</v>
      </c>
      <c r="S2894" s="12">
        <f t="shared" si="272"/>
        <v>41869.505833333329</v>
      </c>
      <c r="T2894" s="12">
        <f t="shared" si="273"/>
        <v>41876.666666666664</v>
      </c>
      <c r="U2894" t="str">
        <f t="shared" si="274"/>
        <v>Aug</v>
      </c>
      <c r="V2894" t="str">
        <f t="shared" si="275"/>
        <v>2014</v>
      </c>
    </row>
    <row r="2895" spans="1:22" ht="16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s="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8">
        <f t="shared" si="270"/>
        <v>5.0000000000000001E-3</v>
      </c>
      <c r="P2895">
        <f t="shared" si="271"/>
        <v>12.5</v>
      </c>
      <c r="Q2895" t="s">
        <v>8317</v>
      </c>
      <c r="R2895" t="s">
        <v>8318</v>
      </c>
      <c r="S2895" s="12">
        <f t="shared" si="272"/>
        <v>41953.564756944441</v>
      </c>
      <c r="T2895" s="12">
        <f t="shared" si="273"/>
        <v>42012.874999999993</v>
      </c>
      <c r="U2895" t="str">
        <f t="shared" si="274"/>
        <v>Nov</v>
      </c>
      <c r="V2895" t="str">
        <f t="shared" si="275"/>
        <v>2014</v>
      </c>
    </row>
    <row r="2896" spans="1:22" ht="32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s="5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8">
        <f t="shared" si="270"/>
        <v>0</v>
      </c>
      <c r="P2896" t="e">
        <f t="shared" si="271"/>
        <v>#DIV/0!</v>
      </c>
      <c r="Q2896" t="s">
        <v>8317</v>
      </c>
      <c r="R2896" t="s">
        <v>8318</v>
      </c>
      <c r="S2896" s="12">
        <f t="shared" si="272"/>
        <v>42037.777951388889</v>
      </c>
      <c r="T2896" s="12">
        <f t="shared" si="273"/>
        <v>42097.736284722218</v>
      </c>
      <c r="U2896" t="str">
        <f t="shared" si="274"/>
        <v>Feb</v>
      </c>
      <c r="V2896" t="str">
        <f t="shared" si="275"/>
        <v>2015</v>
      </c>
    </row>
    <row r="2897" spans="1:22" ht="48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s="5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8">
        <f t="shared" si="270"/>
        <v>4.5999999999999999E-2</v>
      </c>
      <c r="P2897">
        <f t="shared" si="271"/>
        <v>5.75</v>
      </c>
      <c r="Q2897" t="s">
        <v>8317</v>
      </c>
      <c r="R2897" t="s">
        <v>8318</v>
      </c>
      <c r="S2897" s="12">
        <f t="shared" si="272"/>
        <v>41811.347129629627</v>
      </c>
      <c r="T2897" s="12">
        <f t="shared" si="273"/>
        <v>41812.666666666664</v>
      </c>
      <c r="U2897" t="str">
        <f t="shared" si="274"/>
        <v>Jun</v>
      </c>
      <c r="V2897" t="str">
        <f t="shared" si="275"/>
        <v>2014</v>
      </c>
    </row>
    <row r="2898" spans="1:22" ht="48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s="5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8">
        <f t="shared" si="270"/>
        <v>0.20833333333333334</v>
      </c>
      <c r="P2898">
        <f t="shared" si="271"/>
        <v>52.083333333333336</v>
      </c>
      <c r="Q2898" t="s">
        <v>8317</v>
      </c>
      <c r="R2898" t="s">
        <v>8318</v>
      </c>
      <c r="S2898" s="12">
        <f t="shared" si="272"/>
        <v>42701.700474537036</v>
      </c>
      <c r="T2898" s="12">
        <f t="shared" si="273"/>
        <v>42716.041666666664</v>
      </c>
      <c r="U2898" t="str">
        <f t="shared" si="274"/>
        <v>Nov</v>
      </c>
      <c r="V2898" t="str">
        <f t="shared" si="275"/>
        <v>2016</v>
      </c>
    </row>
    <row r="2899" spans="1:22" ht="48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s="5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8">
        <f t="shared" si="270"/>
        <v>4.583333333333333E-2</v>
      </c>
      <c r="P2899">
        <f t="shared" si="271"/>
        <v>183.33333333333334</v>
      </c>
      <c r="Q2899" t="s">
        <v>8317</v>
      </c>
      <c r="R2899" t="s">
        <v>8318</v>
      </c>
      <c r="S2899" s="12">
        <f t="shared" si="272"/>
        <v>42258.438171296293</v>
      </c>
      <c r="T2899" s="12">
        <f t="shared" si="273"/>
        <v>42288.436863425923</v>
      </c>
      <c r="U2899" t="str">
        <f t="shared" si="274"/>
        <v>Sep</v>
      </c>
      <c r="V2899" t="str">
        <f t="shared" si="275"/>
        <v>2015</v>
      </c>
    </row>
    <row r="2900" spans="1:22" ht="48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s="5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8">
        <f t="shared" si="270"/>
        <v>4.2133333333333335E-2</v>
      </c>
      <c r="P2900">
        <f t="shared" si="271"/>
        <v>26.333333333333332</v>
      </c>
      <c r="Q2900" t="s">
        <v>8317</v>
      </c>
      <c r="R2900" t="s">
        <v>8318</v>
      </c>
      <c r="S2900" s="12">
        <f t="shared" si="272"/>
        <v>42278.456631944442</v>
      </c>
      <c r="T2900" s="12">
        <f t="shared" si="273"/>
        <v>42308.456631944442</v>
      </c>
      <c r="U2900" t="str">
        <f t="shared" si="274"/>
        <v>Oct</v>
      </c>
      <c r="V2900" t="str">
        <f t="shared" si="275"/>
        <v>2015</v>
      </c>
    </row>
    <row r="2901" spans="1:22" ht="48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s="5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8">
        <f t="shared" si="270"/>
        <v>0</v>
      </c>
      <c r="P2901" t="e">
        <f t="shared" si="271"/>
        <v>#DIV/0!</v>
      </c>
      <c r="Q2901" t="s">
        <v>8317</v>
      </c>
      <c r="R2901" t="s">
        <v>8318</v>
      </c>
      <c r="S2901" s="12">
        <f t="shared" si="272"/>
        <v>42514.869884259257</v>
      </c>
      <c r="T2901" s="12">
        <f t="shared" si="273"/>
        <v>42574.869884259257</v>
      </c>
      <c r="U2901" t="str">
        <f t="shared" si="274"/>
        <v>May</v>
      </c>
      <c r="V2901" t="str">
        <f t="shared" si="275"/>
        <v>2016</v>
      </c>
    </row>
    <row r="2902" spans="1:22" ht="48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s="5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8">
        <f t="shared" si="270"/>
        <v>0.61909090909090914</v>
      </c>
      <c r="P2902">
        <f t="shared" si="271"/>
        <v>486.42857142857144</v>
      </c>
      <c r="Q2902" t="s">
        <v>8317</v>
      </c>
      <c r="R2902" t="s">
        <v>8318</v>
      </c>
      <c r="S2902" s="12">
        <f t="shared" si="272"/>
        <v>41830.025833333333</v>
      </c>
      <c r="T2902" s="12">
        <f t="shared" si="273"/>
        <v>41860.025833333333</v>
      </c>
      <c r="U2902" t="str">
        <f t="shared" si="274"/>
        <v>Jul</v>
      </c>
      <c r="V2902" t="str">
        <f t="shared" si="275"/>
        <v>2014</v>
      </c>
    </row>
    <row r="2903" spans="1:22" ht="48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s="5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8">
        <f t="shared" si="270"/>
        <v>8.0000000000000002E-3</v>
      </c>
      <c r="P2903">
        <f t="shared" si="271"/>
        <v>3</v>
      </c>
      <c r="Q2903" t="s">
        <v>8317</v>
      </c>
      <c r="R2903" t="s">
        <v>8318</v>
      </c>
      <c r="S2903" s="12">
        <f t="shared" si="272"/>
        <v>41982.696053240739</v>
      </c>
      <c r="T2903" s="12">
        <f t="shared" si="273"/>
        <v>42042.696053240739</v>
      </c>
      <c r="U2903" t="str">
        <f t="shared" si="274"/>
        <v>Dec</v>
      </c>
      <c r="V2903" t="str">
        <f t="shared" si="275"/>
        <v>2014</v>
      </c>
    </row>
    <row r="2904" spans="1:22" ht="32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s="5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8">
        <f t="shared" si="270"/>
        <v>1.6666666666666666E-4</v>
      </c>
      <c r="P2904">
        <f t="shared" si="271"/>
        <v>25</v>
      </c>
      <c r="Q2904" t="s">
        <v>8317</v>
      </c>
      <c r="R2904" t="s">
        <v>8318</v>
      </c>
      <c r="S2904" s="12">
        <f t="shared" si="272"/>
        <v>42210.231435185182</v>
      </c>
      <c r="T2904" s="12">
        <f t="shared" si="273"/>
        <v>42240.231435185182</v>
      </c>
      <c r="U2904" t="str">
        <f t="shared" si="274"/>
        <v>Jul</v>
      </c>
      <c r="V2904" t="str">
        <f t="shared" si="275"/>
        <v>2015</v>
      </c>
    </row>
    <row r="2905" spans="1:22" ht="48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s="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8">
        <f t="shared" si="270"/>
        <v>7.7999999999999996E-3</v>
      </c>
      <c r="P2905">
        <f t="shared" si="271"/>
        <v>9.75</v>
      </c>
      <c r="Q2905" t="s">
        <v>8317</v>
      </c>
      <c r="R2905" t="s">
        <v>8318</v>
      </c>
      <c r="S2905" s="12">
        <f t="shared" si="272"/>
        <v>42195.95854166666</v>
      </c>
      <c r="T2905" s="12">
        <f t="shared" si="273"/>
        <v>42255.95854166666</v>
      </c>
      <c r="U2905" t="str">
        <f t="shared" si="274"/>
        <v>Jul</v>
      </c>
      <c r="V2905" t="str">
        <f t="shared" si="275"/>
        <v>2015</v>
      </c>
    </row>
    <row r="2906" spans="1:22" ht="48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s="5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8">
        <f t="shared" si="270"/>
        <v>0.05</v>
      </c>
      <c r="P2906">
        <f t="shared" si="271"/>
        <v>18.75</v>
      </c>
      <c r="Q2906" t="s">
        <v>8317</v>
      </c>
      <c r="R2906" t="s">
        <v>8318</v>
      </c>
      <c r="S2906" s="12">
        <f t="shared" si="272"/>
        <v>41940.759618055556</v>
      </c>
      <c r="T2906" s="12">
        <f t="shared" si="273"/>
        <v>41952.291666666664</v>
      </c>
      <c r="U2906" t="str">
        <f t="shared" si="274"/>
        <v>Oct</v>
      </c>
      <c r="V2906" t="str">
        <f t="shared" si="275"/>
        <v>2014</v>
      </c>
    </row>
    <row r="2907" spans="1:22" ht="48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s="5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8">
        <f t="shared" si="270"/>
        <v>0.17771428571428571</v>
      </c>
      <c r="P2907">
        <f t="shared" si="271"/>
        <v>36.588235294117645</v>
      </c>
      <c r="Q2907" t="s">
        <v>8317</v>
      </c>
      <c r="R2907" t="s">
        <v>8318</v>
      </c>
      <c r="S2907" s="12">
        <f t="shared" si="272"/>
        <v>42605.848530092589</v>
      </c>
      <c r="T2907" s="12">
        <f t="shared" si="273"/>
        <v>42619.848530092589</v>
      </c>
      <c r="U2907" t="str">
        <f t="shared" si="274"/>
        <v>Aug</v>
      </c>
      <c r="V2907" t="str">
        <f t="shared" si="275"/>
        <v>2016</v>
      </c>
    </row>
    <row r="2908" spans="1:22" ht="48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s="5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8">
        <f t="shared" si="270"/>
        <v>9.4166666666666662E-2</v>
      </c>
      <c r="P2908">
        <f t="shared" si="271"/>
        <v>80.714285714285708</v>
      </c>
      <c r="Q2908" t="s">
        <v>8317</v>
      </c>
      <c r="R2908" t="s">
        <v>8318</v>
      </c>
      <c r="S2908" s="12">
        <f t="shared" si="272"/>
        <v>42199.440578703703</v>
      </c>
      <c r="T2908" s="12">
        <f t="shared" si="273"/>
        <v>42216.833333333336</v>
      </c>
      <c r="U2908" t="str">
        <f t="shared" si="274"/>
        <v>Jul</v>
      </c>
      <c r="V2908" t="str">
        <f t="shared" si="275"/>
        <v>2015</v>
      </c>
    </row>
    <row r="2909" spans="1:22" ht="48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s="5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8">
        <f t="shared" si="270"/>
        <v>8.0000000000000004E-4</v>
      </c>
      <c r="P2909">
        <f t="shared" si="271"/>
        <v>1</v>
      </c>
      <c r="Q2909" t="s">
        <v>8317</v>
      </c>
      <c r="R2909" t="s">
        <v>8318</v>
      </c>
      <c r="S2909" s="12">
        <f t="shared" si="272"/>
        <v>42444.669409722213</v>
      </c>
      <c r="T2909" s="12">
        <f t="shared" si="273"/>
        <v>42504.669409722213</v>
      </c>
      <c r="U2909" t="str">
        <f t="shared" si="274"/>
        <v>Mar</v>
      </c>
      <c r="V2909" t="str">
        <f t="shared" si="275"/>
        <v>2016</v>
      </c>
    </row>
    <row r="2910" spans="1:22" ht="64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s="5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8">
        <f t="shared" si="270"/>
        <v>2.75E-2</v>
      </c>
      <c r="P2910">
        <f t="shared" si="271"/>
        <v>52.8</v>
      </c>
      <c r="Q2910" t="s">
        <v>8317</v>
      </c>
      <c r="R2910" t="s">
        <v>8318</v>
      </c>
      <c r="S2910" s="12">
        <f t="shared" si="272"/>
        <v>42499.523368055547</v>
      </c>
      <c r="T2910" s="12">
        <f t="shared" si="273"/>
        <v>42529.523368055547</v>
      </c>
      <c r="U2910" t="str">
        <f t="shared" si="274"/>
        <v>May</v>
      </c>
      <c r="V2910" t="str">
        <f t="shared" si="275"/>
        <v>2016</v>
      </c>
    </row>
    <row r="2911" spans="1:22" ht="48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s="5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8">
        <f t="shared" si="270"/>
        <v>1.1111111111111112E-4</v>
      </c>
      <c r="P2911">
        <f t="shared" si="271"/>
        <v>20</v>
      </c>
      <c r="Q2911" t="s">
        <v>8317</v>
      </c>
      <c r="R2911" t="s">
        <v>8318</v>
      </c>
      <c r="S2911" s="12">
        <f t="shared" si="272"/>
        <v>41929.057881944442</v>
      </c>
      <c r="T2911" s="12">
        <f t="shared" si="273"/>
        <v>41968.615277777775</v>
      </c>
      <c r="U2911" t="str">
        <f t="shared" si="274"/>
        <v>Oct</v>
      </c>
      <c r="V2911" t="str">
        <f t="shared" si="275"/>
        <v>2014</v>
      </c>
    </row>
    <row r="2912" spans="1:22" ht="48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s="5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8">
        <f t="shared" si="270"/>
        <v>3.3333333333333335E-5</v>
      </c>
      <c r="P2912">
        <f t="shared" si="271"/>
        <v>1</v>
      </c>
      <c r="Q2912" t="s">
        <v>8317</v>
      </c>
      <c r="R2912" t="s">
        <v>8318</v>
      </c>
      <c r="S2912" s="12">
        <f t="shared" si="272"/>
        <v>42107.632951388885</v>
      </c>
      <c r="T2912" s="12">
        <f t="shared" si="273"/>
        <v>42167.632951388885</v>
      </c>
      <c r="U2912" t="str">
        <f t="shared" si="274"/>
        <v>Apr</v>
      </c>
      <c r="V2912" t="str">
        <f t="shared" si="275"/>
        <v>2015</v>
      </c>
    </row>
    <row r="2913" spans="1:22" ht="48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s="5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8">
        <f t="shared" si="270"/>
        <v>0.36499999999999999</v>
      </c>
      <c r="P2913">
        <f t="shared" si="271"/>
        <v>46.928571428571431</v>
      </c>
      <c r="Q2913" t="s">
        <v>8317</v>
      </c>
      <c r="R2913" t="s">
        <v>8318</v>
      </c>
      <c r="S2913" s="12">
        <f t="shared" si="272"/>
        <v>42142.560486111113</v>
      </c>
      <c r="T2913" s="12">
        <f t="shared" si="273"/>
        <v>42182.560486111113</v>
      </c>
      <c r="U2913" t="str">
        <f t="shared" si="274"/>
        <v>May</v>
      </c>
      <c r="V2913" t="str">
        <f t="shared" si="275"/>
        <v>2015</v>
      </c>
    </row>
    <row r="2914" spans="1:22" ht="48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s="5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8">
        <f t="shared" si="270"/>
        <v>0.14058171745152354</v>
      </c>
      <c r="P2914">
        <f t="shared" si="271"/>
        <v>78.07692307692308</v>
      </c>
      <c r="Q2914" t="s">
        <v>8317</v>
      </c>
      <c r="R2914" t="s">
        <v>8318</v>
      </c>
      <c r="S2914" s="12">
        <f t="shared" si="272"/>
        <v>42353.923310185179</v>
      </c>
      <c r="T2914" s="12">
        <f t="shared" si="273"/>
        <v>42383.923310185179</v>
      </c>
      <c r="U2914" t="str">
        <f t="shared" si="274"/>
        <v>Dec</v>
      </c>
      <c r="V2914" t="str">
        <f t="shared" si="275"/>
        <v>2015</v>
      </c>
    </row>
    <row r="2915" spans="1:22" ht="48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s="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8">
        <f t="shared" si="270"/>
        <v>2.0000000000000001E-4</v>
      </c>
      <c r="P2915">
        <f t="shared" si="271"/>
        <v>1</v>
      </c>
      <c r="Q2915" t="s">
        <v>8317</v>
      </c>
      <c r="R2915" t="s">
        <v>8318</v>
      </c>
      <c r="S2915" s="12">
        <f t="shared" si="272"/>
        <v>41828.714571759258</v>
      </c>
      <c r="T2915" s="12">
        <f t="shared" si="273"/>
        <v>41888.714571759258</v>
      </c>
      <c r="U2915" t="str">
        <f t="shared" si="274"/>
        <v>Jul</v>
      </c>
      <c r="V2915" t="str">
        <f t="shared" si="275"/>
        <v>2014</v>
      </c>
    </row>
    <row r="2916" spans="1:22" ht="32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s="5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8">
        <f t="shared" si="270"/>
        <v>4.0000000000000003E-5</v>
      </c>
      <c r="P2916">
        <f t="shared" si="271"/>
        <v>1</v>
      </c>
      <c r="Q2916" t="s">
        <v>8317</v>
      </c>
      <c r="R2916" t="s">
        <v>8318</v>
      </c>
      <c r="S2916" s="12">
        <f t="shared" si="272"/>
        <v>42017.699004629627</v>
      </c>
      <c r="T2916" s="12">
        <f t="shared" si="273"/>
        <v>42077.657337962963</v>
      </c>
      <c r="U2916" t="str">
        <f t="shared" si="274"/>
        <v>Jan</v>
      </c>
      <c r="V2916" t="str">
        <f t="shared" si="275"/>
        <v>2015</v>
      </c>
    </row>
    <row r="2917" spans="1:22" ht="48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s="5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8">
        <f t="shared" si="270"/>
        <v>0.61099999999999999</v>
      </c>
      <c r="P2917">
        <f t="shared" si="271"/>
        <v>203.66666666666666</v>
      </c>
      <c r="Q2917" t="s">
        <v>8317</v>
      </c>
      <c r="R2917" t="s">
        <v>8318</v>
      </c>
      <c r="S2917" s="12">
        <f t="shared" si="272"/>
        <v>42415.189699074072</v>
      </c>
      <c r="T2917" s="12">
        <f t="shared" si="273"/>
        <v>42445.1480324074</v>
      </c>
      <c r="U2917" t="str">
        <f t="shared" si="274"/>
        <v>Feb</v>
      </c>
      <c r="V2917" t="str">
        <f t="shared" si="275"/>
        <v>2016</v>
      </c>
    </row>
    <row r="2918" spans="1:22" ht="32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s="5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8">
        <f t="shared" si="270"/>
        <v>7.8378378378378383E-2</v>
      </c>
      <c r="P2918">
        <f t="shared" si="271"/>
        <v>20.714285714285715</v>
      </c>
      <c r="Q2918" t="s">
        <v>8317</v>
      </c>
      <c r="R2918" t="s">
        <v>8318</v>
      </c>
      <c r="S2918" s="12">
        <f t="shared" si="272"/>
        <v>41755.268391203703</v>
      </c>
      <c r="T2918" s="12">
        <f t="shared" si="273"/>
        <v>41778.268391203703</v>
      </c>
      <c r="U2918" t="str">
        <f t="shared" si="274"/>
        <v>Apr</v>
      </c>
      <c r="V2918" t="str">
        <f t="shared" si="275"/>
        <v>2014</v>
      </c>
    </row>
    <row r="2919" spans="1:22" ht="48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s="5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8">
        <f t="shared" si="270"/>
        <v>0.2185</v>
      </c>
      <c r="P2919">
        <f t="shared" si="271"/>
        <v>48.555555555555557</v>
      </c>
      <c r="Q2919" t="s">
        <v>8317</v>
      </c>
      <c r="R2919" t="s">
        <v>8318</v>
      </c>
      <c r="S2919" s="12">
        <f t="shared" si="272"/>
        <v>42245.026006944441</v>
      </c>
      <c r="T2919" s="12">
        <f t="shared" si="273"/>
        <v>42263.026006944441</v>
      </c>
      <c r="U2919" t="str">
        <f t="shared" si="274"/>
        <v>Aug</v>
      </c>
      <c r="V2919" t="str">
        <f t="shared" si="275"/>
        <v>2015</v>
      </c>
    </row>
    <row r="2920" spans="1:22" ht="48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s="5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8">
        <f t="shared" si="270"/>
        <v>0.27239999999999998</v>
      </c>
      <c r="P2920">
        <f t="shared" si="271"/>
        <v>68.099999999999994</v>
      </c>
      <c r="Q2920" t="s">
        <v>8317</v>
      </c>
      <c r="R2920" t="s">
        <v>8318</v>
      </c>
      <c r="S2920" s="12">
        <f t="shared" si="272"/>
        <v>42278.421377314815</v>
      </c>
      <c r="T2920" s="12">
        <f t="shared" si="273"/>
        <v>42306.421377314815</v>
      </c>
      <c r="U2920" t="str">
        <f t="shared" si="274"/>
        <v>Oct</v>
      </c>
      <c r="V2920" t="str">
        <f t="shared" si="275"/>
        <v>2015</v>
      </c>
    </row>
    <row r="2921" spans="1:22" ht="48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s="5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8">
        <f t="shared" si="270"/>
        <v>8.5000000000000006E-2</v>
      </c>
      <c r="P2921">
        <f t="shared" si="271"/>
        <v>8.5</v>
      </c>
      <c r="Q2921" t="s">
        <v>8317</v>
      </c>
      <c r="R2921" t="s">
        <v>8318</v>
      </c>
      <c r="S2921" s="12">
        <f t="shared" si="272"/>
        <v>41826.411215277774</v>
      </c>
      <c r="T2921" s="12">
        <f t="shared" si="273"/>
        <v>41856.411215277774</v>
      </c>
      <c r="U2921" t="str">
        <f t="shared" si="274"/>
        <v>Jul</v>
      </c>
      <c r="V2921" t="str">
        <f t="shared" si="275"/>
        <v>2014</v>
      </c>
    </row>
    <row r="2922" spans="1:22" ht="48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s="5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8">
        <f t="shared" si="270"/>
        <v>0.26840000000000003</v>
      </c>
      <c r="P2922">
        <f t="shared" si="271"/>
        <v>51.615384615384613</v>
      </c>
      <c r="Q2922" t="s">
        <v>8317</v>
      </c>
      <c r="R2922" t="s">
        <v>8318</v>
      </c>
      <c r="S2922" s="12">
        <f t="shared" si="272"/>
        <v>42058.584143518521</v>
      </c>
      <c r="T2922" s="12">
        <f t="shared" si="273"/>
        <v>42088.54247685185</v>
      </c>
      <c r="U2922" t="str">
        <f t="shared" si="274"/>
        <v>Feb</v>
      </c>
      <c r="V2922" t="str">
        <f t="shared" si="275"/>
        <v>2015</v>
      </c>
    </row>
    <row r="2923" spans="1:22" ht="32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s="5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8">
        <f t="shared" si="270"/>
        <v>1.29</v>
      </c>
      <c r="P2923">
        <f t="shared" si="271"/>
        <v>43</v>
      </c>
      <c r="Q2923" t="s">
        <v>8317</v>
      </c>
      <c r="R2923" t="s">
        <v>8359</v>
      </c>
      <c r="S2923" s="12">
        <f t="shared" si="272"/>
        <v>41877.678287037037</v>
      </c>
      <c r="T2923" s="12">
        <f t="shared" si="273"/>
        <v>41907.678287037037</v>
      </c>
      <c r="U2923" t="str">
        <f t="shared" si="274"/>
        <v>Aug</v>
      </c>
      <c r="V2923" t="str">
        <f t="shared" si="275"/>
        <v>2014</v>
      </c>
    </row>
    <row r="2924" spans="1:22" ht="48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s="5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8">
        <f t="shared" si="270"/>
        <v>1</v>
      </c>
      <c r="P2924">
        <f t="shared" si="271"/>
        <v>83.333333333333329</v>
      </c>
      <c r="Q2924" t="s">
        <v>8317</v>
      </c>
      <c r="R2924" t="s">
        <v>8359</v>
      </c>
      <c r="S2924" s="12">
        <f t="shared" si="272"/>
        <v>42097.665821759256</v>
      </c>
      <c r="T2924" s="12">
        <f t="shared" si="273"/>
        <v>42142.665821759256</v>
      </c>
      <c r="U2924" t="str">
        <f t="shared" si="274"/>
        <v>Apr</v>
      </c>
      <c r="V2924" t="str">
        <f t="shared" si="275"/>
        <v>2015</v>
      </c>
    </row>
    <row r="2925" spans="1:22" ht="48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s="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8">
        <f t="shared" si="270"/>
        <v>1</v>
      </c>
      <c r="P2925">
        <f t="shared" si="271"/>
        <v>30</v>
      </c>
      <c r="Q2925" t="s">
        <v>8317</v>
      </c>
      <c r="R2925" t="s">
        <v>8359</v>
      </c>
      <c r="S2925" s="12">
        <f t="shared" si="272"/>
        <v>42012.944201388884</v>
      </c>
      <c r="T2925" s="12">
        <f t="shared" si="273"/>
        <v>42027.916666666664</v>
      </c>
      <c r="U2925" t="str">
        <f t="shared" si="274"/>
        <v>Jan</v>
      </c>
      <c r="V2925" t="str">
        <f t="shared" si="275"/>
        <v>2015</v>
      </c>
    </row>
    <row r="2926" spans="1:22" ht="48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s="5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8">
        <f t="shared" si="270"/>
        <v>1.032</v>
      </c>
      <c r="P2926">
        <f t="shared" si="271"/>
        <v>175.51020408163265</v>
      </c>
      <c r="Q2926" t="s">
        <v>8317</v>
      </c>
      <c r="R2926" t="s">
        <v>8359</v>
      </c>
      <c r="S2926" s="12">
        <f t="shared" si="272"/>
        <v>42103.348495370366</v>
      </c>
      <c r="T2926" s="12">
        <f t="shared" si="273"/>
        <v>42132.957638888889</v>
      </c>
      <c r="U2926" t="str">
        <f t="shared" si="274"/>
        <v>Apr</v>
      </c>
      <c r="V2926" t="str">
        <f t="shared" si="275"/>
        <v>2015</v>
      </c>
    </row>
    <row r="2927" spans="1:22" ht="48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s="5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8">
        <f t="shared" si="270"/>
        <v>1.0244597777777777</v>
      </c>
      <c r="P2927">
        <f t="shared" si="271"/>
        <v>231.66175879396985</v>
      </c>
      <c r="Q2927" t="s">
        <v>8317</v>
      </c>
      <c r="R2927" t="s">
        <v>8359</v>
      </c>
      <c r="S2927" s="12">
        <f t="shared" si="272"/>
        <v>41863.375787037032</v>
      </c>
      <c r="T2927" s="12">
        <f t="shared" si="273"/>
        <v>41893.375787037032</v>
      </c>
      <c r="U2927" t="str">
        <f t="shared" si="274"/>
        <v>Aug</v>
      </c>
      <c r="V2927" t="str">
        <f t="shared" si="275"/>
        <v>2014</v>
      </c>
    </row>
    <row r="2928" spans="1:22" ht="48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s="5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8">
        <f t="shared" si="270"/>
        <v>1.25</v>
      </c>
      <c r="P2928">
        <f t="shared" si="271"/>
        <v>75</v>
      </c>
      <c r="Q2928" t="s">
        <v>8317</v>
      </c>
      <c r="R2928" t="s">
        <v>8359</v>
      </c>
      <c r="S2928" s="12">
        <f t="shared" si="272"/>
        <v>42044.557627314811</v>
      </c>
      <c r="T2928" s="12">
        <f t="shared" si="273"/>
        <v>42058.557627314811</v>
      </c>
      <c r="U2928" t="str">
        <f t="shared" si="274"/>
        <v>Feb</v>
      </c>
      <c r="V2928" t="str">
        <f t="shared" si="275"/>
        <v>2015</v>
      </c>
    </row>
    <row r="2929" spans="1:22" ht="48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s="5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8">
        <f t="shared" si="270"/>
        <v>1.3083333333333333</v>
      </c>
      <c r="P2929">
        <f t="shared" si="271"/>
        <v>112.14285714285714</v>
      </c>
      <c r="Q2929" t="s">
        <v>8317</v>
      </c>
      <c r="R2929" t="s">
        <v>8359</v>
      </c>
      <c r="S2929" s="12">
        <f t="shared" si="272"/>
        <v>41806.460983796293</v>
      </c>
      <c r="T2929" s="12">
        <f t="shared" si="273"/>
        <v>41835</v>
      </c>
      <c r="U2929" t="str">
        <f t="shared" si="274"/>
        <v>Jun</v>
      </c>
      <c r="V2929" t="str">
        <f t="shared" si="275"/>
        <v>2014</v>
      </c>
    </row>
    <row r="2930" spans="1:22" ht="32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s="5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8">
        <f t="shared" si="270"/>
        <v>1</v>
      </c>
      <c r="P2930">
        <f t="shared" si="271"/>
        <v>41.666666666666664</v>
      </c>
      <c r="Q2930" t="s">
        <v>8317</v>
      </c>
      <c r="R2930" t="s">
        <v>8359</v>
      </c>
      <c r="S2930" s="12">
        <f t="shared" si="272"/>
        <v>42403.789884259262</v>
      </c>
      <c r="T2930" s="12">
        <f t="shared" si="273"/>
        <v>42433.789884259262</v>
      </c>
      <c r="U2930" t="str">
        <f t="shared" si="274"/>
        <v>Feb</v>
      </c>
      <c r="V2930" t="str">
        <f t="shared" si="275"/>
        <v>2016</v>
      </c>
    </row>
    <row r="2931" spans="1:22" ht="48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s="5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8">
        <f t="shared" si="270"/>
        <v>1.02069375</v>
      </c>
      <c r="P2931">
        <f t="shared" si="271"/>
        <v>255.17343750000001</v>
      </c>
      <c r="Q2931" t="s">
        <v>8317</v>
      </c>
      <c r="R2931" t="s">
        <v>8359</v>
      </c>
      <c r="S2931" s="12">
        <f t="shared" si="272"/>
        <v>41754.355995370366</v>
      </c>
      <c r="T2931" s="12">
        <f t="shared" si="273"/>
        <v>41784.355995370366</v>
      </c>
      <c r="U2931" t="str">
        <f t="shared" si="274"/>
        <v>Apr</v>
      </c>
      <c r="V2931" t="str">
        <f t="shared" si="275"/>
        <v>2014</v>
      </c>
    </row>
    <row r="2932" spans="1:22" ht="48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s="5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8">
        <f t="shared" si="270"/>
        <v>1.0092000000000001</v>
      </c>
      <c r="P2932">
        <f t="shared" si="271"/>
        <v>162.7741935483871</v>
      </c>
      <c r="Q2932" t="s">
        <v>8317</v>
      </c>
      <c r="R2932" t="s">
        <v>8359</v>
      </c>
      <c r="S2932" s="12">
        <f t="shared" si="272"/>
        <v>42101.375740740739</v>
      </c>
      <c r="T2932" s="12">
        <f t="shared" si="273"/>
        <v>42131.375740740739</v>
      </c>
      <c r="U2932" t="str">
        <f t="shared" si="274"/>
        <v>Apr</v>
      </c>
      <c r="V2932" t="str">
        <f t="shared" si="275"/>
        <v>2015</v>
      </c>
    </row>
    <row r="2933" spans="1:22" ht="48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s="5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8">
        <f t="shared" si="270"/>
        <v>1.06</v>
      </c>
      <c r="P2933">
        <f t="shared" si="271"/>
        <v>88.333333333333329</v>
      </c>
      <c r="Q2933" t="s">
        <v>8317</v>
      </c>
      <c r="R2933" t="s">
        <v>8359</v>
      </c>
      <c r="S2933" s="12">
        <f t="shared" si="272"/>
        <v>41872.082905092589</v>
      </c>
      <c r="T2933" s="12">
        <f t="shared" si="273"/>
        <v>41897.047222222223</v>
      </c>
      <c r="U2933" t="str">
        <f t="shared" si="274"/>
        <v>Aug</v>
      </c>
      <c r="V2933" t="str">
        <f t="shared" si="275"/>
        <v>2014</v>
      </c>
    </row>
    <row r="2934" spans="1:22" ht="48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s="5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8">
        <f t="shared" si="270"/>
        <v>1.0509677419354839</v>
      </c>
      <c r="P2934">
        <f t="shared" si="271"/>
        <v>85.736842105263165</v>
      </c>
      <c r="Q2934" t="s">
        <v>8317</v>
      </c>
      <c r="R2934" t="s">
        <v>8359</v>
      </c>
      <c r="S2934" s="12">
        <f t="shared" si="272"/>
        <v>42024.956446759257</v>
      </c>
      <c r="T2934" s="12">
        <f t="shared" si="273"/>
        <v>42056.249999999993</v>
      </c>
      <c r="U2934" t="str">
        <f t="shared" si="274"/>
        <v>Jan</v>
      </c>
      <c r="V2934" t="str">
        <f t="shared" si="275"/>
        <v>2015</v>
      </c>
    </row>
    <row r="2935" spans="1:22" ht="48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s="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8">
        <f t="shared" si="270"/>
        <v>1.0276000000000001</v>
      </c>
      <c r="P2935">
        <f t="shared" si="271"/>
        <v>47.574074074074076</v>
      </c>
      <c r="Q2935" t="s">
        <v>8317</v>
      </c>
      <c r="R2935" t="s">
        <v>8359</v>
      </c>
      <c r="S2935" s="12">
        <f t="shared" si="272"/>
        <v>42495.748298611106</v>
      </c>
      <c r="T2935" s="12">
        <f t="shared" si="273"/>
        <v>42525.748298611106</v>
      </c>
      <c r="U2935" t="str">
        <f t="shared" si="274"/>
        <v>May</v>
      </c>
      <c r="V2935" t="str">
        <f t="shared" si="275"/>
        <v>2016</v>
      </c>
    </row>
    <row r="2936" spans="1:22" ht="48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s="5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8">
        <f t="shared" si="270"/>
        <v>1.08</v>
      </c>
      <c r="P2936">
        <f t="shared" si="271"/>
        <v>72.972972972972968</v>
      </c>
      <c r="Q2936" t="s">
        <v>8317</v>
      </c>
      <c r="R2936" t="s">
        <v>8359</v>
      </c>
      <c r="S2936" s="12">
        <f t="shared" si="272"/>
        <v>41775.427824074075</v>
      </c>
      <c r="T2936" s="12">
        <f t="shared" si="273"/>
        <v>41805.427824074075</v>
      </c>
      <c r="U2936" t="str">
        <f t="shared" si="274"/>
        <v>May</v>
      </c>
      <c r="V2936" t="str">
        <f t="shared" si="275"/>
        <v>2014</v>
      </c>
    </row>
    <row r="2937" spans="1:22" ht="48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s="5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8">
        <f t="shared" si="270"/>
        <v>1.0088571428571429</v>
      </c>
      <c r="P2937">
        <f t="shared" si="271"/>
        <v>90.538461538461533</v>
      </c>
      <c r="Q2937" t="s">
        <v>8317</v>
      </c>
      <c r="R2937" t="s">
        <v>8359</v>
      </c>
      <c r="S2937" s="12">
        <f t="shared" si="272"/>
        <v>42553.375092592592</v>
      </c>
      <c r="T2937" s="12">
        <f t="shared" si="273"/>
        <v>42611.499999999993</v>
      </c>
      <c r="U2937" t="str">
        <f t="shared" si="274"/>
        <v>Jul</v>
      </c>
      <c r="V2937" t="str">
        <f t="shared" si="275"/>
        <v>2016</v>
      </c>
    </row>
    <row r="2938" spans="1:22" ht="48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s="5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8">
        <f t="shared" si="270"/>
        <v>1.28</v>
      </c>
      <c r="P2938">
        <f t="shared" si="271"/>
        <v>37.647058823529413</v>
      </c>
      <c r="Q2938" t="s">
        <v>8317</v>
      </c>
      <c r="R2938" t="s">
        <v>8359</v>
      </c>
      <c r="S2938" s="12">
        <f t="shared" si="272"/>
        <v>41912.442395833328</v>
      </c>
      <c r="T2938" s="12">
        <f t="shared" si="273"/>
        <v>41924.999305555553</v>
      </c>
      <c r="U2938" t="str">
        <f t="shared" si="274"/>
        <v>Sep</v>
      </c>
      <c r="V2938" t="str">
        <f t="shared" si="275"/>
        <v>2014</v>
      </c>
    </row>
    <row r="2939" spans="1:22" ht="32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s="5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8">
        <f t="shared" si="270"/>
        <v>1.3333333333333333</v>
      </c>
      <c r="P2939">
        <f t="shared" si="271"/>
        <v>36.363636363636367</v>
      </c>
      <c r="Q2939" t="s">
        <v>8317</v>
      </c>
      <c r="R2939" t="s">
        <v>8359</v>
      </c>
      <c r="S2939" s="12">
        <f t="shared" si="272"/>
        <v>41803.248993055553</v>
      </c>
      <c r="T2939" s="12">
        <f t="shared" si="273"/>
        <v>41833.248993055553</v>
      </c>
      <c r="U2939" t="str">
        <f t="shared" si="274"/>
        <v>Jun</v>
      </c>
      <c r="V2939" t="str">
        <f t="shared" si="275"/>
        <v>2014</v>
      </c>
    </row>
    <row r="2940" spans="1:22" ht="48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s="5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8">
        <f t="shared" si="270"/>
        <v>1.0137499999999999</v>
      </c>
      <c r="P2940">
        <f t="shared" si="271"/>
        <v>126.71875</v>
      </c>
      <c r="Q2940" t="s">
        <v>8317</v>
      </c>
      <c r="R2940" t="s">
        <v>8359</v>
      </c>
      <c r="S2940" s="12">
        <f t="shared" si="272"/>
        <v>42004.495532407404</v>
      </c>
      <c r="T2940" s="12">
        <f t="shared" si="273"/>
        <v>42034.495532407404</v>
      </c>
      <c r="U2940" t="str">
        <f t="shared" si="274"/>
        <v>Dec</v>
      </c>
      <c r="V2940" t="str">
        <f t="shared" si="275"/>
        <v>2014</v>
      </c>
    </row>
    <row r="2941" spans="1:22" ht="48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s="5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8">
        <f t="shared" si="270"/>
        <v>1.0287500000000001</v>
      </c>
      <c r="P2941">
        <f t="shared" si="271"/>
        <v>329.2</v>
      </c>
      <c r="Q2941" t="s">
        <v>8317</v>
      </c>
      <c r="R2941" t="s">
        <v>8359</v>
      </c>
      <c r="S2941" s="12">
        <f t="shared" si="272"/>
        <v>41845.60083333333</v>
      </c>
      <c r="T2941" s="12">
        <f t="shared" si="273"/>
        <v>41878.833333333328</v>
      </c>
      <c r="U2941" t="str">
        <f t="shared" si="274"/>
        <v>Jul</v>
      </c>
      <c r="V2941" t="str">
        <f t="shared" si="275"/>
        <v>2014</v>
      </c>
    </row>
    <row r="2942" spans="1:22" ht="48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s="5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8">
        <f t="shared" si="270"/>
        <v>1.0724</v>
      </c>
      <c r="P2942">
        <f t="shared" si="271"/>
        <v>81.242424242424249</v>
      </c>
      <c r="Q2942" t="s">
        <v>8317</v>
      </c>
      <c r="R2942" t="s">
        <v>8359</v>
      </c>
      <c r="S2942" s="12">
        <f t="shared" si="272"/>
        <v>41982.565023148149</v>
      </c>
      <c r="T2942" s="12">
        <f t="shared" si="273"/>
        <v>42022.565023148149</v>
      </c>
      <c r="U2942" t="str">
        <f t="shared" si="274"/>
        <v>Dec</v>
      </c>
      <c r="V2942" t="str">
        <f t="shared" si="275"/>
        <v>2014</v>
      </c>
    </row>
    <row r="2943" spans="1:22" ht="48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s="5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8">
        <f t="shared" si="270"/>
        <v>4.0000000000000003E-5</v>
      </c>
      <c r="P2943">
        <f t="shared" si="271"/>
        <v>1</v>
      </c>
      <c r="Q2943" t="s">
        <v>8317</v>
      </c>
      <c r="R2943" t="s">
        <v>8357</v>
      </c>
      <c r="S2943" s="12">
        <f t="shared" si="272"/>
        <v>42034.751793981479</v>
      </c>
      <c r="T2943" s="12">
        <f t="shared" si="273"/>
        <v>42064.751793981479</v>
      </c>
      <c r="U2943" t="str">
        <f t="shared" si="274"/>
        <v>Jan</v>
      </c>
      <c r="V2943" t="str">
        <f t="shared" si="275"/>
        <v>2015</v>
      </c>
    </row>
    <row r="2944" spans="1:22" ht="48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s="5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8">
        <f t="shared" si="270"/>
        <v>0.20424999999999999</v>
      </c>
      <c r="P2944">
        <f t="shared" si="271"/>
        <v>202.22772277227722</v>
      </c>
      <c r="Q2944" t="s">
        <v>8317</v>
      </c>
      <c r="R2944" t="s">
        <v>8357</v>
      </c>
      <c r="S2944" s="12">
        <f t="shared" si="272"/>
        <v>42334.595590277771</v>
      </c>
      <c r="T2944" s="12">
        <f t="shared" si="273"/>
        <v>42354.637499999997</v>
      </c>
      <c r="U2944" t="str">
        <f t="shared" si="274"/>
        <v>Nov</v>
      </c>
      <c r="V2944" t="str">
        <f t="shared" si="275"/>
        <v>2015</v>
      </c>
    </row>
    <row r="2945" spans="1:22" ht="48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s="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8">
        <f t="shared" si="270"/>
        <v>0</v>
      </c>
      <c r="P2945" t="e">
        <f t="shared" si="271"/>
        <v>#DIV/0!</v>
      </c>
      <c r="Q2945" t="s">
        <v>8317</v>
      </c>
      <c r="R2945" t="s">
        <v>8357</v>
      </c>
      <c r="S2945" s="12">
        <f t="shared" si="272"/>
        <v>42076.921064814807</v>
      </c>
      <c r="T2945" s="12">
        <f t="shared" si="273"/>
        <v>42106.921064814807</v>
      </c>
      <c r="U2945" t="str">
        <f t="shared" si="274"/>
        <v>Mar</v>
      </c>
      <c r="V2945" t="str">
        <f t="shared" si="275"/>
        <v>2015</v>
      </c>
    </row>
    <row r="2946" spans="1:22" ht="32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s="5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8">
        <f t="shared" si="270"/>
        <v>0.01</v>
      </c>
      <c r="P2946">
        <f t="shared" si="271"/>
        <v>100</v>
      </c>
      <c r="Q2946" t="s">
        <v>8317</v>
      </c>
      <c r="R2946" t="s">
        <v>8357</v>
      </c>
      <c r="S2946" s="12">
        <f t="shared" si="272"/>
        <v>42132.705995370365</v>
      </c>
      <c r="T2946" s="12">
        <f t="shared" si="273"/>
        <v>42162.705995370365</v>
      </c>
      <c r="U2946" t="str">
        <f t="shared" si="274"/>
        <v>May</v>
      </c>
      <c r="V2946" t="str">
        <f t="shared" si="275"/>
        <v>2015</v>
      </c>
    </row>
    <row r="2947" spans="1:22" ht="48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s="5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8">
        <f t="shared" ref="O2947:O3010" si="276">E2947/D2947</f>
        <v>0</v>
      </c>
      <c r="P2947" t="e">
        <f t="shared" ref="P2947:P3010" si="277">AVERAGE(E2947/L2947)</f>
        <v>#DIV/0!</v>
      </c>
      <c r="Q2947" t="s">
        <v>8317</v>
      </c>
      <c r="R2947" t="s">
        <v>8357</v>
      </c>
      <c r="S2947" s="12">
        <f t="shared" ref="S2947:S3010" si="278">(((J2947/60)/60)/24)+DATE(1970,1,1)+(-5/24)</f>
        <v>42117.931250000001</v>
      </c>
      <c r="T2947" s="12">
        <f t="shared" ref="T2947:T3010" si="279">(((I2947/60)/60)/24)+DATE(1970,1,1)+(-5/24)</f>
        <v>42147.931250000001</v>
      </c>
      <c r="U2947" t="str">
        <f t="shared" ref="U2947:U3010" si="280">TEXT(S2947, "mmm")</f>
        <v>Apr</v>
      </c>
      <c r="V2947" t="str">
        <f t="shared" ref="V2947:V3010" si="281">TEXT(S2947, "yyy")</f>
        <v>2015</v>
      </c>
    </row>
    <row r="2948" spans="1:22" ht="48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s="5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8">
        <f t="shared" si="276"/>
        <v>1E-3</v>
      </c>
      <c r="P2948">
        <f t="shared" si="277"/>
        <v>1</v>
      </c>
      <c r="Q2948" t="s">
        <v>8317</v>
      </c>
      <c r="R2948" t="s">
        <v>8357</v>
      </c>
      <c r="S2948" s="12">
        <f t="shared" si="278"/>
        <v>42567.322824074072</v>
      </c>
      <c r="T2948" s="12">
        <f t="shared" si="279"/>
        <v>42597.322824074072</v>
      </c>
      <c r="U2948" t="str">
        <f t="shared" si="280"/>
        <v>Jul</v>
      </c>
      <c r="V2948" t="str">
        <f t="shared" si="281"/>
        <v>2016</v>
      </c>
    </row>
    <row r="2949" spans="1:22" ht="48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s="5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8">
        <f t="shared" si="276"/>
        <v>4.2880000000000001E-2</v>
      </c>
      <c r="P2949">
        <f t="shared" si="277"/>
        <v>82.461538461538467</v>
      </c>
      <c r="Q2949" t="s">
        <v>8317</v>
      </c>
      <c r="R2949" t="s">
        <v>8357</v>
      </c>
      <c r="S2949" s="12">
        <f t="shared" si="278"/>
        <v>42649.353784722225</v>
      </c>
      <c r="T2949" s="12">
        <f t="shared" si="279"/>
        <v>42698.507638888892</v>
      </c>
      <c r="U2949" t="str">
        <f t="shared" si="280"/>
        <v>Oct</v>
      </c>
      <c r="V2949" t="str">
        <f t="shared" si="281"/>
        <v>2016</v>
      </c>
    </row>
    <row r="2950" spans="1:22" ht="48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s="5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8">
        <f t="shared" si="276"/>
        <v>4.8000000000000001E-5</v>
      </c>
      <c r="P2950">
        <f t="shared" si="277"/>
        <v>2.6666666666666665</v>
      </c>
      <c r="Q2950" t="s">
        <v>8317</v>
      </c>
      <c r="R2950" t="s">
        <v>8357</v>
      </c>
      <c r="S2950" s="12">
        <f t="shared" si="278"/>
        <v>42097.440891203696</v>
      </c>
      <c r="T2950" s="12">
        <f t="shared" si="279"/>
        <v>42157.440891203696</v>
      </c>
      <c r="U2950" t="str">
        <f t="shared" si="280"/>
        <v>Apr</v>
      </c>
      <c r="V2950" t="str">
        <f t="shared" si="281"/>
        <v>2015</v>
      </c>
    </row>
    <row r="2951" spans="1:22" ht="48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s="5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8">
        <f t="shared" si="276"/>
        <v>2.5000000000000001E-2</v>
      </c>
      <c r="P2951">
        <f t="shared" si="277"/>
        <v>12.5</v>
      </c>
      <c r="Q2951" t="s">
        <v>8317</v>
      </c>
      <c r="R2951" t="s">
        <v>8357</v>
      </c>
      <c r="S2951" s="12">
        <f t="shared" si="278"/>
        <v>42297.61478009259</v>
      </c>
      <c r="T2951" s="12">
        <f t="shared" si="279"/>
        <v>42327.656446759262</v>
      </c>
      <c r="U2951" t="str">
        <f t="shared" si="280"/>
        <v>Oct</v>
      </c>
      <c r="V2951" t="str">
        <f t="shared" si="281"/>
        <v>2015</v>
      </c>
    </row>
    <row r="2952" spans="1:22" ht="48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s="5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8">
        <f t="shared" si="276"/>
        <v>0</v>
      </c>
      <c r="P2952" t="e">
        <f t="shared" si="277"/>
        <v>#DIV/0!</v>
      </c>
      <c r="Q2952" t="s">
        <v>8317</v>
      </c>
      <c r="R2952" t="s">
        <v>8357</v>
      </c>
      <c r="S2952" s="12">
        <f t="shared" si="278"/>
        <v>42362.156851851854</v>
      </c>
      <c r="T2952" s="12">
        <f t="shared" si="279"/>
        <v>42392.156851851854</v>
      </c>
      <c r="U2952" t="str">
        <f t="shared" si="280"/>
        <v>Dec</v>
      </c>
      <c r="V2952" t="str">
        <f t="shared" si="281"/>
        <v>2015</v>
      </c>
    </row>
    <row r="2953" spans="1:22" ht="64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s="5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8">
        <f t="shared" si="276"/>
        <v>2.1919999999999999E-2</v>
      </c>
      <c r="P2953">
        <f t="shared" si="277"/>
        <v>18.896551724137932</v>
      </c>
      <c r="Q2953" t="s">
        <v>8317</v>
      </c>
      <c r="R2953" t="s">
        <v>8357</v>
      </c>
      <c r="S2953" s="12">
        <f t="shared" si="278"/>
        <v>41872.594594907401</v>
      </c>
      <c r="T2953" s="12">
        <f t="shared" si="279"/>
        <v>41917.594594907401</v>
      </c>
      <c r="U2953" t="str">
        <f t="shared" si="280"/>
        <v>Aug</v>
      </c>
      <c r="V2953" t="str">
        <f t="shared" si="281"/>
        <v>2014</v>
      </c>
    </row>
    <row r="2954" spans="1:22" ht="48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s="5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8">
        <f t="shared" si="276"/>
        <v>8.0250000000000002E-2</v>
      </c>
      <c r="P2954">
        <f t="shared" si="277"/>
        <v>200.625</v>
      </c>
      <c r="Q2954" t="s">
        <v>8317</v>
      </c>
      <c r="R2954" t="s">
        <v>8357</v>
      </c>
      <c r="S2954" s="12">
        <f t="shared" si="278"/>
        <v>42628.481932870367</v>
      </c>
      <c r="T2954" s="12">
        <f t="shared" si="279"/>
        <v>42659.958333333336</v>
      </c>
      <c r="U2954" t="str">
        <f t="shared" si="280"/>
        <v>Sep</v>
      </c>
      <c r="V2954" t="str">
        <f t="shared" si="281"/>
        <v>2016</v>
      </c>
    </row>
    <row r="2955" spans="1:22" ht="48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s="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8">
        <f t="shared" si="276"/>
        <v>1.5125E-3</v>
      </c>
      <c r="P2955">
        <f t="shared" si="277"/>
        <v>201.66666666666666</v>
      </c>
      <c r="Q2955" t="s">
        <v>8317</v>
      </c>
      <c r="R2955" t="s">
        <v>8357</v>
      </c>
      <c r="S2955" s="12">
        <f t="shared" si="278"/>
        <v>42255.583576388883</v>
      </c>
      <c r="T2955" s="12">
        <f t="shared" si="279"/>
        <v>42285.583576388883</v>
      </c>
      <c r="U2955" t="str">
        <f t="shared" si="280"/>
        <v>Sep</v>
      </c>
      <c r="V2955" t="str">
        <f t="shared" si="281"/>
        <v>2015</v>
      </c>
    </row>
    <row r="2956" spans="1:22" ht="48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s="5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8">
        <f t="shared" si="276"/>
        <v>0</v>
      </c>
      <c r="P2956" t="e">
        <f t="shared" si="277"/>
        <v>#DIV/0!</v>
      </c>
      <c r="Q2956" t="s">
        <v>8317</v>
      </c>
      <c r="R2956" t="s">
        <v>8357</v>
      </c>
      <c r="S2956" s="12">
        <f t="shared" si="278"/>
        <v>42790.375034722216</v>
      </c>
      <c r="T2956" s="12">
        <f t="shared" si="279"/>
        <v>42810.333368055559</v>
      </c>
      <c r="U2956" t="str">
        <f t="shared" si="280"/>
        <v>Feb</v>
      </c>
      <c r="V2956" t="str">
        <f t="shared" si="281"/>
        <v>2017</v>
      </c>
    </row>
    <row r="2957" spans="1:22" ht="32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s="5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8">
        <f t="shared" si="276"/>
        <v>0.59583333333333333</v>
      </c>
      <c r="P2957">
        <f t="shared" si="277"/>
        <v>65</v>
      </c>
      <c r="Q2957" t="s">
        <v>8317</v>
      </c>
      <c r="R2957" t="s">
        <v>8357</v>
      </c>
      <c r="S2957" s="12">
        <f t="shared" si="278"/>
        <v>42141.532974537033</v>
      </c>
      <c r="T2957" s="12">
        <f t="shared" si="279"/>
        <v>42171.532974537033</v>
      </c>
      <c r="U2957" t="str">
        <f t="shared" si="280"/>
        <v>May</v>
      </c>
      <c r="V2957" t="str">
        <f t="shared" si="281"/>
        <v>2015</v>
      </c>
    </row>
    <row r="2958" spans="1:22" ht="48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s="5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8">
        <f t="shared" si="276"/>
        <v>0.16734177215189874</v>
      </c>
      <c r="P2958">
        <f t="shared" si="277"/>
        <v>66.099999999999994</v>
      </c>
      <c r="Q2958" t="s">
        <v>8317</v>
      </c>
      <c r="R2958" t="s">
        <v>8357</v>
      </c>
      <c r="S2958" s="12">
        <f t="shared" si="278"/>
        <v>42464.750578703701</v>
      </c>
      <c r="T2958" s="12">
        <f t="shared" si="279"/>
        <v>42494.750578703701</v>
      </c>
      <c r="U2958" t="str">
        <f t="shared" si="280"/>
        <v>Apr</v>
      </c>
      <c r="V2958" t="str">
        <f t="shared" si="281"/>
        <v>2016</v>
      </c>
    </row>
    <row r="2959" spans="1:22" ht="48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s="5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8">
        <f t="shared" si="276"/>
        <v>1.8666666666666668E-2</v>
      </c>
      <c r="P2959">
        <f t="shared" si="277"/>
        <v>93.333333333333329</v>
      </c>
      <c r="Q2959" t="s">
        <v>8317</v>
      </c>
      <c r="R2959" t="s">
        <v>8357</v>
      </c>
      <c r="S2959" s="12">
        <f t="shared" si="278"/>
        <v>42030.80291666666</v>
      </c>
      <c r="T2959" s="12">
        <f t="shared" si="279"/>
        <v>42090.761249999996</v>
      </c>
      <c r="U2959" t="str">
        <f t="shared" si="280"/>
        <v>Jan</v>
      </c>
      <c r="V2959" t="str">
        <f t="shared" si="281"/>
        <v>2015</v>
      </c>
    </row>
    <row r="2960" spans="1:22" ht="48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s="5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8">
        <f t="shared" si="276"/>
        <v>0</v>
      </c>
      <c r="P2960" t="e">
        <f t="shared" si="277"/>
        <v>#DIV/0!</v>
      </c>
      <c r="Q2960" t="s">
        <v>8317</v>
      </c>
      <c r="R2960" t="s">
        <v>8357</v>
      </c>
      <c r="S2960" s="12">
        <f t="shared" si="278"/>
        <v>42438.570798611108</v>
      </c>
      <c r="T2960" s="12">
        <f t="shared" si="279"/>
        <v>42498.529131944444</v>
      </c>
      <c r="U2960" t="str">
        <f t="shared" si="280"/>
        <v>Mar</v>
      </c>
      <c r="V2960" t="str">
        <f t="shared" si="281"/>
        <v>2016</v>
      </c>
    </row>
    <row r="2961" spans="1:22" ht="48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s="5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8">
        <f t="shared" si="276"/>
        <v>0</v>
      </c>
      <c r="P2961" t="e">
        <f t="shared" si="277"/>
        <v>#DIV/0!</v>
      </c>
      <c r="Q2961" t="s">
        <v>8317</v>
      </c>
      <c r="R2961" t="s">
        <v>8357</v>
      </c>
      <c r="S2961" s="12">
        <f t="shared" si="278"/>
        <v>42497.800057870372</v>
      </c>
      <c r="T2961" s="12">
        <f t="shared" si="279"/>
        <v>42527.800057870372</v>
      </c>
      <c r="U2961" t="str">
        <f t="shared" si="280"/>
        <v>May</v>
      </c>
      <c r="V2961" t="str">
        <f t="shared" si="281"/>
        <v>2016</v>
      </c>
    </row>
    <row r="2962" spans="1:22" ht="48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s="5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8">
        <f t="shared" si="276"/>
        <v>0</v>
      </c>
      <c r="P2962" t="e">
        <f t="shared" si="277"/>
        <v>#DIV/0!</v>
      </c>
      <c r="Q2962" t="s">
        <v>8317</v>
      </c>
      <c r="R2962" t="s">
        <v>8357</v>
      </c>
      <c r="S2962" s="12">
        <f t="shared" si="278"/>
        <v>41863.54887731481</v>
      </c>
      <c r="T2962" s="12">
        <f t="shared" si="279"/>
        <v>41893.54887731481</v>
      </c>
      <c r="U2962" t="str">
        <f t="shared" si="280"/>
        <v>Aug</v>
      </c>
      <c r="V2962" t="str">
        <f t="shared" si="281"/>
        <v>2014</v>
      </c>
    </row>
    <row r="2963" spans="1:22" ht="48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s="5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8">
        <f t="shared" si="276"/>
        <v>1.0962000000000001</v>
      </c>
      <c r="P2963">
        <f t="shared" si="277"/>
        <v>50.75</v>
      </c>
      <c r="Q2963" t="s">
        <v>8317</v>
      </c>
      <c r="R2963" t="s">
        <v>8318</v>
      </c>
      <c r="S2963" s="12">
        <f t="shared" si="278"/>
        <v>42061.004155092589</v>
      </c>
      <c r="T2963" s="12">
        <f t="shared" si="279"/>
        <v>42088.958333333336</v>
      </c>
      <c r="U2963" t="str">
        <f t="shared" si="280"/>
        <v>Feb</v>
      </c>
      <c r="V2963" t="str">
        <f t="shared" si="281"/>
        <v>2015</v>
      </c>
    </row>
    <row r="2964" spans="1:22" ht="48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s="5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8">
        <f t="shared" si="276"/>
        <v>1.218</v>
      </c>
      <c r="P2964">
        <f t="shared" si="277"/>
        <v>60.9</v>
      </c>
      <c r="Q2964" t="s">
        <v>8317</v>
      </c>
      <c r="R2964" t="s">
        <v>8318</v>
      </c>
      <c r="S2964" s="12">
        <f t="shared" si="278"/>
        <v>42036.035949074074</v>
      </c>
      <c r="T2964" s="12">
        <f t="shared" si="279"/>
        <v>42064.082638888889</v>
      </c>
      <c r="U2964" t="str">
        <f t="shared" si="280"/>
        <v>Feb</v>
      </c>
      <c r="V2964" t="str">
        <f t="shared" si="281"/>
        <v>2015</v>
      </c>
    </row>
    <row r="2965" spans="1:22" ht="64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s="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8">
        <f t="shared" si="276"/>
        <v>1.0685</v>
      </c>
      <c r="P2965">
        <f t="shared" si="277"/>
        <v>109.03061224489795</v>
      </c>
      <c r="Q2965" t="s">
        <v>8317</v>
      </c>
      <c r="R2965" t="s">
        <v>8318</v>
      </c>
      <c r="S2965" s="12">
        <f t="shared" si="278"/>
        <v>42157.26185185185</v>
      </c>
      <c r="T2965" s="12">
        <f t="shared" si="279"/>
        <v>42187.26185185185</v>
      </c>
      <c r="U2965" t="str">
        <f t="shared" si="280"/>
        <v>Jun</v>
      </c>
      <c r="V2965" t="str">
        <f t="shared" si="281"/>
        <v>2015</v>
      </c>
    </row>
    <row r="2966" spans="1:22" ht="48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s="5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8">
        <f t="shared" si="276"/>
        <v>1.0071379999999999</v>
      </c>
      <c r="P2966">
        <f t="shared" si="277"/>
        <v>25.692295918367346</v>
      </c>
      <c r="Q2966" t="s">
        <v>8317</v>
      </c>
      <c r="R2966" t="s">
        <v>8318</v>
      </c>
      <c r="S2966" s="12">
        <f t="shared" si="278"/>
        <v>41827.701608796291</v>
      </c>
      <c r="T2966" s="12">
        <f t="shared" si="279"/>
        <v>41857.688888888886</v>
      </c>
      <c r="U2966" t="str">
        <f t="shared" si="280"/>
        <v>Jul</v>
      </c>
      <c r="V2966" t="str">
        <f t="shared" si="281"/>
        <v>2014</v>
      </c>
    </row>
    <row r="2967" spans="1:22" ht="48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s="5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8">
        <f t="shared" si="276"/>
        <v>1.0900000000000001</v>
      </c>
      <c r="P2967">
        <f t="shared" si="277"/>
        <v>41.92307692307692</v>
      </c>
      <c r="Q2967" t="s">
        <v>8317</v>
      </c>
      <c r="R2967" t="s">
        <v>8318</v>
      </c>
      <c r="S2967" s="12">
        <f t="shared" si="278"/>
        <v>42162.521215277775</v>
      </c>
      <c r="T2967" s="12">
        <f t="shared" si="279"/>
        <v>42192.521215277775</v>
      </c>
      <c r="U2967" t="str">
        <f t="shared" si="280"/>
        <v>Jun</v>
      </c>
      <c r="V2967" t="str">
        <f t="shared" si="281"/>
        <v>2015</v>
      </c>
    </row>
    <row r="2968" spans="1:22" ht="48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s="5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8">
        <f t="shared" si="276"/>
        <v>1.1363000000000001</v>
      </c>
      <c r="P2968">
        <f t="shared" si="277"/>
        <v>88.7734375</v>
      </c>
      <c r="Q2968" t="s">
        <v>8317</v>
      </c>
      <c r="R2968" t="s">
        <v>8318</v>
      </c>
      <c r="S2968" s="12">
        <f t="shared" si="278"/>
        <v>42233.530231481483</v>
      </c>
      <c r="T2968" s="12">
        <f t="shared" si="279"/>
        <v>42263.530231481483</v>
      </c>
      <c r="U2968" t="str">
        <f t="shared" si="280"/>
        <v>Aug</v>
      </c>
      <c r="V2968" t="str">
        <f t="shared" si="281"/>
        <v>2015</v>
      </c>
    </row>
    <row r="2969" spans="1:22" ht="48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s="5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8">
        <f t="shared" si="276"/>
        <v>1.1392</v>
      </c>
      <c r="P2969">
        <f t="shared" si="277"/>
        <v>80.225352112676063</v>
      </c>
      <c r="Q2969" t="s">
        <v>8317</v>
      </c>
      <c r="R2969" t="s">
        <v>8318</v>
      </c>
      <c r="S2969" s="12">
        <f t="shared" si="278"/>
        <v>42041.989490740736</v>
      </c>
      <c r="T2969" s="12">
        <f t="shared" si="279"/>
        <v>42071.947824074072</v>
      </c>
      <c r="U2969" t="str">
        <f t="shared" si="280"/>
        <v>Feb</v>
      </c>
      <c r="V2969" t="str">
        <f t="shared" si="281"/>
        <v>2015</v>
      </c>
    </row>
    <row r="2970" spans="1:22" ht="32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s="5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8">
        <f t="shared" si="276"/>
        <v>1.06</v>
      </c>
      <c r="P2970">
        <f t="shared" si="277"/>
        <v>78.936170212765958</v>
      </c>
      <c r="Q2970" t="s">
        <v>8317</v>
      </c>
      <c r="R2970" t="s">
        <v>8318</v>
      </c>
      <c r="S2970" s="12">
        <f t="shared" si="278"/>
        <v>42585.315509259257</v>
      </c>
      <c r="T2970" s="12">
        <f t="shared" si="279"/>
        <v>42598.957638888889</v>
      </c>
      <c r="U2970" t="str">
        <f t="shared" si="280"/>
        <v>Aug</v>
      </c>
      <c r="V2970" t="str">
        <f t="shared" si="281"/>
        <v>2016</v>
      </c>
    </row>
    <row r="2971" spans="1:22" ht="48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s="5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8">
        <f t="shared" si="276"/>
        <v>1.625</v>
      </c>
      <c r="P2971">
        <f t="shared" si="277"/>
        <v>95.588235294117652</v>
      </c>
      <c r="Q2971" t="s">
        <v>8317</v>
      </c>
      <c r="R2971" t="s">
        <v>8318</v>
      </c>
      <c r="S2971" s="12">
        <f t="shared" si="278"/>
        <v>42097.578159722216</v>
      </c>
      <c r="T2971" s="12">
        <f t="shared" si="279"/>
        <v>42127.743750000001</v>
      </c>
      <c r="U2971" t="str">
        <f t="shared" si="280"/>
        <v>Apr</v>
      </c>
      <c r="V2971" t="str">
        <f t="shared" si="281"/>
        <v>2015</v>
      </c>
    </row>
    <row r="2972" spans="1:22" ht="48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s="5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8">
        <f t="shared" si="276"/>
        <v>1.06</v>
      </c>
      <c r="P2972">
        <f t="shared" si="277"/>
        <v>69.890109890109883</v>
      </c>
      <c r="Q2972" t="s">
        <v>8317</v>
      </c>
      <c r="R2972" t="s">
        <v>8318</v>
      </c>
      <c r="S2972" s="12">
        <f t="shared" si="278"/>
        <v>41808.461238425924</v>
      </c>
      <c r="T2972" s="12">
        <f t="shared" si="279"/>
        <v>41838.461238425924</v>
      </c>
      <c r="U2972" t="str">
        <f t="shared" si="280"/>
        <v>Jun</v>
      </c>
      <c r="V2972" t="str">
        <f t="shared" si="281"/>
        <v>2014</v>
      </c>
    </row>
    <row r="2973" spans="1:22" ht="48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s="5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8">
        <f t="shared" si="276"/>
        <v>1.0015624999999999</v>
      </c>
      <c r="P2973">
        <f t="shared" si="277"/>
        <v>74.534883720930239</v>
      </c>
      <c r="Q2973" t="s">
        <v>8317</v>
      </c>
      <c r="R2973" t="s">
        <v>8318</v>
      </c>
      <c r="S2973" s="12">
        <f t="shared" si="278"/>
        <v>41852.449976851851</v>
      </c>
      <c r="T2973" s="12">
        <f t="shared" si="279"/>
        <v>41882.449976851851</v>
      </c>
      <c r="U2973" t="str">
        <f t="shared" si="280"/>
        <v>Aug</v>
      </c>
      <c r="V2973" t="str">
        <f t="shared" si="281"/>
        <v>2014</v>
      </c>
    </row>
    <row r="2974" spans="1:22" ht="32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s="5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8">
        <f t="shared" si="276"/>
        <v>1.0535000000000001</v>
      </c>
      <c r="P2974">
        <f t="shared" si="277"/>
        <v>123.94117647058823</v>
      </c>
      <c r="Q2974" t="s">
        <v>8317</v>
      </c>
      <c r="R2974" t="s">
        <v>8318</v>
      </c>
      <c r="S2974" s="12">
        <f t="shared" si="278"/>
        <v>42693.90185185185</v>
      </c>
      <c r="T2974" s="12">
        <f t="shared" si="279"/>
        <v>42708.833333333336</v>
      </c>
      <c r="U2974" t="str">
        <f t="shared" si="280"/>
        <v>Nov</v>
      </c>
      <c r="V2974" t="str">
        <f t="shared" si="281"/>
        <v>2016</v>
      </c>
    </row>
    <row r="2975" spans="1:22" ht="48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s="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8">
        <f t="shared" si="276"/>
        <v>1.748</v>
      </c>
      <c r="P2975">
        <f t="shared" si="277"/>
        <v>264.84848484848487</v>
      </c>
      <c r="Q2975" t="s">
        <v>8317</v>
      </c>
      <c r="R2975" t="s">
        <v>8318</v>
      </c>
      <c r="S2975" s="12">
        <f t="shared" si="278"/>
        <v>42341.610046296293</v>
      </c>
      <c r="T2975" s="12">
        <f t="shared" si="279"/>
        <v>42369.958333333336</v>
      </c>
      <c r="U2975" t="str">
        <f t="shared" si="280"/>
        <v>Dec</v>
      </c>
      <c r="V2975" t="str">
        <f t="shared" si="281"/>
        <v>2015</v>
      </c>
    </row>
    <row r="2976" spans="1:22" ht="48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s="5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8">
        <f t="shared" si="276"/>
        <v>1.02</v>
      </c>
      <c r="P2976">
        <f t="shared" si="277"/>
        <v>58.620689655172413</v>
      </c>
      <c r="Q2976" t="s">
        <v>8317</v>
      </c>
      <c r="R2976" t="s">
        <v>8318</v>
      </c>
      <c r="S2976" s="12">
        <f t="shared" si="278"/>
        <v>41879.852673611109</v>
      </c>
      <c r="T2976" s="12">
        <f t="shared" si="279"/>
        <v>41907.857638888883</v>
      </c>
      <c r="U2976" t="str">
        <f t="shared" si="280"/>
        <v>Aug</v>
      </c>
      <c r="V2976" t="str">
        <f t="shared" si="281"/>
        <v>2014</v>
      </c>
    </row>
    <row r="2977" spans="1:22" ht="48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s="5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8">
        <f t="shared" si="276"/>
        <v>1.00125</v>
      </c>
      <c r="P2977">
        <f t="shared" si="277"/>
        <v>70.884955752212392</v>
      </c>
      <c r="Q2977" t="s">
        <v>8317</v>
      </c>
      <c r="R2977" t="s">
        <v>8318</v>
      </c>
      <c r="S2977" s="12">
        <f t="shared" si="278"/>
        <v>41941.475532407407</v>
      </c>
      <c r="T2977" s="12">
        <f t="shared" si="279"/>
        <v>41969.916666666664</v>
      </c>
      <c r="U2977" t="str">
        <f t="shared" si="280"/>
        <v>Oct</v>
      </c>
      <c r="V2977" t="str">
        <f t="shared" si="281"/>
        <v>2014</v>
      </c>
    </row>
    <row r="2978" spans="1:22" ht="48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s="5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8">
        <f t="shared" si="276"/>
        <v>1.7142857142857142</v>
      </c>
      <c r="P2978">
        <f t="shared" si="277"/>
        <v>8.5714285714285712</v>
      </c>
      <c r="Q2978" t="s">
        <v>8317</v>
      </c>
      <c r="R2978" t="s">
        <v>8318</v>
      </c>
      <c r="S2978" s="12">
        <f t="shared" si="278"/>
        <v>42425.522337962961</v>
      </c>
      <c r="T2978" s="12">
        <f t="shared" si="279"/>
        <v>42442.291666666664</v>
      </c>
      <c r="U2978" t="str">
        <f t="shared" si="280"/>
        <v>Feb</v>
      </c>
      <c r="V2978" t="str">
        <f t="shared" si="281"/>
        <v>2016</v>
      </c>
    </row>
    <row r="2979" spans="1:22" ht="64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s="5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8">
        <f t="shared" si="276"/>
        <v>1.1356666666666666</v>
      </c>
      <c r="P2979">
        <f t="shared" si="277"/>
        <v>113.56666666666666</v>
      </c>
      <c r="Q2979" t="s">
        <v>8317</v>
      </c>
      <c r="R2979" t="s">
        <v>8318</v>
      </c>
      <c r="S2979" s="12">
        <f t="shared" si="278"/>
        <v>42026.672847222224</v>
      </c>
      <c r="T2979" s="12">
        <f t="shared" si="279"/>
        <v>42085.884722222218</v>
      </c>
      <c r="U2979" t="str">
        <f t="shared" si="280"/>
        <v>Jan</v>
      </c>
      <c r="V2979" t="str">
        <f t="shared" si="281"/>
        <v>2015</v>
      </c>
    </row>
    <row r="2980" spans="1:22" ht="48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s="5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8">
        <f t="shared" si="276"/>
        <v>1.2946666666666666</v>
      </c>
      <c r="P2980">
        <f t="shared" si="277"/>
        <v>60.6875</v>
      </c>
      <c r="Q2980" t="s">
        <v>8317</v>
      </c>
      <c r="R2980" t="s">
        <v>8318</v>
      </c>
      <c r="S2980" s="12">
        <f t="shared" si="278"/>
        <v>41922.432256944441</v>
      </c>
      <c r="T2980" s="12">
        <f t="shared" si="279"/>
        <v>41932.040972222218</v>
      </c>
      <c r="U2980" t="str">
        <f t="shared" si="280"/>
        <v>Oct</v>
      </c>
      <c r="V2980" t="str">
        <f t="shared" si="281"/>
        <v>2014</v>
      </c>
    </row>
    <row r="2981" spans="1:22" ht="48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s="5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8">
        <f t="shared" si="276"/>
        <v>1.014</v>
      </c>
      <c r="P2981">
        <f t="shared" si="277"/>
        <v>110.21739130434783</v>
      </c>
      <c r="Q2981" t="s">
        <v>8317</v>
      </c>
      <c r="R2981" t="s">
        <v>8318</v>
      </c>
      <c r="S2981" s="12">
        <f t="shared" si="278"/>
        <v>41993.616006944438</v>
      </c>
      <c r="T2981" s="12">
        <f t="shared" si="279"/>
        <v>42010.041666666664</v>
      </c>
      <c r="U2981" t="str">
        <f t="shared" si="280"/>
        <v>Dec</v>
      </c>
      <c r="V2981" t="str">
        <f t="shared" si="281"/>
        <v>2014</v>
      </c>
    </row>
    <row r="2982" spans="1:22" ht="48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s="5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8">
        <f t="shared" si="276"/>
        <v>1.0916666666666666</v>
      </c>
      <c r="P2982">
        <f t="shared" si="277"/>
        <v>136.45833333333334</v>
      </c>
      <c r="Q2982" t="s">
        <v>8317</v>
      </c>
      <c r="R2982" t="s">
        <v>8318</v>
      </c>
      <c r="S2982" s="12">
        <f t="shared" si="278"/>
        <v>42219.70752314815</v>
      </c>
      <c r="T2982" s="12">
        <f t="shared" si="279"/>
        <v>42239.874999999993</v>
      </c>
      <c r="U2982" t="str">
        <f t="shared" si="280"/>
        <v>Aug</v>
      </c>
      <c r="V2982" t="str">
        <f t="shared" si="281"/>
        <v>2015</v>
      </c>
    </row>
    <row r="2983" spans="1:22" ht="48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s="5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8">
        <f t="shared" si="276"/>
        <v>1.28925</v>
      </c>
      <c r="P2983">
        <f t="shared" si="277"/>
        <v>53.164948453608247</v>
      </c>
      <c r="Q2983" t="s">
        <v>8317</v>
      </c>
      <c r="R2983" t="s">
        <v>8357</v>
      </c>
      <c r="S2983" s="12">
        <f t="shared" si="278"/>
        <v>42225.351342592585</v>
      </c>
      <c r="T2983" s="12">
        <f t="shared" si="279"/>
        <v>42270.351342592585</v>
      </c>
      <c r="U2983" t="str">
        <f t="shared" si="280"/>
        <v>Aug</v>
      </c>
      <c r="V2983" t="str">
        <f t="shared" si="281"/>
        <v>2015</v>
      </c>
    </row>
    <row r="2984" spans="1:22" ht="32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s="5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8">
        <f t="shared" si="276"/>
        <v>1.0206</v>
      </c>
      <c r="P2984">
        <f t="shared" si="277"/>
        <v>86.491525423728817</v>
      </c>
      <c r="Q2984" t="s">
        <v>8317</v>
      </c>
      <c r="R2984" t="s">
        <v>8357</v>
      </c>
      <c r="S2984" s="12">
        <f t="shared" si="278"/>
        <v>42381.478506944441</v>
      </c>
      <c r="T2984" s="12">
        <f t="shared" si="279"/>
        <v>42411.478506944441</v>
      </c>
      <c r="U2984" t="str">
        <f t="shared" si="280"/>
        <v>Jan</v>
      </c>
      <c r="V2984" t="str">
        <f t="shared" si="281"/>
        <v>2016</v>
      </c>
    </row>
    <row r="2985" spans="1:22" ht="48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s="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8">
        <f t="shared" si="276"/>
        <v>1.465395775862069</v>
      </c>
      <c r="P2985">
        <f t="shared" si="277"/>
        <v>155.23827397260274</v>
      </c>
      <c r="Q2985" t="s">
        <v>8317</v>
      </c>
      <c r="R2985" t="s">
        <v>8357</v>
      </c>
      <c r="S2985" s="12">
        <f t="shared" si="278"/>
        <v>41894.424027777779</v>
      </c>
      <c r="T2985" s="12">
        <f t="shared" si="279"/>
        <v>41954.465694444443</v>
      </c>
      <c r="U2985" t="str">
        <f t="shared" si="280"/>
        <v>Sep</v>
      </c>
      <c r="V2985" t="str">
        <f t="shared" si="281"/>
        <v>2014</v>
      </c>
    </row>
    <row r="2986" spans="1:22" ht="48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s="5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8">
        <f t="shared" si="276"/>
        <v>1.00352</v>
      </c>
      <c r="P2986">
        <f t="shared" si="277"/>
        <v>115.08256880733946</v>
      </c>
      <c r="Q2986" t="s">
        <v>8317</v>
      </c>
      <c r="R2986" t="s">
        <v>8357</v>
      </c>
      <c r="S2986" s="12">
        <f t="shared" si="278"/>
        <v>42576.070381944439</v>
      </c>
      <c r="T2986" s="12">
        <f t="shared" si="279"/>
        <v>42606.070381944439</v>
      </c>
      <c r="U2986" t="str">
        <f t="shared" si="280"/>
        <v>Jul</v>
      </c>
      <c r="V2986" t="str">
        <f t="shared" si="281"/>
        <v>2016</v>
      </c>
    </row>
    <row r="2987" spans="1:22" ht="48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s="5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8">
        <f t="shared" si="276"/>
        <v>1.2164999999999999</v>
      </c>
      <c r="P2987">
        <f t="shared" si="277"/>
        <v>109.5945945945946</v>
      </c>
      <c r="Q2987" t="s">
        <v>8317</v>
      </c>
      <c r="R2987" t="s">
        <v>8357</v>
      </c>
      <c r="S2987" s="12">
        <f t="shared" si="278"/>
        <v>42654.765370370362</v>
      </c>
      <c r="T2987" s="12">
        <f t="shared" si="279"/>
        <v>42673.958333333336</v>
      </c>
      <c r="U2987" t="str">
        <f t="shared" si="280"/>
        <v>Oct</v>
      </c>
      <c r="V2987" t="str">
        <f t="shared" si="281"/>
        <v>2016</v>
      </c>
    </row>
    <row r="2988" spans="1:22" ht="48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s="5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8">
        <f t="shared" si="276"/>
        <v>1.0549999999999999</v>
      </c>
      <c r="P2988">
        <f t="shared" si="277"/>
        <v>45.214285714285715</v>
      </c>
      <c r="Q2988" t="s">
        <v>8317</v>
      </c>
      <c r="R2988" t="s">
        <v>8357</v>
      </c>
      <c r="S2988" s="12">
        <f t="shared" si="278"/>
        <v>42431.29173611111</v>
      </c>
      <c r="T2988" s="12">
        <f t="shared" si="279"/>
        <v>42491.250069444439</v>
      </c>
      <c r="U2988" t="str">
        <f t="shared" si="280"/>
        <v>Mar</v>
      </c>
      <c r="V2988" t="str">
        <f t="shared" si="281"/>
        <v>2016</v>
      </c>
    </row>
    <row r="2989" spans="1:22" ht="48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s="5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8">
        <f t="shared" si="276"/>
        <v>1.1040080000000001</v>
      </c>
      <c r="P2989">
        <f t="shared" si="277"/>
        <v>104.15169811320754</v>
      </c>
      <c r="Q2989" t="s">
        <v>8317</v>
      </c>
      <c r="R2989" t="s">
        <v>8357</v>
      </c>
      <c r="S2989" s="12">
        <f t="shared" si="278"/>
        <v>42627.098969907405</v>
      </c>
      <c r="T2989" s="12">
        <f t="shared" si="279"/>
        <v>42655.791666666664</v>
      </c>
      <c r="U2989" t="str">
        <f t="shared" si="280"/>
        <v>Sep</v>
      </c>
      <c r="V2989" t="str">
        <f t="shared" si="281"/>
        <v>2016</v>
      </c>
    </row>
    <row r="2990" spans="1:22" ht="48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s="5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8">
        <f t="shared" si="276"/>
        <v>1</v>
      </c>
      <c r="P2990">
        <f t="shared" si="277"/>
        <v>35.714285714285715</v>
      </c>
      <c r="Q2990" t="s">
        <v>8317</v>
      </c>
      <c r="R2990" t="s">
        <v>8357</v>
      </c>
      <c r="S2990" s="12">
        <f t="shared" si="278"/>
        <v>42511.153715277782</v>
      </c>
      <c r="T2990" s="12">
        <f t="shared" si="279"/>
        <v>42541.153715277782</v>
      </c>
      <c r="U2990" t="str">
        <f t="shared" si="280"/>
        <v>May</v>
      </c>
      <c r="V2990" t="str">
        <f t="shared" si="281"/>
        <v>2016</v>
      </c>
    </row>
    <row r="2991" spans="1:22" ht="16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s="5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8">
        <f t="shared" si="276"/>
        <v>1.76535</v>
      </c>
      <c r="P2991">
        <f t="shared" si="277"/>
        <v>96.997252747252745</v>
      </c>
      <c r="Q2991" t="s">
        <v>8317</v>
      </c>
      <c r="R2991" t="s">
        <v>8357</v>
      </c>
      <c r="S2991" s="12">
        <f t="shared" si="278"/>
        <v>42336.812060185184</v>
      </c>
      <c r="T2991" s="12">
        <f t="shared" si="279"/>
        <v>42358.999305555553</v>
      </c>
      <c r="U2991" t="str">
        <f t="shared" si="280"/>
        <v>Nov</v>
      </c>
      <c r="V2991" t="str">
        <f t="shared" si="281"/>
        <v>2015</v>
      </c>
    </row>
    <row r="2992" spans="1:22" ht="48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s="5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8">
        <f t="shared" si="276"/>
        <v>1</v>
      </c>
      <c r="P2992">
        <f t="shared" si="277"/>
        <v>370.37037037037038</v>
      </c>
      <c r="Q2992" t="s">
        <v>8317</v>
      </c>
      <c r="R2992" t="s">
        <v>8357</v>
      </c>
      <c r="S2992" s="12">
        <f t="shared" si="278"/>
        <v>42341.365972222215</v>
      </c>
      <c r="T2992" s="12">
        <f t="shared" si="279"/>
        <v>42376.365972222215</v>
      </c>
      <c r="U2992" t="str">
        <f t="shared" si="280"/>
        <v>Dec</v>
      </c>
      <c r="V2992" t="str">
        <f t="shared" si="281"/>
        <v>2015</v>
      </c>
    </row>
    <row r="2993" spans="1:22" ht="48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s="5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8">
        <f t="shared" si="276"/>
        <v>1.0329411764705883</v>
      </c>
      <c r="P2993">
        <f t="shared" si="277"/>
        <v>94.408602150537632</v>
      </c>
      <c r="Q2993" t="s">
        <v>8317</v>
      </c>
      <c r="R2993" t="s">
        <v>8357</v>
      </c>
      <c r="S2993" s="12">
        <f t="shared" si="278"/>
        <v>42740.628819444442</v>
      </c>
      <c r="T2993" s="12">
        <f t="shared" si="279"/>
        <v>42762.628819444442</v>
      </c>
      <c r="U2993" t="str">
        <f t="shared" si="280"/>
        <v>Jan</v>
      </c>
      <c r="V2993" t="str">
        <f t="shared" si="281"/>
        <v>2017</v>
      </c>
    </row>
    <row r="2994" spans="1:22" ht="48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s="5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8">
        <f t="shared" si="276"/>
        <v>1.0449999999999999</v>
      </c>
      <c r="P2994">
        <f t="shared" si="277"/>
        <v>48.984375</v>
      </c>
      <c r="Q2994" t="s">
        <v>8317</v>
      </c>
      <c r="R2994" t="s">
        <v>8357</v>
      </c>
      <c r="S2994" s="12">
        <f t="shared" si="278"/>
        <v>42622.559143518512</v>
      </c>
      <c r="T2994" s="12">
        <f t="shared" si="279"/>
        <v>42652.559143518512</v>
      </c>
      <c r="U2994" t="str">
        <f t="shared" si="280"/>
        <v>Sep</v>
      </c>
      <c r="V2994" t="str">
        <f t="shared" si="281"/>
        <v>2016</v>
      </c>
    </row>
    <row r="2995" spans="1:22" ht="16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s="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8">
        <f t="shared" si="276"/>
        <v>1.0029999999999999</v>
      </c>
      <c r="P2995">
        <f t="shared" si="277"/>
        <v>45.590909090909093</v>
      </c>
      <c r="Q2995" t="s">
        <v>8317</v>
      </c>
      <c r="R2995" t="s">
        <v>8357</v>
      </c>
      <c r="S2995" s="12">
        <f t="shared" si="278"/>
        <v>42390.63040509259</v>
      </c>
      <c r="T2995" s="12">
        <f t="shared" si="279"/>
        <v>42420.63040509259</v>
      </c>
      <c r="U2995" t="str">
        <f t="shared" si="280"/>
        <v>Jan</v>
      </c>
      <c r="V2995" t="str">
        <f t="shared" si="281"/>
        <v>2016</v>
      </c>
    </row>
    <row r="2996" spans="1:22" ht="48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s="5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8">
        <f t="shared" si="276"/>
        <v>4.577466666666667</v>
      </c>
      <c r="P2996">
        <f t="shared" si="277"/>
        <v>23.275254237288134</v>
      </c>
      <c r="Q2996" t="s">
        <v>8317</v>
      </c>
      <c r="R2996" t="s">
        <v>8357</v>
      </c>
      <c r="S2996" s="12">
        <f t="shared" si="278"/>
        <v>41885.270509259259</v>
      </c>
      <c r="T2996" s="12">
        <f t="shared" si="279"/>
        <v>41915.270509259259</v>
      </c>
      <c r="U2996" t="str">
        <f t="shared" si="280"/>
        <v>Sep</v>
      </c>
      <c r="V2996" t="str">
        <f t="shared" si="281"/>
        <v>2014</v>
      </c>
    </row>
    <row r="2997" spans="1:22" ht="48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s="5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8">
        <f t="shared" si="276"/>
        <v>1.0496000000000001</v>
      </c>
      <c r="P2997">
        <f t="shared" si="277"/>
        <v>63.2289156626506</v>
      </c>
      <c r="Q2997" t="s">
        <v>8317</v>
      </c>
      <c r="R2997" t="s">
        <v>8357</v>
      </c>
      <c r="S2997" s="12">
        <f t="shared" si="278"/>
        <v>42724.456840277773</v>
      </c>
      <c r="T2997" s="12">
        <f t="shared" si="279"/>
        <v>42754.456840277773</v>
      </c>
      <c r="U2997" t="str">
        <f t="shared" si="280"/>
        <v>Dec</v>
      </c>
      <c r="V2997" t="str">
        <f t="shared" si="281"/>
        <v>2016</v>
      </c>
    </row>
    <row r="2998" spans="1:22" ht="32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s="5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8">
        <f t="shared" si="276"/>
        <v>1.7194285714285715</v>
      </c>
      <c r="P2998">
        <f t="shared" si="277"/>
        <v>153.5204081632653</v>
      </c>
      <c r="Q2998" t="s">
        <v>8317</v>
      </c>
      <c r="R2998" t="s">
        <v>8357</v>
      </c>
      <c r="S2998" s="12">
        <f t="shared" si="278"/>
        <v>42090.70416666667</v>
      </c>
      <c r="T2998" s="12">
        <f t="shared" si="279"/>
        <v>42150.70416666667</v>
      </c>
      <c r="U2998" t="str">
        <f t="shared" si="280"/>
        <v>Mar</v>
      </c>
      <c r="V2998" t="str">
        <f t="shared" si="281"/>
        <v>2015</v>
      </c>
    </row>
    <row r="2999" spans="1:22" ht="48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s="5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8">
        <f t="shared" si="276"/>
        <v>1.0373000000000001</v>
      </c>
      <c r="P2999">
        <f t="shared" si="277"/>
        <v>90.2</v>
      </c>
      <c r="Q2999" t="s">
        <v>8317</v>
      </c>
      <c r="R2999" t="s">
        <v>8357</v>
      </c>
      <c r="S2999" s="12">
        <f t="shared" si="278"/>
        <v>42775.525381944441</v>
      </c>
      <c r="T2999" s="12">
        <f t="shared" si="279"/>
        <v>42792.999305555553</v>
      </c>
      <c r="U2999" t="str">
        <f t="shared" si="280"/>
        <v>Feb</v>
      </c>
      <c r="V2999" t="str">
        <f t="shared" si="281"/>
        <v>2017</v>
      </c>
    </row>
    <row r="3000" spans="1:22" ht="48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s="5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8">
        <f t="shared" si="276"/>
        <v>1.0302899999999999</v>
      </c>
      <c r="P3000">
        <f t="shared" si="277"/>
        <v>118.97113163972287</v>
      </c>
      <c r="Q3000" t="s">
        <v>8317</v>
      </c>
      <c r="R3000" t="s">
        <v>8357</v>
      </c>
      <c r="S3000" s="12">
        <f t="shared" si="278"/>
        <v>41777.985289351847</v>
      </c>
      <c r="T3000" s="12">
        <f t="shared" si="279"/>
        <v>41805.975694444445</v>
      </c>
      <c r="U3000" t="str">
        <f t="shared" si="280"/>
        <v>May</v>
      </c>
      <c r="V3000" t="str">
        <f t="shared" si="281"/>
        <v>2014</v>
      </c>
    </row>
    <row r="3001" spans="1:22" ht="48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s="5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8">
        <f t="shared" si="276"/>
        <v>1.1888888888888889</v>
      </c>
      <c r="P3001">
        <f t="shared" si="277"/>
        <v>80.25</v>
      </c>
      <c r="Q3001" t="s">
        <v>8317</v>
      </c>
      <c r="R3001" t="s">
        <v>8357</v>
      </c>
      <c r="S3001" s="12">
        <f t="shared" si="278"/>
        <v>42780.531944444439</v>
      </c>
      <c r="T3001" s="12">
        <f t="shared" si="279"/>
        <v>42794.874999999993</v>
      </c>
      <c r="U3001" t="str">
        <f t="shared" si="280"/>
        <v>Feb</v>
      </c>
      <c r="V3001" t="str">
        <f t="shared" si="281"/>
        <v>2017</v>
      </c>
    </row>
    <row r="3002" spans="1:22" ht="48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s="5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8">
        <f t="shared" si="276"/>
        <v>1</v>
      </c>
      <c r="P3002">
        <f t="shared" si="277"/>
        <v>62.5</v>
      </c>
      <c r="Q3002" t="s">
        <v>8317</v>
      </c>
      <c r="R3002" t="s">
        <v>8357</v>
      </c>
      <c r="S3002" s="12">
        <f t="shared" si="278"/>
        <v>42752.61886574074</v>
      </c>
      <c r="T3002" s="12">
        <f t="shared" si="279"/>
        <v>42766.541666666664</v>
      </c>
      <c r="U3002" t="str">
        <f t="shared" si="280"/>
        <v>Jan</v>
      </c>
      <c r="V3002" t="str">
        <f t="shared" si="281"/>
        <v>2017</v>
      </c>
    </row>
    <row r="3003" spans="1:22" ht="48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s="5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8">
        <f t="shared" si="276"/>
        <v>3.1869988910451896</v>
      </c>
      <c r="P3003">
        <f t="shared" si="277"/>
        <v>131.37719999999999</v>
      </c>
      <c r="Q3003" t="s">
        <v>8317</v>
      </c>
      <c r="R3003" t="s">
        <v>8357</v>
      </c>
      <c r="S3003" s="12">
        <f t="shared" si="278"/>
        <v>42534.687291666669</v>
      </c>
      <c r="T3003" s="12">
        <f t="shared" si="279"/>
        <v>42564.687291666669</v>
      </c>
      <c r="U3003" t="str">
        <f t="shared" si="280"/>
        <v>Jun</v>
      </c>
      <c r="V3003" t="str">
        <f t="shared" si="281"/>
        <v>2016</v>
      </c>
    </row>
    <row r="3004" spans="1:22" ht="32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s="5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8">
        <f t="shared" si="276"/>
        <v>1.0850614285714286</v>
      </c>
      <c r="P3004">
        <f t="shared" si="277"/>
        <v>73.032980769230775</v>
      </c>
      <c r="Q3004" t="s">
        <v>8317</v>
      </c>
      <c r="R3004" t="s">
        <v>8357</v>
      </c>
      <c r="S3004" s="12">
        <f t="shared" si="278"/>
        <v>41239.627916666665</v>
      </c>
      <c r="T3004" s="12">
        <f t="shared" si="279"/>
        <v>41269.627916666665</v>
      </c>
      <c r="U3004" t="str">
        <f t="shared" si="280"/>
        <v>Nov</v>
      </c>
      <c r="V3004" t="str">
        <f t="shared" si="281"/>
        <v>2012</v>
      </c>
    </row>
    <row r="3005" spans="1:22" ht="48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s="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8">
        <f t="shared" si="276"/>
        <v>1.0116666666666667</v>
      </c>
      <c r="P3005">
        <f t="shared" si="277"/>
        <v>178.52941176470588</v>
      </c>
      <c r="Q3005" t="s">
        <v>8317</v>
      </c>
      <c r="R3005" t="s">
        <v>8357</v>
      </c>
      <c r="S3005" s="12">
        <f t="shared" si="278"/>
        <v>42398.640925925924</v>
      </c>
      <c r="T3005" s="12">
        <f t="shared" si="279"/>
        <v>42430.040972222218</v>
      </c>
      <c r="U3005" t="str">
        <f t="shared" si="280"/>
        <v>Jan</v>
      </c>
      <c r="V3005" t="str">
        <f t="shared" si="281"/>
        <v>2016</v>
      </c>
    </row>
    <row r="3006" spans="1:22" ht="48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s="5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8">
        <f t="shared" si="276"/>
        <v>1.12815</v>
      </c>
      <c r="P3006">
        <f t="shared" si="277"/>
        <v>162.90974729241879</v>
      </c>
      <c r="Q3006" t="s">
        <v>8317</v>
      </c>
      <c r="R3006" t="s">
        <v>8357</v>
      </c>
      <c r="S3006" s="12">
        <f t="shared" si="278"/>
        <v>41928.672731481478</v>
      </c>
      <c r="T3006" s="12">
        <f t="shared" si="279"/>
        <v>41958.714398148142</v>
      </c>
      <c r="U3006" t="str">
        <f t="shared" si="280"/>
        <v>Oct</v>
      </c>
      <c r="V3006" t="str">
        <f t="shared" si="281"/>
        <v>2014</v>
      </c>
    </row>
    <row r="3007" spans="1:22" ht="48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s="5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8">
        <f t="shared" si="276"/>
        <v>1.2049622641509434</v>
      </c>
      <c r="P3007">
        <f t="shared" si="277"/>
        <v>108.24237288135593</v>
      </c>
      <c r="Q3007" t="s">
        <v>8317</v>
      </c>
      <c r="R3007" t="s">
        <v>8357</v>
      </c>
      <c r="S3007" s="12">
        <f t="shared" si="278"/>
        <v>41888.466493055552</v>
      </c>
      <c r="T3007" s="12">
        <f t="shared" si="279"/>
        <v>41918.466493055552</v>
      </c>
      <c r="U3007" t="str">
        <f t="shared" si="280"/>
        <v>Sep</v>
      </c>
      <c r="V3007" t="str">
        <f t="shared" si="281"/>
        <v>2014</v>
      </c>
    </row>
    <row r="3008" spans="1:22" ht="32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s="5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8">
        <f t="shared" si="276"/>
        <v>1.0774999999999999</v>
      </c>
      <c r="P3008">
        <f t="shared" si="277"/>
        <v>88.865979381443296</v>
      </c>
      <c r="Q3008" t="s">
        <v>8317</v>
      </c>
      <c r="R3008" t="s">
        <v>8357</v>
      </c>
      <c r="S3008" s="12">
        <f t="shared" si="278"/>
        <v>41957.548506944448</v>
      </c>
      <c r="T3008" s="12">
        <f t="shared" si="279"/>
        <v>41987.548506944448</v>
      </c>
      <c r="U3008" t="str">
        <f t="shared" si="280"/>
        <v>Nov</v>
      </c>
      <c r="V3008" t="str">
        <f t="shared" si="281"/>
        <v>2014</v>
      </c>
    </row>
    <row r="3009" spans="1:22" ht="32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s="5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8">
        <f t="shared" si="276"/>
        <v>1.8</v>
      </c>
      <c r="P3009">
        <f t="shared" si="277"/>
        <v>54</v>
      </c>
      <c r="Q3009" t="s">
        <v>8317</v>
      </c>
      <c r="R3009" t="s">
        <v>8357</v>
      </c>
      <c r="S3009" s="12">
        <f t="shared" si="278"/>
        <v>42098.007905092592</v>
      </c>
      <c r="T3009" s="12">
        <f t="shared" si="279"/>
        <v>42119.007905092592</v>
      </c>
      <c r="U3009" t="str">
        <f t="shared" si="280"/>
        <v>Apr</v>
      </c>
      <c r="V3009" t="str">
        <f t="shared" si="281"/>
        <v>2015</v>
      </c>
    </row>
    <row r="3010" spans="1:22" ht="48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s="5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8">
        <f t="shared" si="276"/>
        <v>1.0116666666666667</v>
      </c>
      <c r="P3010">
        <f t="shared" si="277"/>
        <v>116.73076923076923</v>
      </c>
      <c r="Q3010" t="s">
        <v>8317</v>
      </c>
      <c r="R3010" t="s">
        <v>8357</v>
      </c>
      <c r="S3010" s="12">
        <f t="shared" si="278"/>
        <v>42360.003692129627</v>
      </c>
      <c r="T3010" s="12">
        <f t="shared" si="279"/>
        <v>42390.003692129627</v>
      </c>
      <c r="U3010" t="str">
        <f t="shared" si="280"/>
        <v>Dec</v>
      </c>
      <c r="V3010" t="str">
        <f t="shared" si="281"/>
        <v>2015</v>
      </c>
    </row>
    <row r="3011" spans="1:22" ht="48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s="5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8">
        <f t="shared" ref="O3011:O3074" si="282">E3011/D3011</f>
        <v>1.19756</v>
      </c>
      <c r="P3011">
        <f t="shared" ref="P3011:P3074" si="283">AVERAGE(E3011/L3011)</f>
        <v>233.8984375</v>
      </c>
      <c r="Q3011" t="s">
        <v>8317</v>
      </c>
      <c r="R3011" t="s">
        <v>8357</v>
      </c>
      <c r="S3011" s="12">
        <f t="shared" ref="S3011:S3074" si="284">(((J3011/60)/60)/24)+DATE(1970,1,1)+(-5/24)</f>
        <v>41939.361574074072</v>
      </c>
      <c r="T3011" s="12">
        <f t="shared" ref="T3011:T3074" si="285">(((I3011/60)/60)/24)+DATE(1970,1,1)+(-5/24)</f>
        <v>41969.403240740743</v>
      </c>
      <c r="U3011" t="str">
        <f t="shared" ref="U3011:U3074" si="286">TEXT(S3011, "mmm")</f>
        <v>Oct</v>
      </c>
      <c r="V3011" t="str">
        <f t="shared" ref="V3011:V3074" si="287">TEXT(S3011, "yyy")</f>
        <v>2014</v>
      </c>
    </row>
    <row r="3012" spans="1:22" ht="48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s="5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8">
        <f t="shared" si="282"/>
        <v>1.58</v>
      </c>
      <c r="P3012">
        <f t="shared" si="283"/>
        <v>158</v>
      </c>
      <c r="Q3012" t="s">
        <v>8317</v>
      </c>
      <c r="R3012" t="s">
        <v>8357</v>
      </c>
      <c r="S3012" s="12">
        <f t="shared" si="284"/>
        <v>41996.624062499999</v>
      </c>
      <c r="T3012" s="12">
        <f t="shared" si="285"/>
        <v>42056.624062499999</v>
      </c>
      <c r="U3012" t="str">
        <f t="shared" si="286"/>
        <v>Dec</v>
      </c>
      <c r="V3012" t="str">
        <f t="shared" si="287"/>
        <v>2014</v>
      </c>
    </row>
    <row r="3013" spans="1:22" ht="48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s="5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8">
        <f t="shared" si="282"/>
        <v>1.2366666666666666</v>
      </c>
      <c r="P3013">
        <f t="shared" si="283"/>
        <v>14.84</v>
      </c>
      <c r="Q3013" t="s">
        <v>8317</v>
      </c>
      <c r="R3013" t="s">
        <v>8357</v>
      </c>
      <c r="S3013" s="12">
        <f t="shared" si="284"/>
        <v>42334.260601851849</v>
      </c>
      <c r="T3013" s="12">
        <f t="shared" si="285"/>
        <v>42361.749305555553</v>
      </c>
      <c r="U3013" t="str">
        <f t="shared" si="286"/>
        <v>Nov</v>
      </c>
      <c r="V3013" t="str">
        <f t="shared" si="287"/>
        <v>2015</v>
      </c>
    </row>
    <row r="3014" spans="1:22" ht="48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s="5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8">
        <f t="shared" si="282"/>
        <v>1.1712499999999999</v>
      </c>
      <c r="P3014">
        <f t="shared" si="283"/>
        <v>85.181818181818187</v>
      </c>
      <c r="Q3014" t="s">
        <v>8317</v>
      </c>
      <c r="R3014" t="s">
        <v>8357</v>
      </c>
      <c r="S3014" s="12">
        <f t="shared" si="284"/>
        <v>42024.494560185187</v>
      </c>
      <c r="T3014" s="12">
        <f t="shared" si="285"/>
        <v>42045.494560185187</v>
      </c>
      <c r="U3014" t="str">
        <f t="shared" si="286"/>
        <v>Jan</v>
      </c>
      <c r="V3014" t="str">
        <f t="shared" si="287"/>
        <v>2015</v>
      </c>
    </row>
    <row r="3015" spans="1:22" ht="48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s="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8">
        <f t="shared" si="282"/>
        <v>1.5696000000000001</v>
      </c>
      <c r="P3015">
        <f t="shared" si="283"/>
        <v>146.69158878504672</v>
      </c>
      <c r="Q3015" t="s">
        <v>8317</v>
      </c>
      <c r="R3015" t="s">
        <v>8357</v>
      </c>
      <c r="S3015" s="12">
        <f t="shared" si="284"/>
        <v>42146.627881944441</v>
      </c>
      <c r="T3015" s="12">
        <f t="shared" si="285"/>
        <v>42176.627881944441</v>
      </c>
      <c r="U3015" t="str">
        <f t="shared" si="286"/>
        <v>May</v>
      </c>
      <c r="V3015" t="str">
        <f t="shared" si="287"/>
        <v>2015</v>
      </c>
    </row>
    <row r="3016" spans="1:22" ht="48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s="5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8">
        <f t="shared" si="282"/>
        <v>1.13104</v>
      </c>
      <c r="P3016">
        <f t="shared" si="283"/>
        <v>50.764811490125673</v>
      </c>
      <c r="Q3016" t="s">
        <v>8317</v>
      </c>
      <c r="R3016" t="s">
        <v>8357</v>
      </c>
      <c r="S3016" s="12">
        <f t="shared" si="284"/>
        <v>41919.915277777778</v>
      </c>
      <c r="T3016" s="12">
        <f t="shared" si="285"/>
        <v>41948</v>
      </c>
      <c r="U3016" t="str">
        <f t="shared" si="286"/>
        <v>Oct</v>
      </c>
      <c r="V3016" t="str">
        <f t="shared" si="287"/>
        <v>2014</v>
      </c>
    </row>
    <row r="3017" spans="1:22" ht="48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s="5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8">
        <f t="shared" si="282"/>
        <v>1.0317647058823529</v>
      </c>
      <c r="P3017">
        <f t="shared" si="283"/>
        <v>87.7</v>
      </c>
      <c r="Q3017" t="s">
        <v>8317</v>
      </c>
      <c r="R3017" t="s">
        <v>8357</v>
      </c>
      <c r="S3017" s="12">
        <f t="shared" si="284"/>
        <v>41785.518958333334</v>
      </c>
      <c r="T3017" s="12">
        <f t="shared" si="285"/>
        <v>41800.958333333328</v>
      </c>
      <c r="U3017" t="str">
        <f t="shared" si="286"/>
        <v>May</v>
      </c>
      <c r="V3017" t="str">
        <f t="shared" si="287"/>
        <v>2014</v>
      </c>
    </row>
    <row r="3018" spans="1:22" ht="48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s="5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8">
        <f t="shared" si="282"/>
        <v>1.0261176470588236</v>
      </c>
      <c r="P3018">
        <f t="shared" si="283"/>
        <v>242.27777777777777</v>
      </c>
      <c r="Q3018" t="s">
        <v>8317</v>
      </c>
      <c r="R3018" t="s">
        <v>8357</v>
      </c>
      <c r="S3018" s="12">
        <f t="shared" si="284"/>
        <v>41778.339722222219</v>
      </c>
      <c r="T3018" s="12">
        <f t="shared" si="285"/>
        <v>41838.339722222219</v>
      </c>
      <c r="U3018" t="str">
        <f t="shared" si="286"/>
        <v>May</v>
      </c>
      <c r="V3018" t="str">
        <f t="shared" si="287"/>
        <v>2014</v>
      </c>
    </row>
    <row r="3019" spans="1:22" ht="48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s="5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8">
        <f t="shared" si="282"/>
        <v>1.0584090909090909</v>
      </c>
      <c r="P3019">
        <f t="shared" si="283"/>
        <v>146.44654088050314</v>
      </c>
      <c r="Q3019" t="s">
        <v>8317</v>
      </c>
      <c r="R3019" t="s">
        <v>8357</v>
      </c>
      <c r="S3019" s="12">
        <f t="shared" si="284"/>
        <v>41841.641701388886</v>
      </c>
      <c r="T3019" s="12">
        <f t="shared" si="285"/>
        <v>41871.641701388886</v>
      </c>
      <c r="U3019" t="str">
        <f t="shared" si="286"/>
        <v>Jul</v>
      </c>
      <c r="V3019" t="str">
        <f t="shared" si="287"/>
        <v>2014</v>
      </c>
    </row>
    <row r="3020" spans="1:22" ht="48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s="5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8">
        <f t="shared" si="282"/>
        <v>1.0071428571428571</v>
      </c>
      <c r="P3020">
        <f t="shared" si="283"/>
        <v>103.17073170731707</v>
      </c>
      <c r="Q3020" t="s">
        <v>8317</v>
      </c>
      <c r="R3020" t="s">
        <v>8357</v>
      </c>
      <c r="S3020" s="12">
        <f t="shared" si="284"/>
        <v>42163.090000000004</v>
      </c>
      <c r="T3020" s="12">
        <f t="shared" si="285"/>
        <v>42205.708333333336</v>
      </c>
      <c r="U3020" t="str">
        <f t="shared" si="286"/>
        <v>Jun</v>
      </c>
      <c r="V3020" t="str">
        <f t="shared" si="287"/>
        <v>2015</v>
      </c>
    </row>
    <row r="3021" spans="1:22" ht="48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s="5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8">
        <f t="shared" si="282"/>
        <v>1.2123333333333333</v>
      </c>
      <c r="P3021">
        <f t="shared" si="283"/>
        <v>80.464601769911511</v>
      </c>
      <c r="Q3021" t="s">
        <v>8317</v>
      </c>
      <c r="R3021" t="s">
        <v>8357</v>
      </c>
      <c r="S3021" s="12">
        <f t="shared" si="284"/>
        <v>41758.625231481477</v>
      </c>
      <c r="T3021" s="12">
        <f t="shared" si="285"/>
        <v>41785.916666666664</v>
      </c>
      <c r="U3021" t="str">
        <f t="shared" si="286"/>
        <v>Apr</v>
      </c>
      <c r="V3021" t="str">
        <f t="shared" si="287"/>
        <v>2014</v>
      </c>
    </row>
    <row r="3022" spans="1:22" ht="48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s="5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8">
        <f t="shared" si="282"/>
        <v>1.0057142857142858</v>
      </c>
      <c r="P3022">
        <f t="shared" si="283"/>
        <v>234.66666666666666</v>
      </c>
      <c r="Q3022" t="s">
        <v>8317</v>
      </c>
      <c r="R3022" t="s">
        <v>8357</v>
      </c>
      <c r="S3022" s="12">
        <f t="shared" si="284"/>
        <v>42170.638113425921</v>
      </c>
      <c r="T3022" s="12">
        <f t="shared" si="285"/>
        <v>42230.638113425921</v>
      </c>
      <c r="U3022" t="str">
        <f t="shared" si="286"/>
        <v>Jun</v>
      </c>
      <c r="V3022" t="str">
        <f t="shared" si="287"/>
        <v>2015</v>
      </c>
    </row>
    <row r="3023" spans="1:22" ht="48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s="5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8">
        <f t="shared" si="282"/>
        <v>1.1602222222222223</v>
      </c>
      <c r="P3023">
        <f t="shared" si="283"/>
        <v>50.689320388349515</v>
      </c>
      <c r="Q3023" t="s">
        <v>8317</v>
      </c>
      <c r="R3023" t="s">
        <v>8357</v>
      </c>
      <c r="S3023" s="12">
        <f t="shared" si="284"/>
        <v>42660.410520833328</v>
      </c>
      <c r="T3023" s="12">
        <f t="shared" si="285"/>
        <v>42696.040972222218</v>
      </c>
      <c r="U3023" t="str">
        <f t="shared" si="286"/>
        <v>Oct</v>
      </c>
      <c r="V3023" t="str">
        <f t="shared" si="287"/>
        <v>2016</v>
      </c>
    </row>
    <row r="3024" spans="1:22" ht="48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s="5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8">
        <f t="shared" si="282"/>
        <v>1.0087999999999999</v>
      </c>
      <c r="P3024">
        <f t="shared" si="283"/>
        <v>162.70967741935485</v>
      </c>
      <c r="Q3024" t="s">
        <v>8317</v>
      </c>
      <c r="R3024" t="s">
        <v>8357</v>
      </c>
      <c r="S3024" s="12">
        <f t="shared" si="284"/>
        <v>42564.745474537034</v>
      </c>
      <c r="T3024" s="12">
        <f t="shared" si="285"/>
        <v>42609.745474537034</v>
      </c>
      <c r="U3024" t="str">
        <f t="shared" si="286"/>
        <v>Jul</v>
      </c>
      <c r="V3024" t="str">
        <f t="shared" si="287"/>
        <v>2016</v>
      </c>
    </row>
    <row r="3025" spans="1:22" ht="48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s="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8">
        <f t="shared" si="282"/>
        <v>1.03</v>
      </c>
      <c r="P3025">
        <f t="shared" si="283"/>
        <v>120.16666666666667</v>
      </c>
      <c r="Q3025" t="s">
        <v>8317</v>
      </c>
      <c r="R3025" t="s">
        <v>8357</v>
      </c>
      <c r="S3025" s="12">
        <f t="shared" si="284"/>
        <v>42121.46743055556</v>
      </c>
      <c r="T3025" s="12">
        <f t="shared" si="285"/>
        <v>42166.46743055556</v>
      </c>
      <c r="U3025" t="str">
        <f t="shared" si="286"/>
        <v>Apr</v>
      </c>
      <c r="V3025" t="str">
        <f t="shared" si="287"/>
        <v>2015</v>
      </c>
    </row>
    <row r="3026" spans="1:22" ht="48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s="5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8">
        <f t="shared" si="282"/>
        <v>2.4641999999999999</v>
      </c>
      <c r="P3026">
        <f t="shared" si="283"/>
        <v>67.697802197802204</v>
      </c>
      <c r="Q3026" t="s">
        <v>8317</v>
      </c>
      <c r="R3026" t="s">
        <v>8357</v>
      </c>
      <c r="S3026" s="12">
        <f t="shared" si="284"/>
        <v>41158.785590277774</v>
      </c>
      <c r="T3026" s="12">
        <f t="shared" si="285"/>
        <v>41188.785590277774</v>
      </c>
      <c r="U3026" t="str">
        <f t="shared" si="286"/>
        <v>Sep</v>
      </c>
      <c r="V3026" t="str">
        <f t="shared" si="287"/>
        <v>2012</v>
      </c>
    </row>
    <row r="3027" spans="1:22" ht="48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s="5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8">
        <f t="shared" si="282"/>
        <v>3.0219999999999998</v>
      </c>
      <c r="P3027">
        <f t="shared" si="283"/>
        <v>52.103448275862071</v>
      </c>
      <c r="Q3027" t="s">
        <v>8317</v>
      </c>
      <c r="R3027" t="s">
        <v>8357</v>
      </c>
      <c r="S3027" s="12">
        <f t="shared" si="284"/>
        <v>41761.301076388889</v>
      </c>
      <c r="T3027" s="12">
        <f t="shared" si="285"/>
        <v>41789.458333333328</v>
      </c>
      <c r="U3027" t="str">
        <f t="shared" si="286"/>
        <v>May</v>
      </c>
      <c r="V3027" t="str">
        <f t="shared" si="287"/>
        <v>2014</v>
      </c>
    </row>
    <row r="3028" spans="1:22" ht="48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s="5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8">
        <f t="shared" si="282"/>
        <v>1.4333333333333333</v>
      </c>
      <c r="P3028">
        <f t="shared" si="283"/>
        <v>51.6</v>
      </c>
      <c r="Q3028" t="s">
        <v>8317</v>
      </c>
      <c r="R3028" t="s">
        <v>8357</v>
      </c>
      <c r="S3028" s="12">
        <f t="shared" si="284"/>
        <v>42783.251064814809</v>
      </c>
      <c r="T3028" s="12">
        <f t="shared" si="285"/>
        <v>42797.251064814809</v>
      </c>
      <c r="U3028" t="str">
        <f t="shared" si="286"/>
        <v>Feb</v>
      </c>
      <c r="V3028" t="str">
        <f t="shared" si="287"/>
        <v>2017</v>
      </c>
    </row>
    <row r="3029" spans="1:22" ht="32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s="5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8">
        <f t="shared" si="282"/>
        <v>1.3144</v>
      </c>
      <c r="P3029">
        <f t="shared" si="283"/>
        <v>164.3</v>
      </c>
      <c r="Q3029" t="s">
        <v>8317</v>
      </c>
      <c r="R3029" t="s">
        <v>8357</v>
      </c>
      <c r="S3029" s="12">
        <f t="shared" si="284"/>
        <v>42053.49596064815</v>
      </c>
      <c r="T3029" s="12">
        <f t="shared" si="285"/>
        <v>42083.454293981478</v>
      </c>
      <c r="U3029" t="str">
        <f t="shared" si="286"/>
        <v>Feb</v>
      </c>
      <c r="V3029" t="str">
        <f t="shared" si="287"/>
        <v>2015</v>
      </c>
    </row>
    <row r="3030" spans="1:22" ht="32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s="5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8">
        <f t="shared" si="282"/>
        <v>1.6801999999999999</v>
      </c>
      <c r="P3030">
        <f t="shared" si="283"/>
        <v>84.858585858585855</v>
      </c>
      <c r="Q3030" t="s">
        <v>8317</v>
      </c>
      <c r="R3030" t="s">
        <v>8357</v>
      </c>
      <c r="S3030" s="12">
        <f t="shared" si="284"/>
        <v>42567.055844907409</v>
      </c>
      <c r="T3030" s="12">
        <f t="shared" si="285"/>
        <v>42597.055844907409</v>
      </c>
      <c r="U3030" t="str">
        <f t="shared" si="286"/>
        <v>Jul</v>
      </c>
      <c r="V3030" t="str">
        <f t="shared" si="287"/>
        <v>2016</v>
      </c>
    </row>
    <row r="3031" spans="1:22" ht="48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s="5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8">
        <f t="shared" si="282"/>
        <v>1.0967666666666667</v>
      </c>
      <c r="P3031">
        <f t="shared" si="283"/>
        <v>94.548850574712645</v>
      </c>
      <c r="Q3031" t="s">
        <v>8317</v>
      </c>
      <c r="R3031" t="s">
        <v>8357</v>
      </c>
      <c r="S3031" s="12">
        <f t="shared" si="284"/>
        <v>41932.500543981478</v>
      </c>
      <c r="T3031" s="12">
        <f t="shared" si="285"/>
        <v>41960.982638888883</v>
      </c>
      <c r="U3031" t="str">
        <f t="shared" si="286"/>
        <v>Oct</v>
      </c>
      <c r="V3031" t="str">
        <f t="shared" si="287"/>
        <v>2014</v>
      </c>
    </row>
    <row r="3032" spans="1:22" ht="48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s="5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8">
        <f t="shared" si="282"/>
        <v>1.0668571428571429</v>
      </c>
      <c r="P3032">
        <f t="shared" si="283"/>
        <v>45.536585365853661</v>
      </c>
      <c r="Q3032" t="s">
        <v>8317</v>
      </c>
      <c r="R3032" t="s">
        <v>8357</v>
      </c>
      <c r="S3032" s="12">
        <f t="shared" si="284"/>
        <v>42233.5390162037</v>
      </c>
      <c r="T3032" s="12">
        <f t="shared" si="285"/>
        <v>42263.5390162037</v>
      </c>
      <c r="U3032" t="str">
        <f t="shared" si="286"/>
        <v>Aug</v>
      </c>
      <c r="V3032" t="str">
        <f t="shared" si="287"/>
        <v>2015</v>
      </c>
    </row>
    <row r="3033" spans="1:22" ht="80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s="5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8">
        <f t="shared" si="282"/>
        <v>1</v>
      </c>
      <c r="P3033">
        <f t="shared" si="283"/>
        <v>51.724137931034484</v>
      </c>
      <c r="Q3033" t="s">
        <v>8317</v>
      </c>
      <c r="R3033" t="s">
        <v>8357</v>
      </c>
      <c r="S3033" s="12">
        <f t="shared" si="284"/>
        <v>42597.674155092587</v>
      </c>
      <c r="T3033" s="12">
        <f t="shared" si="285"/>
        <v>42657.674155092587</v>
      </c>
      <c r="U3033" t="str">
        <f t="shared" si="286"/>
        <v>Aug</v>
      </c>
      <c r="V3033" t="str">
        <f t="shared" si="287"/>
        <v>2016</v>
      </c>
    </row>
    <row r="3034" spans="1:22" ht="48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s="5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8">
        <f t="shared" si="282"/>
        <v>1.272</v>
      </c>
      <c r="P3034">
        <f t="shared" si="283"/>
        <v>50.88</v>
      </c>
      <c r="Q3034" t="s">
        <v>8317</v>
      </c>
      <c r="R3034" t="s">
        <v>8357</v>
      </c>
      <c r="S3034" s="12">
        <f t="shared" si="284"/>
        <v>42227.836331018516</v>
      </c>
      <c r="T3034" s="12">
        <f t="shared" si="285"/>
        <v>42257.836331018516</v>
      </c>
      <c r="U3034" t="str">
        <f t="shared" si="286"/>
        <v>Aug</v>
      </c>
      <c r="V3034" t="str">
        <f t="shared" si="287"/>
        <v>2015</v>
      </c>
    </row>
    <row r="3035" spans="1:22" ht="48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s="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8">
        <f t="shared" si="282"/>
        <v>1.4653333333333334</v>
      </c>
      <c r="P3035">
        <f t="shared" si="283"/>
        <v>191.13043478260869</v>
      </c>
      <c r="Q3035" t="s">
        <v>8317</v>
      </c>
      <c r="R3035" t="s">
        <v>8357</v>
      </c>
      <c r="S3035" s="12">
        <f t="shared" si="284"/>
        <v>42569.901909722219</v>
      </c>
      <c r="T3035" s="12">
        <f t="shared" si="285"/>
        <v>42599.901909722219</v>
      </c>
      <c r="U3035" t="str">
        <f t="shared" si="286"/>
        <v>Jul</v>
      </c>
      <c r="V3035" t="str">
        <f t="shared" si="287"/>
        <v>2016</v>
      </c>
    </row>
    <row r="3036" spans="1:22" ht="64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s="5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8">
        <f t="shared" si="282"/>
        <v>1.1253599999999999</v>
      </c>
      <c r="P3036">
        <f t="shared" si="283"/>
        <v>89.314285714285717</v>
      </c>
      <c r="Q3036" t="s">
        <v>8317</v>
      </c>
      <c r="R3036" t="s">
        <v>8357</v>
      </c>
      <c r="S3036" s="12">
        <f t="shared" si="284"/>
        <v>42644.327025462961</v>
      </c>
      <c r="T3036" s="12">
        <f t="shared" si="285"/>
        <v>42674.957638888889</v>
      </c>
      <c r="U3036" t="str">
        <f t="shared" si="286"/>
        <v>Oct</v>
      </c>
      <c r="V3036" t="str">
        <f t="shared" si="287"/>
        <v>2016</v>
      </c>
    </row>
    <row r="3037" spans="1:22" ht="32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s="5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8">
        <f t="shared" si="282"/>
        <v>1.0878684000000001</v>
      </c>
      <c r="P3037">
        <f t="shared" si="283"/>
        <v>88.588631921824103</v>
      </c>
      <c r="Q3037" t="s">
        <v>8317</v>
      </c>
      <c r="R3037" t="s">
        <v>8357</v>
      </c>
      <c r="S3037" s="12">
        <f t="shared" si="284"/>
        <v>41368.351956018516</v>
      </c>
      <c r="T3037" s="12">
        <f t="shared" si="285"/>
        <v>41398.351956018516</v>
      </c>
      <c r="U3037" t="str">
        <f t="shared" si="286"/>
        <v>Apr</v>
      </c>
      <c r="V3037" t="str">
        <f t="shared" si="287"/>
        <v>2013</v>
      </c>
    </row>
    <row r="3038" spans="1:22" ht="48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s="5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8">
        <f t="shared" si="282"/>
        <v>1.26732</v>
      </c>
      <c r="P3038">
        <f t="shared" si="283"/>
        <v>96.300911854103347</v>
      </c>
      <c r="Q3038" t="s">
        <v>8317</v>
      </c>
      <c r="R3038" t="s">
        <v>8357</v>
      </c>
      <c r="S3038" s="12">
        <f t="shared" si="284"/>
        <v>41466.576898148145</v>
      </c>
      <c r="T3038" s="12">
        <f t="shared" si="285"/>
        <v>41502.290972222218</v>
      </c>
      <c r="U3038" t="str">
        <f t="shared" si="286"/>
        <v>Jul</v>
      </c>
      <c r="V3038" t="str">
        <f t="shared" si="287"/>
        <v>2013</v>
      </c>
    </row>
    <row r="3039" spans="1:22" ht="64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s="5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8">
        <f t="shared" si="282"/>
        <v>2.1320000000000001</v>
      </c>
      <c r="P3039">
        <f t="shared" si="283"/>
        <v>33.3125</v>
      </c>
      <c r="Q3039" t="s">
        <v>8317</v>
      </c>
      <c r="R3039" t="s">
        <v>8357</v>
      </c>
      <c r="S3039" s="12">
        <f t="shared" si="284"/>
        <v>40378.684872685182</v>
      </c>
      <c r="T3039" s="12">
        <f t="shared" si="285"/>
        <v>40452.999305555553</v>
      </c>
      <c r="U3039" t="str">
        <f t="shared" si="286"/>
        <v>Jul</v>
      </c>
      <c r="V3039" t="str">
        <f t="shared" si="287"/>
        <v>2010</v>
      </c>
    </row>
    <row r="3040" spans="1:22" ht="48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s="5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8">
        <f t="shared" si="282"/>
        <v>1.0049999999999999</v>
      </c>
      <c r="P3040">
        <f t="shared" si="283"/>
        <v>37.222222222222221</v>
      </c>
      <c r="Q3040" t="s">
        <v>8317</v>
      </c>
      <c r="R3040" t="s">
        <v>8357</v>
      </c>
      <c r="S3040" s="12">
        <f t="shared" si="284"/>
        <v>42373.043946759259</v>
      </c>
      <c r="T3040" s="12">
        <f t="shared" si="285"/>
        <v>42433.043946759259</v>
      </c>
      <c r="U3040" t="str">
        <f t="shared" si="286"/>
        <v>Jan</v>
      </c>
      <c r="V3040" t="str">
        <f t="shared" si="287"/>
        <v>2016</v>
      </c>
    </row>
    <row r="3041" spans="1:22" ht="48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s="5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8">
        <f t="shared" si="282"/>
        <v>1.0871389999999999</v>
      </c>
      <c r="P3041">
        <f t="shared" si="283"/>
        <v>92.130423728813554</v>
      </c>
      <c r="Q3041" t="s">
        <v>8317</v>
      </c>
      <c r="R3041" t="s">
        <v>8357</v>
      </c>
      <c r="S3041" s="12">
        <f t="shared" si="284"/>
        <v>41610.586087962962</v>
      </c>
      <c r="T3041" s="12">
        <f t="shared" si="285"/>
        <v>41637.124305555553</v>
      </c>
      <c r="U3041" t="str">
        <f t="shared" si="286"/>
        <v>Dec</v>
      </c>
      <c r="V3041" t="str">
        <f t="shared" si="287"/>
        <v>2013</v>
      </c>
    </row>
    <row r="3042" spans="1:22" ht="48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s="5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8">
        <f t="shared" si="282"/>
        <v>1.075</v>
      </c>
      <c r="P3042">
        <f t="shared" si="283"/>
        <v>76.785714285714292</v>
      </c>
      <c r="Q3042" t="s">
        <v>8317</v>
      </c>
      <c r="R3042" t="s">
        <v>8357</v>
      </c>
      <c r="S3042" s="12">
        <f t="shared" si="284"/>
        <v>42177.583576388883</v>
      </c>
      <c r="T3042" s="12">
        <f t="shared" si="285"/>
        <v>42181.749999999993</v>
      </c>
      <c r="U3042" t="str">
        <f t="shared" si="286"/>
        <v>Jun</v>
      </c>
      <c r="V3042" t="str">
        <f t="shared" si="287"/>
        <v>2015</v>
      </c>
    </row>
    <row r="3043" spans="1:22" ht="32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s="5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8">
        <f t="shared" si="282"/>
        <v>1.1048192771084338</v>
      </c>
      <c r="P3043">
        <f t="shared" si="283"/>
        <v>96.526315789473685</v>
      </c>
      <c r="Q3043" t="s">
        <v>8317</v>
      </c>
      <c r="R3043" t="s">
        <v>8357</v>
      </c>
      <c r="S3043" s="12">
        <f t="shared" si="284"/>
        <v>42359.660277777781</v>
      </c>
      <c r="T3043" s="12">
        <f t="shared" si="285"/>
        <v>42389.660277777781</v>
      </c>
      <c r="U3043" t="str">
        <f t="shared" si="286"/>
        <v>Dec</v>
      </c>
      <c r="V3043" t="str">
        <f t="shared" si="287"/>
        <v>2015</v>
      </c>
    </row>
    <row r="3044" spans="1:22" ht="48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s="5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8">
        <f t="shared" si="282"/>
        <v>1.28</v>
      </c>
      <c r="P3044">
        <f t="shared" si="283"/>
        <v>51.891891891891895</v>
      </c>
      <c r="Q3044" t="s">
        <v>8317</v>
      </c>
      <c r="R3044" t="s">
        <v>8357</v>
      </c>
      <c r="S3044" s="12">
        <f t="shared" si="284"/>
        <v>42253.479710648149</v>
      </c>
      <c r="T3044" s="12">
        <f t="shared" si="285"/>
        <v>42283.479710648149</v>
      </c>
      <c r="U3044" t="str">
        <f t="shared" si="286"/>
        <v>Sep</v>
      </c>
      <c r="V3044" t="str">
        <f t="shared" si="287"/>
        <v>2015</v>
      </c>
    </row>
    <row r="3045" spans="1:22" ht="48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s="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8">
        <f t="shared" si="282"/>
        <v>1.1000666666666667</v>
      </c>
      <c r="P3045">
        <f t="shared" si="283"/>
        <v>128.9140625</v>
      </c>
      <c r="Q3045" t="s">
        <v>8317</v>
      </c>
      <c r="R3045" t="s">
        <v>8357</v>
      </c>
      <c r="S3045" s="12">
        <f t="shared" si="284"/>
        <v>42082.862256944441</v>
      </c>
      <c r="T3045" s="12">
        <f t="shared" si="285"/>
        <v>42109.909722222219</v>
      </c>
      <c r="U3045" t="str">
        <f t="shared" si="286"/>
        <v>Mar</v>
      </c>
      <c r="V3045" t="str">
        <f t="shared" si="287"/>
        <v>2015</v>
      </c>
    </row>
    <row r="3046" spans="1:22" ht="48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s="5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8">
        <f t="shared" si="282"/>
        <v>1.0934166666666667</v>
      </c>
      <c r="P3046">
        <f t="shared" si="283"/>
        <v>84.108974358974365</v>
      </c>
      <c r="Q3046" t="s">
        <v>8317</v>
      </c>
      <c r="R3046" t="s">
        <v>8357</v>
      </c>
      <c r="S3046" s="12">
        <f t="shared" si="284"/>
        <v>42387.518495370365</v>
      </c>
      <c r="T3046" s="12">
        <f t="shared" si="285"/>
        <v>42402.518495370365</v>
      </c>
      <c r="U3046" t="str">
        <f t="shared" si="286"/>
        <v>Jan</v>
      </c>
      <c r="V3046" t="str">
        <f t="shared" si="287"/>
        <v>2016</v>
      </c>
    </row>
    <row r="3047" spans="1:22" ht="48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s="5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8">
        <f t="shared" si="282"/>
        <v>1.3270650000000002</v>
      </c>
      <c r="P3047">
        <f t="shared" si="283"/>
        <v>82.941562500000003</v>
      </c>
      <c r="Q3047" t="s">
        <v>8317</v>
      </c>
      <c r="R3047" t="s">
        <v>8357</v>
      </c>
      <c r="S3047" s="12">
        <f t="shared" si="284"/>
        <v>41842.947395833333</v>
      </c>
      <c r="T3047" s="12">
        <f t="shared" si="285"/>
        <v>41872.947395833333</v>
      </c>
      <c r="U3047" t="str">
        <f t="shared" si="286"/>
        <v>Jul</v>
      </c>
      <c r="V3047" t="str">
        <f t="shared" si="287"/>
        <v>2014</v>
      </c>
    </row>
    <row r="3048" spans="1:22" ht="48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s="5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8">
        <f t="shared" si="282"/>
        <v>1.9084810126582279</v>
      </c>
      <c r="P3048">
        <f t="shared" si="283"/>
        <v>259.94827586206895</v>
      </c>
      <c r="Q3048" t="s">
        <v>8317</v>
      </c>
      <c r="R3048" t="s">
        <v>8357</v>
      </c>
      <c r="S3048" s="12">
        <f t="shared" si="284"/>
        <v>41862.59474537037</v>
      </c>
      <c r="T3048" s="12">
        <f t="shared" si="285"/>
        <v>41891.994444444441</v>
      </c>
      <c r="U3048" t="str">
        <f t="shared" si="286"/>
        <v>Aug</v>
      </c>
      <c r="V3048" t="str">
        <f t="shared" si="287"/>
        <v>2014</v>
      </c>
    </row>
    <row r="3049" spans="1:22" ht="48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s="5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8">
        <f t="shared" si="282"/>
        <v>1.49</v>
      </c>
      <c r="P3049">
        <f t="shared" si="283"/>
        <v>37.25</v>
      </c>
      <c r="Q3049" t="s">
        <v>8317</v>
      </c>
      <c r="R3049" t="s">
        <v>8357</v>
      </c>
      <c r="S3049" s="12">
        <f t="shared" si="284"/>
        <v>42443.780717592592</v>
      </c>
      <c r="T3049" s="12">
        <f t="shared" si="285"/>
        <v>42487.344444444439</v>
      </c>
      <c r="U3049" t="str">
        <f t="shared" si="286"/>
        <v>Mar</v>
      </c>
      <c r="V3049" t="str">
        <f t="shared" si="287"/>
        <v>2016</v>
      </c>
    </row>
    <row r="3050" spans="1:22" ht="48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s="5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8">
        <f t="shared" si="282"/>
        <v>1.6639999999999999</v>
      </c>
      <c r="P3050">
        <f t="shared" si="283"/>
        <v>177.02127659574469</v>
      </c>
      <c r="Q3050" t="s">
        <v>8317</v>
      </c>
      <c r="R3050" t="s">
        <v>8357</v>
      </c>
      <c r="S3050" s="12">
        <f t="shared" si="284"/>
        <v>41975.692847222213</v>
      </c>
      <c r="T3050" s="12">
        <f t="shared" si="285"/>
        <v>42004.681944444441</v>
      </c>
      <c r="U3050" t="str">
        <f t="shared" si="286"/>
        <v>Dec</v>
      </c>
      <c r="V3050" t="str">
        <f t="shared" si="287"/>
        <v>2014</v>
      </c>
    </row>
    <row r="3051" spans="1:22" ht="48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s="5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8">
        <f t="shared" si="282"/>
        <v>1.0666666666666667</v>
      </c>
      <c r="P3051">
        <f t="shared" si="283"/>
        <v>74.074074074074076</v>
      </c>
      <c r="Q3051" t="s">
        <v>8317</v>
      </c>
      <c r="R3051" t="s">
        <v>8357</v>
      </c>
      <c r="S3051" s="12">
        <f t="shared" si="284"/>
        <v>42138.806192129625</v>
      </c>
      <c r="T3051" s="12">
        <f t="shared" si="285"/>
        <v>42168.806192129625</v>
      </c>
      <c r="U3051" t="str">
        <f t="shared" si="286"/>
        <v>May</v>
      </c>
      <c r="V3051" t="str">
        <f t="shared" si="287"/>
        <v>2015</v>
      </c>
    </row>
    <row r="3052" spans="1:22" ht="32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s="5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8">
        <f t="shared" si="282"/>
        <v>1.06</v>
      </c>
      <c r="P3052">
        <f t="shared" si="283"/>
        <v>70.666666666666671</v>
      </c>
      <c r="Q3052" t="s">
        <v>8317</v>
      </c>
      <c r="R3052" t="s">
        <v>8357</v>
      </c>
      <c r="S3052" s="12">
        <f t="shared" si="284"/>
        <v>42464.960185185184</v>
      </c>
      <c r="T3052" s="12">
        <f t="shared" si="285"/>
        <v>42494.960185185184</v>
      </c>
      <c r="U3052" t="str">
        <f t="shared" si="286"/>
        <v>Apr</v>
      </c>
      <c r="V3052" t="str">
        <f t="shared" si="287"/>
        <v>2016</v>
      </c>
    </row>
    <row r="3053" spans="1:22" ht="48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s="5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8">
        <f t="shared" si="282"/>
        <v>0.23628571428571429</v>
      </c>
      <c r="P3053">
        <f t="shared" si="283"/>
        <v>23.62857142857143</v>
      </c>
      <c r="Q3053" t="s">
        <v>8317</v>
      </c>
      <c r="R3053" t="s">
        <v>8357</v>
      </c>
      <c r="S3053" s="12">
        <f t="shared" si="284"/>
        <v>42744.207696759251</v>
      </c>
      <c r="T3053" s="12">
        <f t="shared" si="285"/>
        <v>42774.207696759251</v>
      </c>
      <c r="U3053" t="str">
        <f t="shared" si="286"/>
        <v>Jan</v>
      </c>
      <c r="V3053" t="str">
        <f t="shared" si="287"/>
        <v>2017</v>
      </c>
    </row>
    <row r="3054" spans="1:22" ht="32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s="5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8">
        <f t="shared" si="282"/>
        <v>1.5E-3</v>
      </c>
      <c r="P3054">
        <f t="shared" si="283"/>
        <v>37.5</v>
      </c>
      <c r="Q3054" t="s">
        <v>8317</v>
      </c>
      <c r="R3054" t="s">
        <v>8357</v>
      </c>
      <c r="S3054" s="12">
        <f t="shared" si="284"/>
        <v>42122.461736111109</v>
      </c>
      <c r="T3054" s="12">
        <f t="shared" si="285"/>
        <v>42152.457638888889</v>
      </c>
      <c r="U3054" t="str">
        <f t="shared" si="286"/>
        <v>Apr</v>
      </c>
      <c r="V3054" t="str">
        <f t="shared" si="287"/>
        <v>2015</v>
      </c>
    </row>
    <row r="3055" spans="1:22" ht="48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s="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8">
        <f t="shared" si="282"/>
        <v>4.0000000000000001E-3</v>
      </c>
      <c r="P3055">
        <f t="shared" si="283"/>
        <v>13.333333333333334</v>
      </c>
      <c r="Q3055" t="s">
        <v>8317</v>
      </c>
      <c r="R3055" t="s">
        <v>8357</v>
      </c>
      <c r="S3055" s="12">
        <f t="shared" si="284"/>
        <v>41862.553391203699</v>
      </c>
      <c r="T3055" s="12">
        <f t="shared" si="285"/>
        <v>41913.957638888889</v>
      </c>
      <c r="U3055" t="str">
        <f t="shared" si="286"/>
        <v>Aug</v>
      </c>
      <c r="V3055" t="str">
        <f t="shared" si="287"/>
        <v>2014</v>
      </c>
    </row>
    <row r="3056" spans="1:22" ht="48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s="5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8">
        <f t="shared" si="282"/>
        <v>0</v>
      </c>
      <c r="P3056" t="e">
        <f t="shared" si="283"/>
        <v>#DIV/0!</v>
      </c>
      <c r="Q3056" t="s">
        <v>8317</v>
      </c>
      <c r="R3056" t="s">
        <v>8357</v>
      </c>
      <c r="S3056" s="12">
        <f t="shared" si="284"/>
        <v>42027.624467592592</v>
      </c>
      <c r="T3056" s="12">
        <f t="shared" si="285"/>
        <v>42064.836111111108</v>
      </c>
      <c r="U3056" t="str">
        <f t="shared" si="286"/>
        <v>Jan</v>
      </c>
      <c r="V3056" t="str">
        <f t="shared" si="287"/>
        <v>2015</v>
      </c>
    </row>
    <row r="3057" spans="1:22" ht="48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s="5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8">
        <f t="shared" si="282"/>
        <v>5.0000000000000002E-5</v>
      </c>
      <c r="P3057">
        <f t="shared" si="283"/>
        <v>1</v>
      </c>
      <c r="Q3057" t="s">
        <v>8317</v>
      </c>
      <c r="R3057" t="s">
        <v>8357</v>
      </c>
      <c r="S3057" s="12">
        <f t="shared" si="284"/>
        <v>41953.749884259254</v>
      </c>
      <c r="T3057" s="12">
        <f t="shared" si="285"/>
        <v>42013.749884259254</v>
      </c>
      <c r="U3057" t="str">
        <f t="shared" si="286"/>
        <v>Nov</v>
      </c>
      <c r="V3057" t="str">
        <f t="shared" si="287"/>
        <v>2014</v>
      </c>
    </row>
    <row r="3058" spans="1:22" ht="48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s="5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8">
        <f t="shared" si="282"/>
        <v>0</v>
      </c>
      <c r="P3058" t="e">
        <f t="shared" si="283"/>
        <v>#DIV/0!</v>
      </c>
      <c r="Q3058" t="s">
        <v>8317</v>
      </c>
      <c r="R3058" t="s">
        <v>8357</v>
      </c>
      <c r="S3058" s="12">
        <f t="shared" si="284"/>
        <v>41851.428055555552</v>
      </c>
      <c r="T3058" s="12">
        <f t="shared" si="285"/>
        <v>41911.428055555552</v>
      </c>
      <c r="U3058" t="str">
        <f t="shared" si="286"/>
        <v>Jul</v>
      </c>
      <c r="V3058" t="str">
        <f t="shared" si="287"/>
        <v>2014</v>
      </c>
    </row>
    <row r="3059" spans="1:22" ht="48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s="5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8">
        <f t="shared" si="282"/>
        <v>0</v>
      </c>
      <c r="P3059" t="e">
        <f t="shared" si="283"/>
        <v>#DIV/0!</v>
      </c>
      <c r="Q3059" t="s">
        <v>8317</v>
      </c>
      <c r="R3059" t="s">
        <v>8357</v>
      </c>
      <c r="S3059" s="12">
        <f t="shared" si="284"/>
        <v>42433.442256944443</v>
      </c>
      <c r="T3059" s="12">
        <f t="shared" si="285"/>
        <v>42463.400590277779</v>
      </c>
      <c r="U3059" t="str">
        <f t="shared" si="286"/>
        <v>Mar</v>
      </c>
      <c r="V3059" t="str">
        <f t="shared" si="287"/>
        <v>2016</v>
      </c>
    </row>
    <row r="3060" spans="1:22" ht="48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s="5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8">
        <f t="shared" si="282"/>
        <v>1.6666666666666666E-4</v>
      </c>
      <c r="P3060">
        <f t="shared" si="283"/>
        <v>1</v>
      </c>
      <c r="Q3060" t="s">
        <v>8317</v>
      </c>
      <c r="R3060" t="s">
        <v>8357</v>
      </c>
      <c r="S3060" s="12">
        <f t="shared" si="284"/>
        <v>42460.165972222218</v>
      </c>
      <c r="T3060" s="12">
        <f t="shared" si="285"/>
        <v>42510.165972222218</v>
      </c>
      <c r="U3060" t="str">
        <f t="shared" si="286"/>
        <v>Mar</v>
      </c>
      <c r="V3060" t="str">
        <f t="shared" si="287"/>
        <v>2016</v>
      </c>
    </row>
    <row r="3061" spans="1:22" ht="48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s="5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8">
        <f t="shared" si="282"/>
        <v>3.0066666666666665E-2</v>
      </c>
      <c r="P3061">
        <f t="shared" si="283"/>
        <v>41</v>
      </c>
      <c r="Q3061" t="s">
        <v>8317</v>
      </c>
      <c r="R3061" t="s">
        <v>8357</v>
      </c>
      <c r="S3061" s="12">
        <f t="shared" si="284"/>
        <v>41829.727384259255</v>
      </c>
      <c r="T3061" s="12">
        <f t="shared" si="285"/>
        <v>41859.727384259255</v>
      </c>
      <c r="U3061" t="str">
        <f t="shared" si="286"/>
        <v>Jul</v>
      </c>
      <c r="V3061" t="str">
        <f t="shared" si="287"/>
        <v>2014</v>
      </c>
    </row>
    <row r="3062" spans="1:22" ht="32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s="5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8">
        <f t="shared" si="282"/>
        <v>1.5227272727272728E-3</v>
      </c>
      <c r="P3062">
        <f t="shared" si="283"/>
        <v>55.833333333333336</v>
      </c>
      <c r="Q3062" t="s">
        <v>8317</v>
      </c>
      <c r="R3062" t="s">
        <v>8357</v>
      </c>
      <c r="S3062" s="12">
        <f t="shared" si="284"/>
        <v>42245.066365740735</v>
      </c>
      <c r="T3062" s="12">
        <f t="shared" si="285"/>
        <v>42275.066365740735</v>
      </c>
      <c r="U3062" t="str">
        <f t="shared" si="286"/>
        <v>Aug</v>
      </c>
      <c r="V3062" t="str">
        <f t="shared" si="287"/>
        <v>2015</v>
      </c>
    </row>
    <row r="3063" spans="1:22" ht="16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s="5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8">
        <f t="shared" si="282"/>
        <v>0</v>
      </c>
      <c r="P3063" t="e">
        <f t="shared" si="283"/>
        <v>#DIV/0!</v>
      </c>
      <c r="Q3063" t="s">
        <v>8317</v>
      </c>
      <c r="R3063" t="s">
        <v>8357</v>
      </c>
      <c r="S3063" s="12">
        <f t="shared" si="284"/>
        <v>41834.575787037036</v>
      </c>
      <c r="T3063" s="12">
        <f t="shared" si="285"/>
        <v>41864.575787037036</v>
      </c>
      <c r="U3063" t="str">
        <f t="shared" si="286"/>
        <v>Jul</v>
      </c>
      <c r="V3063" t="str">
        <f t="shared" si="287"/>
        <v>2014</v>
      </c>
    </row>
    <row r="3064" spans="1:22" ht="48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s="5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8">
        <f t="shared" si="282"/>
        <v>0.66839999999999999</v>
      </c>
      <c r="P3064">
        <f t="shared" si="283"/>
        <v>99.761194029850742</v>
      </c>
      <c r="Q3064" t="s">
        <v>8317</v>
      </c>
      <c r="R3064" t="s">
        <v>8357</v>
      </c>
      <c r="S3064" s="12">
        <f t="shared" si="284"/>
        <v>42248.3274537037</v>
      </c>
      <c r="T3064" s="12">
        <f t="shared" si="285"/>
        <v>42277.541666666664</v>
      </c>
      <c r="U3064" t="str">
        <f t="shared" si="286"/>
        <v>Sep</v>
      </c>
      <c r="V3064" t="str">
        <f t="shared" si="287"/>
        <v>2015</v>
      </c>
    </row>
    <row r="3065" spans="1:22" ht="32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s="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8">
        <f t="shared" si="282"/>
        <v>0.19566666666666666</v>
      </c>
      <c r="P3065">
        <f t="shared" si="283"/>
        <v>25.521739130434781</v>
      </c>
      <c r="Q3065" t="s">
        <v>8317</v>
      </c>
      <c r="R3065" t="s">
        <v>8357</v>
      </c>
      <c r="S3065" s="12">
        <f t="shared" si="284"/>
        <v>42630.714560185181</v>
      </c>
      <c r="T3065" s="12">
        <f t="shared" si="285"/>
        <v>42665.714560185181</v>
      </c>
      <c r="U3065" t="str">
        <f t="shared" si="286"/>
        <v>Sep</v>
      </c>
      <c r="V3065" t="str">
        <f t="shared" si="287"/>
        <v>2016</v>
      </c>
    </row>
    <row r="3066" spans="1:22" ht="32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s="5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8">
        <f t="shared" si="282"/>
        <v>0.11294666666666667</v>
      </c>
      <c r="P3066">
        <f t="shared" si="283"/>
        <v>117.65277777777777</v>
      </c>
      <c r="Q3066" t="s">
        <v>8317</v>
      </c>
      <c r="R3066" t="s">
        <v>8357</v>
      </c>
      <c r="S3066" s="12">
        <f t="shared" si="284"/>
        <v>42298.9218287037</v>
      </c>
      <c r="T3066" s="12">
        <f t="shared" si="285"/>
        <v>42330.082638888889</v>
      </c>
      <c r="U3066" t="str">
        <f t="shared" si="286"/>
        <v>Oct</v>
      </c>
      <c r="V3066" t="str">
        <f t="shared" si="287"/>
        <v>2015</v>
      </c>
    </row>
    <row r="3067" spans="1:22" ht="48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s="5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8">
        <f t="shared" si="282"/>
        <v>4.0000000000000002E-4</v>
      </c>
      <c r="P3067">
        <f t="shared" si="283"/>
        <v>5</v>
      </c>
      <c r="Q3067" t="s">
        <v>8317</v>
      </c>
      <c r="R3067" t="s">
        <v>8357</v>
      </c>
      <c r="S3067" s="12">
        <f t="shared" si="284"/>
        <v>41824.846898148149</v>
      </c>
      <c r="T3067" s="12">
        <f t="shared" si="285"/>
        <v>41849.846898148149</v>
      </c>
      <c r="U3067" t="str">
        <f t="shared" si="286"/>
        <v>Jul</v>
      </c>
      <c r="V3067" t="str">
        <f t="shared" si="287"/>
        <v>2014</v>
      </c>
    </row>
    <row r="3068" spans="1:22" ht="48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s="5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8">
        <f t="shared" si="282"/>
        <v>0.11985714285714286</v>
      </c>
      <c r="P3068">
        <f t="shared" si="283"/>
        <v>2796.6666666666665</v>
      </c>
      <c r="Q3068" t="s">
        <v>8317</v>
      </c>
      <c r="R3068" t="s">
        <v>8357</v>
      </c>
      <c r="S3068" s="12">
        <f t="shared" si="284"/>
        <v>42531.020104166666</v>
      </c>
      <c r="T3068" s="12">
        <f t="shared" si="285"/>
        <v>42561.020104166666</v>
      </c>
      <c r="U3068" t="str">
        <f t="shared" si="286"/>
        <v>Jun</v>
      </c>
      <c r="V3068" t="str">
        <f t="shared" si="287"/>
        <v>2016</v>
      </c>
    </row>
    <row r="3069" spans="1:22" ht="48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s="5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8">
        <f t="shared" si="282"/>
        <v>2.5000000000000001E-2</v>
      </c>
      <c r="P3069">
        <f t="shared" si="283"/>
        <v>200</v>
      </c>
      <c r="Q3069" t="s">
        <v>8317</v>
      </c>
      <c r="R3069" t="s">
        <v>8357</v>
      </c>
      <c r="S3069" s="12">
        <f t="shared" si="284"/>
        <v>42226.730081018519</v>
      </c>
      <c r="T3069" s="12">
        <f t="shared" si="285"/>
        <v>42256.730081018519</v>
      </c>
      <c r="U3069" t="str">
        <f t="shared" si="286"/>
        <v>Aug</v>
      </c>
      <c r="V3069" t="str">
        <f t="shared" si="287"/>
        <v>2015</v>
      </c>
    </row>
    <row r="3070" spans="1:22" ht="48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s="5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8">
        <f t="shared" si="282"/>
        <v>6.9999999999999999E-4</v>
      </c>
      <c r="P3070">
        <f t="shared" si="283"/>
        <v>87.5</v>
      </c>
      <c r="Q3070" t="s">
        <v>8317</v>
      </c>
      <c r="R3070" t="s">
        <v>8357</v>
      </c>
      <c r="S3070" s="12">
        <f t="shared" si="284"/>
        <v>42263.483240740738</v>
      </c>
      <c r="T3070" s="12">
        <f t="shared" si="285"/>
        <v>42293.483240740738</v>
      </c>
      <c r="U3070" t="str">
        <f t="shared" si="286"/>
        <v>Sep</v>
      </c>
      <c r="V3070" t="str">
        <f t="shared" si="287"/>
        <v>2015</v>
      </c>
    </row>
    <row r="3071" spans="1:22" ht="48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s="5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8">
        <f t="shared" si="282"/>
        <v>0.14099999999999999</v>
      </c>
      <c r="P3071">
        <f t="shared" si="283"/>
        <v>20.142857142857142</v>
      </c>
      <c r="Q3071" t="s">
        <v>8317</v>
      </c>
      <c r="R3071" t="s">
        <v>8357</v>
      </c>
      <c r="S3071" s="12">
        <f t="shared" si="284"/>
        <v>41957.625393518516</v>
      </c>
      <c r="T3071" s="12">
        <f t="shared" si="285"/>
        <v>41987.625393518516</v>
      </c>
      <c r="U3071" t="str">
        <f t="shared" si="286"/>
        <v>Nov</v>
      </c>
      <c r="V3071" t="str">
        <f t="shared" si="287"/>
        <v>2014</v>
      </c>
    </row>
    <row r="3072" spans="1:22" ht="48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s="5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8">
        <f t="shared" si="282"/>
        <v>3.3399999999999999E-2</v>
      </c>
      <c r="P3072">
        <f t="shared" si="283"/>
        <v>20.875</v>
      </c>
      <c r="Q3072" t="s">
        <v>8317</v>
      </c>
      <c r="R3072" t="s">
        <v>8357</v>
      </c>
      <c r="S3072" s="12">
        <f t="shared" si="284"/>
        <v>42690.525104166663</v>
      </c>
      <c r="T3072" s="12">
        <f t="shared" si="285"/>
        <v>42711.525104166663</v>
      </c>
      <c r="U3072" t="str">
        <f t="shared" si="286"/>
        <v>Nov</v>
      </c>
      <c r="V3072" t="str">
        <f t="shared" si="287"/>
        <v>2016</v>
      </c>
    </row>
    <row r="3073" spans="1:22" ht="48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s="5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8">
        <f t="shared" si="282"/>
        <v>0.59775</v>
      </c>
      <c r="P3073">
        <f t="shared" si="283"/>
        <v>61.307692307692307</v>
      </c>
      <c r="Q3073" t="s">
        <v>8317</v>
      </c>
      <c r="R3073" t="s">
        <v>8357</v>
      </c>
      <c r="S3073" s="12">
        <f t="shared" si="284"/>
        <v>42097.524085648147</v>
      </c>
      <c r="T3073" s="12">
        <f t="shared" si="285"/>
        <v>42115.040972222218</v>
      </c>
      <c r="U3073" t="str">
        <f t="shared" si="286"/>
        <v>Apr</v>
      </c>
      <c r="V3073" t="str">
        <f t="shared" si="287"/>
        <v>2015</v>
      </c>
    </row>
    <row r="3074" spans="1:22" ht="48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s="5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8">
        <f t="shared" si="282"/>
        <v>1.6666666666666666E-4</v>
      </c>
      <c r="P3074">
        <f t="shared" si="283"/>
        <v>1</v>
      </c>
      <c r="Q3074" t="s">
        <v>8317</v>
      </c>
      <c r="R3074" t="s">
        <v>8357</v>
      </c>
      <c r="S3074" s="12">
        <f t="shared" si="284"/>
        <v>42658.482199074067</v>
      </c>
      <c r="T3074" s="12">
        <f t="shared" si="285"/>
        <v>42672.865277777775</v>
      </c>
      <c r="U3074" t="str">
        <f t="shared" si="286"/>
        <v>Oct</v>
      </c>
      <c r="V3074" t="str">
        <f t="shared" si="287"/>
        <v>2016</v>
      </c>
    </row>
    <row r="3075" spans="1:22" ht="48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s="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8">
        <f t="shared" ref="O3075:O3138" si="288">E3075/D3075</f>
        <v>2.3035714285714285E-4</v>
      </c>
      <c r="P3075">
        <f t="shared" ref="P3075:P3138" si="289">AVERAGE(E3075/L3075)</f>
        <v>92.142857142857139</v>
      </c>
      <c r="Q3075" t="s">
        <v>8317</v>
      </c>
      <c r="R3075" t="s">
        <v>8357</v>
      </c>
      <c r="S3075" s="12">
        <f t="shared" ref="S3075:S3138" si="290">(((J3075/60)/60)/24)+DATE(1970,1,1)+(-5/24)</f>
        <v>42111.475694444445</v>
      </c>
      <c r="T3075" s="12">
        <f t="shared" ref="T3075:T3138" si="291">(((I3075/60)/60)/24)+DATE(1970,1,1)+(-5/24)</f>
        <v>42169.59652777778</v>
      </c>
      <c r="U3075" t="str">
        <f t="shared" ref="U3075:U3138" si="292">TEXT(S3075, "mmm")</f>
        <v>Apr</v>
      </c>
      <c r="V3075" t="str">
        <f t="shared" ref="V3075:V3138" si="293">TEXT(S3075, "yyy")</f>
        <v>2015</v>
      </c>
    </row>
    <row r="3076" spans="1:22" ht="64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s="5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8">
        <f t="shared" si="288"/>
        <v>8.8000000000000003E-4</v>
      </c>
      <c r="P3076">
        <f t="shared" si="289"/>
        <v>7.333333333333333</v>
      </c>
      <c r="Q3076" t="s">
        <v>8317</v>
      </c>
      <c r="R3076" t="s">
        <v>8357</v>
      </c>
      <c r="S3076" s="12">
        <f t="shared" si="290"/>
        <v>42409.362951388881</v>
      </c>
      <c r="T3076" s="12">
        <f t="shared" si="291"/>
        <v>42439.362951388881</v>
      </c>
      <c r="U3076" t="str">
        <f t="shared" si="292"/>
        <v>Feb</v>
      </c>
      <c r="V3076" t="str">
        <f t="shared" si="293"/>
        <v>2016</v>
      </c>
    </row>
    <row r="3077" spans="1:22" ht="48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s="5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8">
        <f t="shared" si="288"/>
        <v>8.6400000000000005E-2</v>
      </c>
      <c r="P3077">
        <f t="shared" si="289"/>
        <v>64.8</v>
      </c>
      <c r="Q3077" t="s">
        <v>8317</v>
      </c>
      <c r="R3077" t="s">
        <v>8357</v>
      </c>
      <c r="S3077" s="12">
        <f t="shared" si="290"/>
        <v>42550.893981481473</v>
      </c>
      <c r="T3077" s="12">
        <f t="shared" si="291"/>
        <v>42600.893981481473</v>
      </c>
      <c r="U3077" t="str">
        <f t="shared" si="292"/>
        <v>Jun</v>
      </c>
      <c r="V3077" t="str">
        <f t="shared" si="293"/>
        <v>2016</v>
      </c>
    </row>
    <row r="3078" spans="1:22" ht="32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s="5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8">
        <f t="shared" si="288"/>
        <v>0.15060000000000001</v>
      </c>
      <c r="P3078">
        <f t="shared" si="289"/>
        <v>30.12</v>
      </c>
      <c r="Q3078" t="s">
        <v>8317</v>
      </c>
      <c r="R3078" t="s">
        <v>8357</v>
      </c>
      <c r="S3078" s="12">
        <f t="shared" si="290"/>
        <v>42226.443553240737</v>
      </c>
      <c r="T3078" s="12">
        <f t="shared" si="291"/>
        <v>42286.443553240737</v>
      </c>
      <c r="U3078" t="str">
        <f t="shared" si="292"/>
        <v>Aug</v>
      </c>
      <c r="V3078" t="str">
        <f t="shared" si="293"/>
        <v>2015</v>
      </c>
    </row>
    <row r="3079" spans="1:22" ht="48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s="5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8">
        <f t="shared" si="288"/>
        <v>4.7727272727272731E-3</v>
      </c>
      <c r="P3079">
        <f t="shared" si="289"/>
        <v>52.5</v>
      </c>
      <c r="Q3079" t="s">
        <v>8317</v>
      </c>
      <c r="R3079" t="s">
        <v>8357</v>
      </c>
      <c r="S3079" s="12">
        <f t="shared" si="290"/>
        <v>42766.74858796296</v>
      </c>
      <c r="T3079" s="12">
        <f t="shared" si="291"/>
        <v>42796.74858796296</v>
      </c>
      <c r="U3079" t="str">
        <f t="shared" si="292"/>
        <v>Jan</v>
      </c>
      <c r="V3079" t="str">
        <f t="shared" si="293"/>
        <v>2017</v>
      </c>
    </row>
    <row r="3080" spans="1:22" ht="48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s="5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8">
        <f t="shared" si="288"/>
        <v>1.1833333333333333E-3</v>
      </c>
      <c r="P3080">
        <f t="shared" si="289"/>
        <v>23.666666666666668</v>
      </c>
      <c r="Q3080" t="s">
        <v>8317</v>
      </c>
      <c r="R3080" t="s">
        <v>8357</v>
      </c>
      <c r="S3080" s="12">
        <f t="shared" si="290"/>
        <v>42030.930497685178</v>
      </c>
      <c r="T3080" s="12">
        <f t="shared" si="291"/>
        <v>42060.930497685178</v>
      </c>
      <c r="U3080" t="str">
        <f t="shared" si="292"/>
        <v>Jan</v>
      </c>
      <c r="V3080" t="str">
        <f t="shared" si="293"/>
        <v>2015</v>
      </c>
    </row>
    <row r="3081" spans="1:22" ht="48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s="5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8">
        <f t="shared" si="288"/>
        <v>8.4173998587352451E-3</v>
      </c>
      <c r="P3081">
        <f t="shared" si="289"/>
        <v>415.77777777777777</v>
      </c>
      <c r="Q3081" t="s">
        <v>8317</v>
      </c>
      <c r="R3081" t="s">
        <v>8357</v>
      </c>
      <c r="S3081" s="12">
        <f t="shared" si="290"/>
        <v>42055.50503472222</v>
      </c>
      <c r="T3081" s="12">
        <f t="shared" si="291"/>
        <v>42085.463368055549</v>
      </c>
      <c r="U3081" t="str">
        <f t="shared" si="292"/>
        <v>Feb</v>
      </c>
      <c r="V3081" t="str">
        <f t="shared" si="293"/>
        <v>2015</v>
      </c>
    </row>
    <row r="3082" spans="1:22" ht="48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s="5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8">
        <f t="shared" si="288"/>
        <v>1.8799999999999999E-4</v>
      </c>
      <c r="P3082">
        <f t="shared" si="289"/>
        <v>53.714285714285715</v>
      </c>
      <c r="Q3082" t="s">
        <v>8317</v>
      </c>
      <c r="R3082" t="s">
        <v>8357</v>
      </c>
      <c r="S3082" s="12">
        <f t="shared" si="290"/>
        <v>41939.8199537037</v>
      </c>
      <c r="T3082" s="12">
        <f t="shared" si="291"/>
        <v>41999.861620370364</v>
      </c>
      <c r="U3082" t="str">
        <f t="shared" si="292"/>
        <v>Oct</v>
      </c>
      <c r="V3082" t="str">
        <f t="shared" si="293"/>
        <v>2014</v>
      </c>
    </row>
    <row r="3083" spans="1:22" ht="48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s="5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8">
        <f t="shared" si="288"/>
        <v>2.1029999999999998E-3</v>
      </c>
      <c r="P3083">
        <f t="shared" si="289"/>
        <v>420.6</v>
      </c>
      <c r="Q3083" t="s">
        <v>8317</v>
      </c>
      <c r="R3083" t="s">
        <v>8357</v>
      </c>
      <c r="S3083" s="12">
        <f t="shared" si="290"/>
        <v>42236.973275462959</v>
      </c>
      <c r="T3083" s="12">
        <f t="shared" si="291"/>
        <v>42266.973275462959</v>
      </c>
      <c r="U3083" t="str">
        <f t="shared" si="292"/>
        <v>Aug</v>
      </c>
      <c r="V3083" t="str">
        <f t="shared" si="293"/>
        <v>2015</v>
      </c>
    </row>
    <row r="3084" spans="1:22" ht="48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s="5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8">
        <f t="shared" si="288"/>
        <v>0</v>
      </c>
      <c r="P3084" t="e">
        <f t="shared" si="289"/>
        <v>#DIV/0!</v>
      </c>
      <c r="Q3084" t="s">
        <v>8317</v>
      </c>
      <c r="R3084" t="s">
        <v>8357</v>
      </c>
      <c r="S3084" s="12">
        <f t="shared" si="290"/>
        <v>42293.714652777773</v>
      </c>
      <c r="T3084" s="12">
        <f t="shared" si="291"/>
        <v>42323.756319444445</v>
      </c>
      <c r="U3084" t="str">
        <f t="shared" si="292"/>
        <v>Oct</v>
      </c>
      <c r="V3084" t="str">
        <f t="shared" si="293"/>
        <v>2015</v>
      </c>
    </row>
    <row r="3085" spans="1:22" ht="64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s="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8">
        <f t="shared" si="288"/>
        <v>2.8E-3</v>
      </c>
      <c r="P3085">
        <f t="shared" si="289"/>
        <v>18.666666666666668</v>
      </c>
      <c r="Q3085" t="s">
        <v>8317</v>
      </c>
      <c r="R3085" t="s">
        <v>8357</v>
      </c>
      <c r="S3085" s="12">
        <f t="shared" si="290"/>
        <v>41853.355069444442</v>
      </c>
      <c r="T3085" s="12">
        <f t="shared" si="291"/>
        <v>41883</v>
      </c>
      <c r="U3085" t="str">
        <f t="shared" si="292"/>
        <v>Aug</v>
      </c>
      <c r="V3085" t="str">
        <f t="shared" si="293"/>
        <v>2014</v>
      </c>
    </row>
    <row r="3086" spans="1:22" ht="48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s="5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8">
        <f t="shared" si="288"/>
        <v>0.11579206701157921</v>
      </c>
      <c r="P3086">
        <f t="shared" si="289"/>
        <v>78.333333333333329</v>
      </c>
      <c r="Q3086" t="s">
        <v>8317</v>
      </c>
      <c r="R3086" t="s">
        <v>8357</v>
      </c>
      <c r="S3086" s="12">
        <f t="shared" si="290"/>
        <v>42100.515405092585</v>
      </c>
      <c r="T3086" s="12">
        <f t="shared" si="291"/>
        <v>42129.574999999997</v>
      </c>
      <c r="U3086" t="str">
        <f t="shared" si="292"/>
        <v>Apr</v>
      </c>
      <c r="V3086" t="str">
        <f t="shared" si="293"/>
        <v>2015</v>
      </c>
    </row>
    <row r="3087" spans="1:22" ht="48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s="5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8">
        <f t="shared" si="288"/>
        <v>2.4400000000000002E-2</v>
      </c>
      <c r="P3087">
        <f t="shared" si="289"/>
        <v>67.777777777777771</v>
      </c>
      <c r="Q3087" t="s">
        <v>8317</v>
      </c>
      <c r="R3087" t="s">
        <v>8357</v>
      </c>
      <c r="S3087" s="12">
        <f t="shared" si="290"/>
        <v>42246.675451388881</v>
      </c>
      <c r="T3087" s="12">
        <f t="shared" si="291"/>
        <v>42276.675451388881</v>
      </c>
      <c r="U3087" t="str">
        <f t="shared" si="292"/>
        <v>Aug</v>
      </c>
      <c r="V3087" t="str">
        <f t="shared" si="293"/>
        <v>2015</v>
      </c>
    </row>
    <row r="3088" spans="1:22" ht="48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s="5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8">
        <f t="shared" si="288"/>
        <v>2.5000000000000001E-3</v>
      </c>
      <c r="P3088">
        <f t="shared" si="289"/>
        <v>16.666666666666668</v>
      </c>
      <c r="Q3088" t="s">
        <v>8317</v>
      </c>
      <c r="R3088" t="s">
        <v>8357</v>
      </c>
      <c r="S3088" s="12">
        <f t="shared" si="290"/>
        <v>42173.462488425925</v>
      </c>
      <c r="T3088" s="12">
        <f t="shared" si="291"/>
        <v>42233.462488425925</v>
      </c>
      <c r="U3088" t="str">
        <f t="shared" si="292"/>
        <v>Jun</v>
      </c>
      <c r="V3088" t="str">
        <f t="shared" si="293"/>
        <v>2015</v>
      </c>
    </row>
    <row r="3089" spans="1:22" ht="48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s="5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8">
        <f t="shared" si="288"/>
        <v>6.2500000000000003E-3</v>
      </c>
      <c r="P3089">
        <f t="shared" si="289"/>
        <v>62.5</v>
      </c>
      <c r="Q3089" t="s">
        <v>8317</v>
      </c>
      <c r="R3089" t="s">
        <v>8357</v>
      </c>
      <c r="S3089" s="12">
        <f t="shared" si="290"/>
        <v>42664.942013888889</v>
      </c>
      <c r="T3089" s="12">
        <f t="shared" si="291"/>
        <v>42724.983680555553</v>
      </c>
      <c r="U3089" t="str">
        <f t="shared" si="292"/>
        <v>Oct</v>
      </c>
      <c r="V3089" t="str">
        <f t="shared" si="293"/>
        <v>2016</v>
      </c>
    </row>
    <row r="3090" spans="1:22" ht="32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s="5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8">
        <f t="shared" si="288"/>
        <v>1.9384615384615384E-3</v>
      </c>
      <c r="P3090">
        <f t="shared" si="289"/>
        <v>42</v>
      </c>
      <c r="Q3090" t="s">
        <v>8317</v>
      </c>
      <c r="R3090" t="s">
        <v>8357</v>
      </c>
      <c r="S3090" s="12">
        <f t="shared" si="290"/>
        <v>41981.363969907405</v>
      </c>
      <c r="T3090" s="12">
        <f t="shared" si="291"/>
        <v>42012.361805555549</v>
      </c>
      <c r="U3090" t="str">
        <f t="shared" si="292"/>
        <v>Dec</v>
      </c>
      <c r="V3090" t="str">
        <f t="shared" si="293"/>
        <v>2014</v>
      </c>
    </row>
    <row r="3091" spans="1:22" ht="32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s="5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8">
        <f t="shared" si="288"/>
        <v>0.23416000000000001</v>
      </c>
      <c r="P3091">
        <f t="shared" si="289"/>
        <v>130.0888888888889</v>
      </c>
      <c r="Q3091" t="s">
        <v>8317</v>
      </c>
      <c r="R3091" t="s">
        <v>8357</v>
      </c>
      <c r="S3091" s="12">
        <f t="shared" si="290"/>
        <v>42528.334293981483</v>
      </c>
      <c r="T3091" s="12">
        <f t="shared" si="291"/>
        <v>42559.874305555553</v>
      </c>
      <c r="U3091" t="str">
        <f t="shared" si="292"/>
        <v>Jun</v>
      </c>
      <c r="V3091" t="str">
        <f t="shared" si="293"/>
        <v>2016</v>
      </c>
    </row>
    <row r="3092" spans="1:22" ht="48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s="5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8">
        <f t="shared" si="288"/>
        <v>5.080888888888889E-2</v>
      </c>
      <c r="P3092">
        <f t="shared" si="289"/>
        <v>1270.2222222222222</v>
      </c>
      <c r="Q3092" t="s">
        <v>8317</v>
      </c>
      <c r="R3092" t="s">
        <v>8357</v>
      </c>
      <c r="S3092" s="12">
        <f t="shared" si="290"/>
        <v>42065.610474537032</v>
      </c>
      <c r="T3092" s="12">
        <f t="shared" si="291"/>
        <v>42125.568807870368</v>
      </c>
      <c r="U3092" t="str">
        <f t="shared" si="292"/>
        <v>Mar</v>
      </c>
      <c r="V3092" t="str">
        <f t="shared" si="293"/>
        <v>2015</v>
      </c>
    </row>
    <row r="3093" spans="1:22" ht="48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s="5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8">
        <f t="shared" si="288"/>
        <v>0.15920000000000001</v>
      </c>
      <c r="P3093">
        <f t="shared" si="289"/>
        <v>88.444444444444443</v>
      </c>
      <c r="Q3093" t="s">
        <v>8317</v>
      </c>
      <c r="R3093" t="s">
        <v>8357</v>
      </c>
      <c r="S3093" s="12">
        <f t="shared" si="290"/>
        <v>42566.740081018514</v>
      </c>
      <c r="T3093" s="12">
        <f t="shared" si="291"/>
        <v>42596.740081018514</v>
      </c>
      <c r="U3093" t="str">
        <f t="shared" si="292"/>
        <v>Jul</v>
      </c>
      <c r="V3093" t="str">
        <f t="shared" si="293"/>
        <v>2016</v>
      </c>
    </row>
    <row r="3094" spans="1:22" ht="48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s="5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8">
        <f t="shared" si="288"/>
        <v>1.1831900000000001E-2</v>
      </c>
      <c r="P3094">
        <f t="shared" si="289"/>
        <v>56.342380952380957</v>
      </c>
      <c r="Q3094" t="s">
        <v>8317</v>
      </c>
      <c r="R3094" t="s">
        <v>8357</v>
      </c>
      <c r="S3094" s="12">
        <f t="shared" si="290"/>
        <v>42255.41101851852</v>
      </c>
      <c r="T3094" s="12">
        <f t="shared" si="291"/>
        <v>42292.708333333336</v>
      </c>
      <c r="U3094" t="str">
        <f t="shared" si="292"/>
        <v>Sep</v>
      </c>
      <c r="V3094" t="str">
        <f t="shared" si="293"/>
        <v>2015</v>
      </c>
    </row>
    <row r="3095" spans="1:22" ht="48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s="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8">
        <f t="shared" si="288"/>
        <v>0.22750000000000001</v>
      </c>
      <c r="P3095">
        <f t="shared" si="289"/>
        <v>53.529411764705884</v>
      </c>
      <c r="Q3095" t="s">
        <v>8317</v>
      </c>
      <c r="R3095" t="s">
        <v>8357</v>
      </c>
      <c r="S3095" s="12">
        <f t="shared" si="290"/>
        <v>41760.700706018513</v>
      </c>
      <c r="T3095" s="12">
        <f t="shared" si="291"/>
        <v>41790.957638888889</v>
      </c>
      <c r="U3095" t="str">
        <f t="shared" si="292"/>
        <v>May</v>
      </c>
      <c r="V3095" t="str">
        <f t="shared" si="293"/>
        <v>2014</v>
      </c>
    </row>
    <row r="3096" spans="1:22" ht="32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s="5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8">
        <f t="shared" si="288"/>
        <v>2.5000000000000001E-4</v>
      </c>
      <c r="P3096">
        <f t="shared" si="289"/>
        <v>25</v>
      </c>
      <c r="Q3096" t="s">
        <v>8317</v>
      </c>
      <c r="R3096" t="s">
        <v>8357</v>
      </c>
      <c r="S3096" s="12">
        <f t="shared" si="290"/>
        <v>42207.587453703702</v>
      </c>
      <c r="T3096" s="12">
        <f t="shared" si="291"/>
        <v>42267.587453703702</v>
      </c>
      <c r="U3096" t="str">
        <f t="shared" si="292"/>
        <v>Jul</v>
      </c>
      <c r="V3096" t="str">
        <f t="shared" si="293"/>
        <v>2015</v>
      </c>
    </row>
    <row r="3097" spans="1:22" ht="48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s="5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8">
        <f t="shared" si="288"/>
        <v>3.351206434316354E-3</v>
      </c>
      <c r="P3097">
        <f t="shared" si="289"/>
        <v>50</v>
      </c>
      <c r="Q3097" t="s">
        <v>8317</v>
      </c>
      <c r="R3097" t="s">
        <v>8357</v>
      </c>
      <c r="S3097" s="12">
        <f t="shared" si="290"/>
        <v>42522.81689814815</v>
      </c>
      <c r="T3097" s="12">
        <f t="shared" si="291"/>
        <v>42582.81689814815</v>
      </c>
      <c r="U3097" t="str">
        <f t="shared" si="292"/>
        <v>Jun</v>
      </c>
      <c r="V3097" t="str">
        <f t="shared" si="293"/>
        <v>2016</v>
      </c>
    </row>
    <row r="3098" spans="1:22" ht="48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s="5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8">
        <f t="shared" si="288"/>
        <v>3.9750000000000001E-2</v>
      </c>
      <c r="P3098">
        <f t="shared" si="289"/>
        <v>56.785714285714285</v>
      </c>
      <c r="Q3098" t="s">
        <v>8317</v>
      </c>
      <c r="R3098" t="s">
        <v>8357</v>
      </c>
      <c r="S3098" s="12">
        <f t="shared" si="290"/>
        <v>42114.617199074077</v>
      </c>
      <c r="T3098" s="12">
        <f t="shared" si="291"/>
        <v>42144.617199074077</v>
      </c>
      <c r="U3098" t="str">
        <f t="shared" si="292"/>
        <v>Apr</v>
      </c>
      <c r="V3098" t="str">
        <f t="shared" si="293"/>
        <v>2015</v>
      </c>
    </row>
    <row r="3099" spans="1:22" ht="48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s="5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8">
        <f t="shared" si="288"/>
        <v>0.17150000000000001</v>
      </c>
      <c r="P3099">
        <f t="shared" si="289"/>
        <v>40.833333333333336</v>
      </c>
      <c r="Q3099" t="s">
        <v>8317</v>
      </c>
      <c r="R3099" t="s">
        <v>8357</v>
      </c>
      <c r="S3099" s="12">
        <f t="shared" si="290"/>
        <v>42629.29515046296</v>
      </c>
      <c r="T3099" s="12">
        <f t="shared" si="291"/>
        <v>42650.374999999993</v>
      </c>
      <c r="U3099" t="str">
        <f t="shared" si="292"/>
        <v>Sep</v>
      </c>
      <c r="V3099" t="str">
        <f t="shared" si="293"/>
        <v>2016</v>
      </c>
    </row>
    <row r="3100" spans="1:22" ht="48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s="5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8">
        <f t="shared" si="288"/>
        <v>3.608004104669061E-2</v>
      </c>
      <c r="P3100">
        <f t="shared" si="289"/>
        <v>65.111111111111114</v>
      </c>
      <c r="Q3100" t="s">
        <v>8317</v>
      </c>
      <c r="R3100" t="s">
        <v>8357</v>
      </c>
      <c r="S3100" s="12">
        <f t="shared" si="290"/>
        <v>42359.58390046296</v>
      </c>
      <c r="T3100" s="12">
        <f t="shared" si="291"/>
        <v>42407.803472222215</v>
      </c>
      <c r="U3100" t="str">
        <f t="shared" si="292"/>
        <v>Dec</v>
      </c>
      <c r="V3100" t="str">
        <f t="shared" si="293"/>
        <v>2015</v>
      </c>
    </row>
    <row r="3101" spans="1:22" ht="48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s="5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8">
        <f t="shared" si="288"/>
        <v>0.13900000000000001</v>
      </c>
      <c r="P3101">
        <f t="shared" si="289"/>
        <v>55.6</v>
      </c>
      <c r="Q3101" t="s">
        <v>8317</v>
      </c>
      <c r="R3101" t="s">
        <v>8357</v>
      </c>
      <c r="S3101" s="12">
        <f t="shared" si="290"/>
        <v>42381.981377314813</v>
      </c>
      <c r="T3101" s="12">
        <f t="shared" si="291"/>
        <v>42411.981377314813</v>
      </c>
      <c r="U3101" t="str">
        <f t="shared" si="292"/>
        <v>Jan</v>
      </c>
      <c r="V3101" t="str">
        <f t="shared" si="293"/>
        <v>2016</v>
      </c>
    </row>
    <row r="3102" spans="1:22" ht="48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s="5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8">
        <f t="shared" si="288"/>
        <v>0.15225</v>
      </c>
      <c r="P3102">
        <f t="shared" si="289"/>
        <v>140.53846153846155</v>
      </c>
      <c r="Q3102" t="s">
        <v>8317</v>
      </c>
      <c r="R3102" t="s">
        <v>8357</v>
      </c>
      <c r="S3102" s="12">
        <f t="shared" si="290"/>
        <v>41902.4140625</v>
      </c>
      <c r="T3102" s="12">
        <f t="shared" si="291"/>
        <v>41932.4140625</v>
      </c>
      <c r="U3102" t="str">
        <f t="shared" si="292"/>
        <v>Sep</v>
      </c>
      <c r="V3102" t="str">
        <f t="shared" si="293"/>
        <v>2014</v>
      </c>
    </row>
    <row r="3103" spans="1:22" ht="48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s="5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8">
        <f t="shared" si="288"/>
        <v>0.12</v>
      </c>
      <c r="P3103">
        <f t="shared" si="289"/>
        <v>25</v>
      </c>
      <c r="Q3103" t="s">
        <v>8317</v>
      </c>
      <c r="R3103" t="s">
        <v>8357</v>
      </c>
      <c r="S3103" s="12">
        <f t="shared" si="290"/>
        <v>42171.175196759257</v>
      </c>
      <c r="T3103" s="12">
        <f t="shared" si="291"/>
        <v>42201.12222222222</v>
      </c>
      <c r="U3103" t="str">
        <f t="shared" si="292"/>
        <v>Jun</v>
      </c>
      <c r="V3103" t="str">
        <f t="shared" si="293"/>
        <v>2015</v>
      </c>
    </row>
    <row r="3104" spans="1:22" ht="48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s="5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8">
        <f t="shared" si="288"/>
        <v>0.391125</v>
      </c>
      <c r="P3104">
        <f t="shared" si="289"/>
        <v>69.533333333333331</v>
      </c>
      <c r="Q3104" t="s">
        <v>8317</v>
      </c>
      <c r="R3104" t="s">
        <v>8357</v>
      </c>
      <c r="S3104" s="12">
        <f t="shared" si="290"/>
        <v>42555.132152777776</v>
      </c>
      <c r="T3104" s="12">
        <f t="shared" si="291"/>
        <v>42605.132152777776</v>
      </c>
      <c r="U3104" t="str">
        <f t="shared" si="292"/>
        <v>Jul</v>
      </c>
      <c r="V3104" t="str">
        <f t="shared" si="293"/>
        <v>2016</v>
      </c>
    </row>
    <row r="3105" spans="1:22" ht="32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s="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8">
        <f t="shared" si="288"/>
        <v>2.6829268292682929E-3</v>
      </c>
      <c r="P3105">
        <f t="shared" si="289"/>
        <v>5.5</v>
      </c>
      <c r="Q3105" t="s">
        <v>8317</v>
      </c>
      <c r="R3105" t="s">
        <v>8357</v>
      </c>
      <c r="S3105" s="12">
        <f t="shared" si="290"/>
        <v>42106.94798611111</v>
      </c>
      <c r="T3105" s="12">
        <f t="shared" si="291"/>
        <v>42166.94798611111</v>
      </c>
      <c r="U3105" t="str">
        <f t="shared" si="292"/>
        <v>Apr</v>
      </c>
      <c r="V3105" t="str">
        <f t="shared" si="293"/>
        <v>2015</v>
      </c>
    </row>
    <row r="3106" spans="1:22" ht="48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s="5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8">
        <f t="shared" si="288"/>
        <v>0.29625000000000001</v>
      </c>
      <c r="P3106">
        <f t="shared" si="289"/>
        <v>237</v>
      </c>
      <c r="Q3106" t="s">
        <v>8317</v>
      </c>
      <c r="R3106" t="s">
        <v>8357</v>
      </c>
      <c r="S3106" s="12">
        <f t="shared" si="290"/>
        <v>42006.70035879629</v>
      </c>
      <c r="T3106" s="12">
        <f t="shared" si="291"/>
        <v>42037.874999999993</v>
      </c>
      <c r="U3106" t="str">
        <f t="shared" si="292"/>
        <v>Jan</v>
      </c>
      <c r="V3106" t="str">
        <f t="shared" si="293"/>
        <v>2015</v>
      </c>
    </row>
    <row r="3107" spans="1:22" ht="48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s="5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8">
        <f t="shared" si="288"/>
        <v>0.4236099230111206</v>
      </c>
      <c r="P3107">
        <f t="shared" si="289"/>
        <v>79.870967741935488</v>
      </c>
      <c r="Q3107" t="s">
        <v>8317</v>
      </c>
      <c r="R3107" t="s">
        <v>8357</v>
      </c>
      <c r="S3107" s="12">
        <f t="shared" si="290"/>
        <v>41876.510601851849</v>
      </c>
      <c r="T3107" s="12">
        <f t="shared" si="291"/>
        <v>41931</v>
      </c>
      <c r="U3107" t="str">
        <f t="shared" si="292"/>
        <v>Aug</v>
      </c>
      <c r="V3107" t="str">
        <f t="shared" si="293"/>
        <v>2014</v>
      </c>
    </row>
    <row r="3108" spans="1:22" ht="48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s="5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8">
        <f t="shared" si="288"/>
        <v>4.1000000000000002E-2</v>
      </c>
      <c r="P3108">
        <f t="shared" si="289"/>
        <v>10.25</v>
      </c>
      <c r="Q3108" t="s">
        <v>8317</v>
      </c>
      <c r="R3108" t="s">
        <v>8357</v>
      </c>
      <c r="S3108" s="12">
        <f t="shared" si="290"/>
        <v>42241.22078703704</v>
      </c>
      <c r="T3108" s="12">
        <f t="shared" si="291"/>
        <v>42263.708333333336</v>
      </c>
      <c r="U3108" t="str">
        <f t="shared" si="292"/>
        <v>Aug</v>
      </c>
      <c r="V3108" t="str">
        <f t="shared" si="293"/>
        <v>2015</v>
      </c>
    </row>
    <row r="3109" spans="1:22" ht="48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s="5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8">
        <f t="shared" si="288"/>
        <v>0.197625</v>
      </c>
      <c r="P3109">
        <f t="shared" si="289"/>
        <v>272.58620689655174</v>
      </c>
      <c r="Q3109" t="s">
        <v>8317</v>
      </c>
      <c r="R3109" t="s">
        <v>8357</v>
      </c>
      <c r="S3109" s="12">
        <f t="shared" si="290"/>
        <v>42128.605914351843</v>
      </c>
      <c r="T3109" s="12">
        <f t="shared" si="291"/>
        <v>42135.605914351843</v>
      </c>
      <c r="U3109" t="str">
        <f t="shared" si="292"/>
        <v>May</v>
      </c>
      <c r="V3109" t="str">
        <f t="shared" si="293"/>
        <v>2015</v>
      </c>
    </row>
    <row r="3110" spans="1:22" ht="16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s="5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8">
        <f t="shared" si="288"/>
        <v>5.1999999999999995E-4</v>
      </c>
      <c r="P3110">
        <f t="shared" si="289"/>
        <v>13</v>
      </c>
      <c r="Q3110" t="s">
        <v>8317</v>
      </c>
      <c r="R3110" t="s">
        <v>8357</v>
      </c>
      <c r="S3110" s="12">
        <f t="shared" si="290"/>
        <v>42062.47215277778</v>
      </c>
      <c r="T3110" s="12">
        <f t="shared" si="291"/>
        <v>42122.430486111109</v>
      </c>
      <c r="U3110" t="str">
        <f t="shared" si="292"/>
        <v>Feb</v>
      </c>
      <c r="V3110" t="str">
        <f t="shared" si="293"/>
        <v>2015</v>
      </c>
    </row>
    <row r="3111" spans="1:22" ht="48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s="5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8">
        <f t="shared" si="288"/>
        <v>0.25030188679245285</v>
      </c>
      <c r="P3111">
        <f t="shared" si="289"/>
        <v>58.184210526315788</v>
      </c>
      <c r="Q3111" t="s">
        <v>8317</v>
      </c>
      <c r="R3111" t="s">
        <v>8357</v>
      </c>
      <c r="S3111" s="12">
        <f t="shared" si="290"/>
        <v>41843.916782407403</v>
      </c>
      <c r="T3111" s="12">
        <f t="shared" si="291"/>
        <v>41878.916782407403</v>
      </c>
      <c r="U3111" t="str">
        <f t="shared" si="292"/>
        <v>Jul</v>
      </c>
      <c r="V3111" t="str">
        <f t="shared" si="293"/>
        <v>2014</v>
      </c>
    </row>
    <row r="3112" spans="1:22" ht="48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s="5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8">
        <f t="shared" si="288"/>
        <v>4.0000000000000002E-4</v>
      </c>
      <c r="P3112">
        <f t="shared" si="289"/>
        <v>10</v>
      </c>
      <c r="Q3112" t="s">
        <v>8317</v>
      </c>
      <c r="R3112" t="s">
        <v>8357</v>
      </c>
      <c r="S3112" s="12">
        <f t="shared" si="290"/>
        <v>42744.823136574072</v>
      </c>
      <c r="T3112" s="12">
        <f t="shared" si="291"/>
        <v>42784.823136574072</v>
      </c>
      <c r="U3112" t="str">
        <f t="shared" si="292"/>
        <v>Jan</v>
      </c>
      <c r="V3112" t="str">
        <f t="shared" si="293"/>
        <v>2017</v>
      </c>
    </row>
    <row r="3113" spans="1:22" ht="32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s="5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8">
        <f t="shared" si="288"/>
        <v>0.26640000000000003</v>
      </c>
      <c r="P3113">
        <f t="shared" si="289"/>
        <v>70.10526315789474</v>
      </c>
      <c r="Q3113" t="s">
        <v>8317</v>
      </c>
      <c r="R3113" t="s">
        <v>8357</v>
      </c>
      <c r="S3113" s="12">
        <f t="shared" si="290"/>
        <v>41885.38680555555</v>
      </c>
      <c r="T3113" s="12">
        <f t="shared" si="291"/>
        <v>41916.38680555555</v>
      </c>
      <c r="U3113" t="str">
        <f t="shared" si="292"/>
        <v>Sep</v>
      </c>
      <c r="V3113" t="str">
        <f t="shared" si="293"/>
        <v>2014</v>
      </c>
    </row>
    <row r="3114" spans="1:22" ht="48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s="5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8">
        <f t="shared" si="288"/>
        <v>4.7363636363636365E-2</v>
      </c>
      <c r="P3114">
        <f t="shared" si="289"/>
        <v>57.888888888888886</v>
      </c>
      <c r="Q3114" t="s">
        <v>8317</v>
      </c>
      <c r="R3114" t="s">
        <v>8357</v>
      </c>
      <c r="S3114" s="12">
        <f t="shared" si="290"/>
        <v>42614.913587962961</v>
      </c>
      <c r="T3114" s="12">
        <f t="shared" si="291"/>
        <v>42674.913587962961</v>
      </c>
      <c r="U3114" t="str">
        <f t="shared" si="292"/>
        <v>Sep</v>
      </c>
      <c r="V3114" t="str">
        <f t="shared" si="293"/>
        <v>2016</v>
      </c>
    </row>
    <row r="3115" spans="1:22" ht="48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s="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8">
        <f t="shared" si="288"/>
        <v>4.2435339894712751E-2</v>
      </c>
      <c r="P3115">
        <f t="shared" si="289"/>
        <v>125.27027027027027</v>
      </c>
      <c r="Q3115" t="s">
        <v>8317</v>
      </c>
      <c r="R3115" t="s">
        <v>8357</v>
      </c>
      <c r="S3115" s="12">
        <f t="shared" si="290"/>
        <v>42081.522939814815</v>
      </c>
      <c r="T3115" s="12">
        <f t="shared" si="291"/>
        <v>42111.522939814815</v>
      </c>
      <c r="U3115" t="str">
        <f t="shared" si="292"/>
        <v>Mar</v>
      </c>
      <c r="V3115" t="str">
        <f t="shared" si="293"/>
        <v>2015</v>
      </c>
    </row>
    <row r="3116" spans="1:22" ht="48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s="5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8">
        <f t="shared" si="288"/>
        <v>0</v>
      </c>
      <c r="P3116" t="e">
        <f t="shared" si="289"/>
        <v>#DIV/0!</v>
      </c>
      <c r="Q3116" t="s">
        <v>8317</v>
      </c>
      <c r="R3116" t="s">
        <v>8357</v>
      </c>
      <c r="S3116" s="12">
        <f t="shared" si="290"/>
        <v>41843.42418981481</v>
      </c>
      <c r="T3116" s="12">
        <f t="shared" si="291"/>
        <v>41903.42418981481</v>
      </c>
      <c r="U3116" t="str">
        <f t="shared" si="292"/>
        <v>Jul</v>
      </c>
      <c r="V3116" t="str">
        <f t="shared" si="293"/>
        <v>2014</v>
      </c>
    </row>
    <row r="3117" spans="1:22" ht="48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s="5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8">
        <f t="shared" si="288"/>
        <v>0.03</v>
      </c>
      <c r="P3117">
        <f t="shared" si="289"/>
        <v>300</v>
      </c>
      <c r="Q3117" t="s">
        <v>8317</v>
      </c>
      <c r="R3117" t="s">
        <v>8357</v>
      </c>
      <c r="S3117" s="12">
        <f t="shared" si="290"/>
        <v>42496.238738425927</v>
      </c>
      <c r="T3117" s="12">
        <f t="shared" si="291"/>
        <v>42526.238738425927</v>
      </c>
      <c r="U3117" t="str">
        <f t="shared" si="292"/>
        <v>May</v>
      </c>
      <c r="V3117" t="str">
        <f t="shared" si="293"/>
        <v>2016</v>
      </c>
    </row>
    <row r="3118" spans="1:22" ht="48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s="5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8">
        <f t="shared" si="288"/>
        <v>0.57333333333333336</v>
      </c>
      <c r="P3118">
        <f t="shared" si="289"/>
        <v>43</v>
      </c>
      <c r="Q3118" t="s">
        <v>8317</v>
      </c>
      <c r="R3118" t="s">
        <v>8357</v>
      </c>
      <c r="S3118" s="12">
        <f t="shared" si="290"/>
        <v>42081.30700231481</v>
      </c>
      <c r="T3118" s="12">
        <f t="shared" si="291"/>
        <v>42095.30700231481</v>
      </c>
      <c r="U3118" t="str">
        <f t="shared" si="292"/>
        <v>Mar</v>
      </c>
      <c r="V3118" t="str">
        <f t="shared" si="293"/>
        <v>2015</v>
      </c>
    </row>
    <row r="3119" spans="1:22" ht="48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s="5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8">
        <f t="shared" si="288"/>
        <v>1E-3</v>
      </c>
      <c r="P3119">
        <f t="shared" si="289"/>
        <v>1</v>
      </c>
      <c r="Q3119" t="s">
        <v>8317</v>
      </c>
      <c r="R3119" t="s">
        <v>8357</v>
      </c>
      <c r="S3119" s="12">
        <f t="shared" si="290"/>
        <v>42509.166203703695</v>
      </c>
      <c r="T3119" s="12">
        <f t="shared" si="291"/>
        <v>42517.341666666667</v>
      </c>
      <c r="U3119" t="str">
        <f t="shared" si="292"/>
        <v>May</v>
      </c>
      <c r="V3119" t="str">
        <f t="shared" si="293"/>
        <v>2016</v>
      </c>
    </row>
    <row r="3120" spans="1:22" ht="32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s="5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8">
        <f t="shared" si="288"/>
        <v>3.0999999999999999E-3</v>
      </c>
      <c r="P3120">
        <f t="shared" si="289"/>
        <v>775</v>
      </c>
      <c r="Q3120" t="s">
        <v>8317</v>
      </c>
      <c r="R3120" t="s">
        <v>8357</v>
      </c>
      <c r="S3120" s="12">
        <f t="shared" si="290"/>
        <v>42534.441238425927</v>
      </c>
      <c r="T3120" s="12">
        <f t="shared" si="291"/>
        <v>42553.441238425927</v>
      </c>
      <c r="U3120" t="str">
        <f t="shared" si="292"/>
        <v>Jun</v>
      </c>
      <c r="V3120" t="str">
        <f t="shared" si="293"/>
        <v>2016</v>
      </c>
    </row>
    <row r="3121" spans="1:22" ht="48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s="5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8">
        <f t="shared" si="288"/>
        <v>5.0000000000000001E-4</v>
      </c>
      <c r="P3121">
        <f t="shared" si="289"/>
        <v>5</v>
      </c>
      <c r="Q3121" t="s">
        <v>8317</v>
      </c>
      <c r="R3121" t="s">
        <v>8357</v>
      </c>
      <c r="S3121" s="12">
        <f t="shared" si="290"/>
        <v>42059.837175925924</v>
      </c>
      <c r="T3121" s="12">
        <f t="shared" si="291"/>
        <v>42089.795509259253</v>
      </c>
      <c r="U3121" t="str">
        <f t="shared" si="292"/>
        <v>Feb</v>
      </c>
      <c r="V3121" t="str">
        <f t="shared" si="293"/>
        <v>2015</v>
      </c>
    </row>
    <row r="3122" spans="1:22" ht="48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s="5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8">
        <f t="shared" si="288"/>
        <v>9.8461538461538464E-5</v>
      </c>
      <c r="P3122">
        <f t="shared" si="289"/>
        <v>12.8</v>
      </c>
      <c r="Q3122" t="s">
        <v>8317</v>
      </c>
      <c r="R3122" t="s">
        <v>8357</v>
      </c>
      <c r="S3122" s="12">
        <f t="shared" si="290"/>
        <v>42435.733749999999</v>
      </c>
      <c r="T3122" s="12">
        <f t="shared" si="291"/>
        <v>42495.692083333335</v>
      </c>
      <c r="U3122" t="str">
        <f t="shared" si="292"/>
        <v>Mar</v>
      </c>
      <c r="V3122" t="str">
        <f t="shared" si="293"/>
        <v>2016</v>
      </c>
    </row>
    <row r="3123" spans="1:22" ht="32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s="5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8">
        <f t="shared" si="288"/>
        <v>6.6666666666666671E-3</v>
      </c>
      <c r="P3123">
        <f t="shared" si="289"/>
        <v>10</v>
      </c>
      <c r="Q3123" t="s">
        <v>8317</v>
      </c>
      <c r="R3123" t="s">
        <v>8357</v>
      </c>
      <c r="S3123" s="12">
        <f t="shared" si="290"/>
        <v>41848.471469907403</v>
      </c>
      <c r="T3123" s="12">
        <f t="shared" si="291"/>
        <v>41908.471469907403</v>
      </c>
      <c r="U3123" t="str">
        <f t="shared" si="292"/>
        <v>Jul</v>
      </c>
      <c r="V3123" t="str">
        <f t="shared" si="293"/>
        <v>2014</v>
      </c>
    </row>
    <row r="3124" spans="1:22" ht="16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s="5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8">
        <f t="shared" si="288"/>
        <v>0.58291457286432158</v>
      </c>
      <c r="P3124">
        <f t="shared" si="289"/>
        <v>58</v>
      </c>
      <c r="Q3124" t="s">
        <v>8317</v>
      </c>
      <c r="R3124" t="s">
        <v>8357</v>
      </c>
      <c r="S3124" s="12">
        <f t="shared" si="290"/>
        <v>42678.723749999997</v>
      </c>
      <c r="T3124" s="12">
        <f t="shared" si="291"/>
        <v>42683.765416666669</v>
      </c>
      <c r="U3124" t="str">
        <f t="shared" si="292"/>
        <v>Nov</v>
      </c>
      <c r="V3124" t="str">
        <f t="shared" si="293"/>
        <v>2016</v>
      </c>
    </row>
    <row r="3125" spans="1:22" ht="48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s="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8">
        <f t="shared" si="288"/>
        <v>0.68153600000000003</v>
      </c>
      <c r="P3125">
        <f t="shared" si="289"/>
        <v>244.80459770114942</v>
      </c>
      <c r="Q3125" t="s">
        <v>8317</v>
      </c>
      <c r="R3125" t="s">
        <v>8357</v>
      </c>
      <c r="S3125" s="12">
        <f t="shared" si="290"/>
        <v>42530.784699074073</v>
      </c>
      <c r="T3125" s="12">
        <f t="shared" si="291"/>
        <v>42560.784699074073</v>
      </c>
      <c r="U3125" t="str">
        <f t="shared" si="292"/>
        <v>Jun</v>
      </c>
      <c r="V3125" t="str">
        <f t="shared" si="293"/>
        <v>2016</v>
      </c>
    </row>
    <row r="3126" spans="1:22" ht="32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s="5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8">
        <f t="shared" si="288"/>
        <v>3.2499999999999997E-5</v>
      </c>
      <c r="P3126">
        <f t="shared" si="289"/>
        <v>6.5</v>
      </c>
      <c r="Q3126" t="s">
        <v>8317</v>
      </c>
      <c r="R3126" t="s">
        <v>8357</v>
      </c>
      <c r="S3126" s="12">
        <f t="shared" si="290"/>
        <v>41977.571770833332</v>
      </c>
      <c r="T3126" s="12">
        <f t="shared" si="291"/>
        <v>42037.571770833332</v>
      </c>
      <c r="U3126" t="str">
        <f t="shared" si="292"/>
        <v>Dec</v>
      </c>
      <c r="V3126" t="str">
        <f t="shared" si="293"/>
        <v>2014</v>
      </c>
    </row>
    <row r="3127" spans="1:22" ht="16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s="5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8">
        <f t="shared" si="288"/>
        <v>0</v>
      </c>
      <c r="P3127" t="e">
        <f t="shared" si="289"/>
        <v>#DIV/0!</v>
      </c>
      <c r="Q3127" t="s">
        <v>8317</v>
      </c>
      <c r="R3127" t="s">
        <v>8357</v>
      </c>
      <c r="S3127" s="12">
        <f t="shared" si="290"/>
        <v>42345.998518518514</v>
      </c>
      <c r="T3127" s="12">
        <f t="shared" si="291"/>
        <v>42375.998518518514</v>
      </c>
      <c r="U3127" t="str">
        <f t="shared" si="292"/>
        <v>Dec</v>
      </c>
      <c r="V3127" t="str">
        <f t="shared" si="293"/>
        <v>2015</v>
      </c>
    </row>
    <row r="3128" spans="1:22" ht="80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s="5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8">
        <f t="shared" si="288"/>
        <v>4.1599999999999998E-2</v>
      </c>
      <c r="P3128">
        <f t="shared" si="289"/>
        <v>61.176470588235297</v>
      </c>
      <c r="Q3128" t="s">
        <v>8317</v>
      </c>
      <c r="R3128" t="s">
        <v>8357</v>
      </c>
      <c r="S3128" s="12">
        <f t="shared" si="290"/>
        <v>42426.809745370374</v>
      </c>
      <c r="T3128" s="12">
        <f t="shared" si="291"/>
        <v>42456.768078703702</v>
      </c>
      <c r="U3128" t="str">
        <f t="shared" si="292"/>
        <v>Feb</v>
      </c>
      <c r="V3128" t="str">
        <f t="shared" si="293"/>
        <v>2016</v>
      </c>
    </row>
    <row r="3129" spans="1:22" ht="48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s="5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8">
        <f t="shared" si="288"/>
        <v>0</v>
      </c>
      <c r="P3129" t="e">
        <f t="shared" si="289"/>
        <v>#DIV/0!</v>
      </c>
      <c r="Q3129" t="s">
        <v>8317</v>
      </c>
      <c r="R3129" t="s">
        <v>8357</v>
      </c>
      <c r="S3129" s="12">
        <f t="shared" si="290"/>
        <v>42034.648483796293</v>
      </c>
      <c r="T3129" s="12">
        <f t="shared" si="291"/>
        <v>42064.648483796293</v>
      </c>
      <c r="U3129" t="str">
        <f t="shared" si="292"/>
        <v>Jan</v>
      </c>
      <c r="V3129" t="str">
        <f t="shared" si="293"/>
        <v>2015</v>
      </c>
    </row>
    <row r="3130" spans="1:22" ht="48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s="5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8">
        <f t="shared" si="288"/>
        <v>1.0860666666666667</v>
      </c>
      <c r="P3130">
        <f t="shared" si="289"/>
        <v>139.23931623931625</v>
      </c>
      <c r="Q3130" t="s">
        <v>8317</v>
      </c>
      <c r="R3130" t="s">
        <v>8318</v>
      </c>
      <c r="S3130" s="12">
        <f t="shared" si="290"/>
        <v>42780.617372685178</v>
      </c>
      <c r="T3130" s="12">
        <f t="shared" si="291"/>
        <v>42810.575706018521</v>
      </c>
      <c r="U3130" t="str">
        <f t="shared" si="292"/>
        <v>Feb</v>
      </c>
      <c r="V3130" t="str">
        <f t="shared" si="293"/>
        <v>2017</v>
      </c>
    </row>
    <row r="3131" spans="1:22" ht="48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s="5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8">
        <f t="shared" si="288"/>
        <v>8.0000000000000002E-3</v>
      </c>
      <c r="P3131">
        <f t="shared" si="289"/>
        <v>10</v>
      </c>
      <c r="Q3131" t="s">
        <v>8317</v>
      </c>
      <c r="R3131" t="s">
        <v>8318</v>
      </c>
      <c r="S3131" s="12">
        <f t="shared" si="290"/>
        <v>42803.634479166663</v>
      </c>
      <c r="T3131" s="12">
        <f t="shared" si="291"/>
        <v>42843.592812499999</v>
      </c>
      <c r="U3131" t="str">
        <f t="shared" si="292"/>
        <v>Mar</v>
      </c>
      <c r="V3131" t="str">
        <f t="shared" si="293"/>
        <v>2017</v>
      </c>
    </row>
    <row r="3132" spans="1:22" ht="32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s="5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8">
        <f t="shared" si="288"/>
        <v>3.7499999999999999E-2</v>
      </c>
      <c r="P3132">
        <f t="shared" si="289"/>
        <v>93.75</v>
      </c>
      <c r="Q3132" t="s">
        <v>8317</v>
      </c>
      <c r="R3132" t="s">
        <v>8318</v>
      </c>
      <c r="S3132" s="12">
        <f t="shared" si="290"/>
        <v>42808.431898148141</v>
      </c>
      <c r="T3132" s="12">
        <f t="shared" si="291"/>
        <v>42838.999305555553</v>
      </c>
      <c r="U3132" t="str">
        <f t="shared" si="292"/>
        <v>Mar</v>
      </c>
      <c r="V3132" t="str">
        <f t="shared" si="293"/>
        <v>2017</v>
      </c>
    </row>
    <row r="3133" spans="1:22" ht="32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s="5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8">
        <f t="shared" si="288"/>
        <v>0.15731707317073171</v>
      </c>
      <c r="P3133">
        <f t="shared" si="289"/>
        <v>53.75</v>
      </c>
      <c r="Q3133" t="s">
        <v>8317</v>
      </c>
      <c r="R3133" t="s">
        <v>8318</v>
      </c>
      <c r="S3133" s="12">
        <f t="shared" si="290"/>
        <v>42803.370891203704</v>
      </c>
      <c r="T3133" s="12">
        <f t="shared" si="291"/>
        <v>42833.329224537032</v>
      </c>
      <c r="U3133" t="str">
        <f t="shared" si="292"/>
        <v>Mar</v>
      </c>
      <c r="V3133" t="str">
        <f t="shared" si="293"/>
        <v>2017</v>
      </c>
    </row>
    <row r="3134" spans="1:22" ht="32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s="5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8">
        <f t="shared" si="288"/>
        <v>3.3333333333333332E-4</v>
      </c>
      <c r="P3134">
        <f t="shared" si="289"/>
        <v>10</v>
      </c>
      <c r="Q3134" t="s">
        <v>8317</v>
      </c>
      <c r="R3134" t="s">
        <v>8318</v>
      </c>
      <c r="S3134" s="12">
        <f t="shared" si="290"/>
        <v>42786.141898148147</v>
      </c>
      <c r="T3134" s="12">
        <f t="shared" si="291"/>
        <v>42846.100231481476</v>
      </c>
      <c r="U3134" t="str">
        <f t="shared" si="292"/>
        <v>Feb</v>
      </c>
      <c r="V3134" t="str">
        <f t="shared" si="293"/>
        <v>2017</v>
      </c>
    </row>
    <row r="3135" spans="1:22" ht="48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s="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8">
        <f t="shared" si="288"/>
        <v>1.08</v>
      </c>
      <c r="P3135">
        <f t="shared" si="289"/>
        <v>33.75</v>
      </c>
      <c r="Q3135" t="s">
        <v>8317</v>
      </c>
      <c r="R3135" t="s">
        <v>8318</v>
      </c>
      <c r="S3135" s="12">
        <f t="shared" si="290"/>
        <v>42788.356874999998</v>
      </c>
      <c r="T3135" s="12">
        <f t="shared" si="291"/>
        <v>42818.315208333333</v>
      </c>
      <c r="U3135" t="str">
        <f t="shared" si="292"/>
        <v>Feb</v>
      </c>
      <c r="V3135" t="str">
        <f t="shared" si="293"/>
        <v>2017</v>
      </c>
    </row>
    <row r="3136" spans="1:22" ht="48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s="5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8">
        <f t="shared" si="288"/>
        <v>0.22500000000000001</v>
      </c>
      <c r="P3136">
        <f t="shared" si="289"/>
        <v>18.75</v>
      </c>
      <c r="Q3136" t="s">
        <v>8317</v>
      </c>
      <c r="R3136" t="s">
        <v>8318</v>
      </c>
      <c r="S3136" s="12">
        <f t="shared" si="290"/>
        <v>42800.511793981481</v>
      </c>
      <c r="T3136" s="12">
        <f t="shared" si="291"/>
        <v>42821.470127314817</v>
      </c>
      <c r="U3136" t="str">
        <f t="shared" si="292"/>
        <v>Mar</v>
      </c>
      <c r="V3136" t="str">
        <f t="shared" si="293"/>
        <v>2017</v>
      </c>
    </row>
    <row r="3137" spans="1:22" ht="48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s="5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8">
        <f t="shared" si="288"/>
        <v>0.20849420849420849</v>
      </c>
      <c r="P3137">
        <f t="shared" si="289"/>
        <v>23.142857142857142</v>
      </c>
      <c r="Q3137" t="s">
        <v>8317</v>
      </c>
      <c r="R3137" t="s">
        <v>8318</v>
      </c>
      <c r="S3137" s="12">
        <f t="shared" si="290"/>
        <v>42806.943530092591</v>
      </c>
      <c r="T3137" s="12">
        <f t="shared" si="291"/>
        <v>42828.943530092591</v>
      </c>
      <c r="U3137" t="str">
        <f t="shared" si="292"/>
        <v>Mar</v>
      </c>
      <c r="V3137" t="str">
        <f t="shared" si="293"/>
        <v>2017</v>
      </c>
    </row>
    <row r="3138" spans="1:22" ht="48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s="5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8">
        <f t="shared" si="288"/>
        <v>1.278</v>
      </c>
      <c r="P3138">
        <f t="shared" si="289"/>
        <v>29.045454545454547</v>
      </c>
      <c r="Q3138" t="s">
        <v>8317</v>
      </c>
      <c r="R3138" t="s">
        <v>8318</v>
      </c>
      <c r="S3138" s="12">
        <f t="shared" si="290"/>
        <v>42789.25409722222</v>
      </c>
      <c r="T3138" s="12">
        <f t="shared" si="291"/>
        <v>42825.749305555553</v>
      </c>
      <c r="U3138" t="str">
        <f t="shared" si="292"/>
        <v>Feb</v>
      </c>
      <c r="V3138" t="str">
        <f t="shared" si="293"/>
        <v>2017</v>
      </c>
    </row>
    <row r="3139" spans="1:22" ht="32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s="5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8">
        <f t="shared" ref="O3139:O3202" si="294">E3139/D3139</f>
        <v>3.3333333333333333E-2</v>
      </c>
      <c r="P3139">
        <f t="shared" ref="P3139:P3202" si="295">AVERAGE(E3139/L3139)</f>
        <v>50</v>
      </c>
      <c r="Q3139" t="s">
        <v>8317</v>
      </c>
      <c r="R3139" t="s">
        <v>8318</v>
      </c>
      <c r="S3139" s="12">
        <f t="shared" ref="S3139:S3202" si="296">(((J3139/60)/60)/24)+DATE(1970,1,1)+(-5/24)</f>
        <v>42807.676724537036</v>
      </c>
      <c r="T3139" s="12">
        <f t="shared" ref="T3139:T3202" si="297">(((I3139/60)/60)/24)+DATE(1970,1,1)+(-5/24)</f>
        <v>42858.591666666667</v>
      </c>
      <c r="U3139" t="str">
        <f t="shared" ref="U3139:U3202" si="298">TEXT(S3139, "mmm")</f>
        <v>Mar</v>
      </c>
      <c r="V3139" t="str">
        <f t="shared" ref="V3139:V3202" si="299">TEXT(S3139, "yyy")</f>
        <v>2017</v>
      </c>
    </row>
    <row r="3140" spans="1:22" ht="64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s="5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8">
        <f t="shared" si="294"/>
        <v>0</v>
      </c>
      <c r="P3140" t="e">
        <f t="shared" si="295"/>
        <v>#DIV/0!</v>
      </c>
      <c r="Q3140" t="s">
        <v>8317</v>
      </c>
      <c r="R3140" t="s">
        <v>8318</v>
      </c>
      <c r="S3140" s="12">
        <f t="shared" si="296"/>
        <v>42809.437581018516</v>
      </c>
      <c r="T3140" s="12">
        <f t="shared" si="297"/>
        <v>42828.437581018516</v>
      </c>
      <c r="U3140" t="str">
        <f t="shared" si="298"/>
        <v>Mar</v>
      </c>
      <c r="V3140" t="str">
        <f t="shared" si="299"/>
        <v>2017</v>
      </c>
    </row>
    <row r="3141" spans="1:22" ht="48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s="5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8">
        <f t="shared" si="294"/>
        <v>5.3999999999999999E-2</v>
      </c>
      <c r="P3141">
        <f t="shared" si="295"/>
        <v>450</v>
      </c>
      <c r="Q3141" t="s">
        <v>8317</v>
      </c>
      <c r="R3141" t="s">
        <v>8318</v>
      </c>
      <c r="S3141" s="12">
        <f t="shared" si="296"/>
        <v>42785.062037037038</v>
      </c>
      <c r="T3141" s="12">
        <f t="shared" si="297"/>
        <v>42818.981249999997</v>
      </c>
      <c r="U3141" t="str">
        <f t="shared" si="298"/>
        <v>Feb</v>
      </c>
      <c r="V3141" t="str">
        <f t="shared" si="299"/>
        <v>2017</v>
      </c>
    </row>
    <row r="3142" spans="1:22" ht="48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s="5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8">
        <f t="shared" si="294"/>
        <v>9.5999999999999992E-3</v>
      </c>
      <c r="P3142">
        <f t="shared" si="295"/>
        <v>24</v>
      </c>
      <c r="Q3142" t="s">
        <v>8317</v>
      </c>
      <c r="R3142" t="s">
        <v>8318</v>
      </c>
      <c r="S3142" s="12">
        <f t="shared" si="296"/>
        <v>42802.510451388887</v>
      </c>
      <c r="T3142" s="12">
        <f t="shared" si="297"/>
        <v>42832.468784722216</v>
      </c>
      <c r="U3142" t="str">
        <f t="shared" si="298"/>
        <v>Mar</v>
      </c>
      <c r="V3142" t="str">
        <f t="shared" si="299"/>
        <v>2017</v>
      </c>
    </row>
    <row r="3143" spans="1:22" ht="64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s="5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8">
        <f t="shared" si="294"/>
        <v>0.51600000000000001</v>
      </c>
      <c r="P3143">
        <f t="shared" si="295"/>
        <v>32.25</v>
      </c>
      <c r="Q3143" t="s">
        <v>8317</v>
      </c>
      <c r="R3143" t="s">
        <v>8318</v>
      </c>
      <c r="S3143" s="12">
        <f t="shared" si="296"/>
        <v>42800.544999999998</v>
      </c>
      <c r="T3143" s="12">
        <f t="shared" si="297"/>
        <v>42841.624999999993</v>
      </c>
      <c r="U3143" t="str">
        <f t="shared" si="298"/>
        <v>Mar</v>
      </c>
      <c r="V3143" t="str">
        <f t="shared" si="299"/>
        <v>2017</v>
      </c>
    </row>
    <row r="3144" spans="1:22" ht="48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s="5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8">
        <f t="shared" si="294"/>
        <v>1.6363636363636365E-2</v>
      </c>
      <c r="P3144">
        <f t="shared" si="295"/>
        <v>15</v>
      </c>
      <c r="Q3144" t="s">
        <v>8317</v>
      </c>
      <c r="R3144" t="s">
        <v>8318</v>
      </c>
      <c r="S3144" s="12">
        <f t="shared" si="296"/>
        <v>42783.304849537039</v>
      </c>
      <c r="T3144" s="12">
        <f t="shared" si="297"/>
        <v>42813.263182870367</v>
      </c>
      <c r="U3144" t="str">
        <f t="shared" si="298"/>
        <v>Feb</v>
      </c>
      <c r="V3144" t="str">
        <f t="shared" si="299"/>
        <v>2017</v>
      </c>
    </row>
    <row r="3145" spans="1:22" ht="64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s="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8">
        <f t="shared" si="294"/>
        <v>0</v>
      </c>
      <c r="P3145" t="e">
        <f t="shared" si="295"/>
        <v>#DIV/0!</v>
      </c>
      <c r="Q3145" t="s">
        <v>8317</v>
      </c>
      <c r="R3145" t="s">
        <v>8318</v>
      </c>
      <c r="S3145" s="12">
        <f t="shared" si="296"/>
        <v>42808.149953703702</v>
      </c>
      <c r="T3145" s="12">
        <f t="shared" si="297"/>
        <v>42834.149953703702</v>
      </c>
      <c r="U3145" t="str">
        <f t="shared" si="298"/>
        <v>Mar</v>
      </c>
      <c r="V3145" t="str">
        <f t="shared" si="299"/>
        <v>2017</v>
      </c>
    </row>
    <row r="3146" spans="1:22" ht="64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s="5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8">
        <f t="shared" si="294"/>
        <v>0.754</v>
      </c>
      <c r="P3146">
        <f t="shared" si="295"/>
        <v>251.33333333333334</v>
      </c>
      <c r="Q3146" t="s">
        <v>8317</v>
      </c>
      <c r="R3146" t="s">
        <v>8318</v>
      </c>
      <c r="S3146" s="12">
        <f t="shared" si="296"/>
        <v>42796.329942129632</v>
      </c>
      <c r="T3146" s="12">
        <f t="shared" si="297"/>
        <v>42813.041666666664</v>
      </c>
      <c r="U3146" t="str">
        <f t="shared" si="298"/>
        <v>Mar</v>
      </c>
      <c r="V3146" t="str">
        <f t="shared" si="299"/>
        <v>2017</v>
      </c>
    </row>
    <row r="3147" spans="1:22" ht="32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s="5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8">
        <f t="shared" si="294"/>
        <v>0</v>
      </c>
      <c r="P3147" t="e">
        <f t="shared" si="295"/>
        <v>#DIV/0!</v>
      </c>
      <c r="Q3147" t="s">
        <v>8317</v>
      </c>
      <c r="R3147" t="s">
        <v>8318</v>
      </c>
      <c r="S3147" s="12">
        <f t="shared" si="296"/>
        <v>42761.832569444443</v>
      </c>
      <c r="T3147" s="12">
        <f t="shared" si="297"/>
        <v>42821.790902777771</v>
      </c>
      <c r="U3147" t="str">
        <f t="shared" si="298"/>
        <v>Jan</v>
      </c>
      <c r="V3147" t="str">
        <f t="shared" si="299"/>
        <v>2017</v>
      </c>
    </row>
    <row r="3148" spans="1:22" ht="32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s="5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8">
        <f t="shared" si="294"/>
        <v>0.105</v>
      </c>
      <c r="P3148">
        <f t="shared" si="295"/>
        <v>437.5</v>
      </c>
      <c r="Q3148" t="s">
        <v>8317</v>
      </c>
      <c r="R3148" t="s">
        <v>8318</v>
      </c>
      <c r="S3148" s="12">
        <f t="shared" si="296"/>
        <v>42796.474143518521</v>
      </c>
      <c r="T3148" s="12">
        <f t="shared" si="297"/>
        <v>42841.432476851849</v>
      </c>
      <c r="U3148" t="str">
        <f t="shared" si="298"/>
        <v>Mar</v>
      </c>
      <c r="V3148" t="str">
        <f t="shared" si="299"/>
        <v>2017</v>
      </c>
    </row>
    <row r="3149" spans="1:22" ht="48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s="5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8">
        <f t="shared" si="294"/>
        <v>1.1752499999999999</v>
      </c>
      <c r="P3149">
        <f t="shared" si="295"/>
        <v>110.35211267605634</v>
      </c>
      <c r="Q3149" t="s">
        <v>8317</v>
      </c>
      <c r="R3149" t="s">
        <v>8318</v>
      </c>
      <c r="S3149" s="12">
        <f t="shared" si="296"/>
        <v>41909.761053240742</v>
      </c>
      <c r="T3149" s="12">
        <f t="shared" si="297"/>
        <v>41949.802719907406</v>
      </c>
      <c r="U3149" t="str">
        <f t="shared" si="298"/>
        <v>Sep</v>
      </c>
      <c r="V3149" t="str">
        <f t="shared" si="299"/>
        <v>2014</v>
      </c>
    </row>
    <row r="3150" spans="1:22" ht="32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s="5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8">
        <f t="shared" si="294"/>
        <v>1.3116666666666668</v>
      </c>
      <c r="P3150">
        <f t="shared" si="295"/>
        <v>41.421052631578945</v>
      </c>
      <c r="Q3150" t="s">
        <v>8317</v>
      </c>
      <c r="R3150" t="s">
        <v>8318</v>
      </c>
      <c r="S3150" s="12">
        <f t="shared" si="296"/>
        <v>41891.456990740735</v>
      </c>
      <c r="T3150" s="12">
        <f t="shared" si="297"/>
        <v>41912.958333333328</v>
      </c>
      <c r="U3150" t="str">
        <f t="shared" si="298"/>
        <v>Sep</v>
      </c>
      <c r="V3150" t="str">
        <f t="shared" si="299"/>
        <v>2014</v>
      </c>
    </row>
    <row r="3151" spans="1:22" ht="48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s="5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8">
        <f t="shared" si="294"/>
        <v>1.04</v>
      </c>
      <c r="P3151">
        <f t="shared" si="295"/>
        <v>52</v>
      </c>
      <c r="Q3151" t="s">
        <v>8317</v>
      </c>
      <c r="R3151" t="s">
        <v>8318</v>
      </c>
      <c r="S3151" s="12">
        <f t="shared" si="296"/>
        <v>41225.809027777774</v>
      </c>
      <c r="T3151" s="12">
        <f t="shared" si="297"/>
        <v>41249.875</v>
      </c>
      <c r="U3151" t="str">
        <f t="shared" si="298"/>
        <v>Nov</v>
      </c>
      <c r="V3151" t="str">
        <f t="shared" si="299"/>
        <v>2012</v>
      </c>
    </row>
    <row r="3152" spans="1:22" ht="64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s="5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8">
        <f t="shared" si="294"/>
        <v>1.01</v>
      </c>
      <c r="P3152">
        <f t="shared" si="295"/>
        <v>33.990384615384613</v>
      </c>
      <c r="Q3152" t="s">
        <v>8317</v>
      </c>
      <c r="R3152" t="s">
        <v>8318</v>
      </c>
      <c r="S3152" s="12">
        <f t="shared" si="296"/>
        <v>40478.055590277778</v>
      </c>
      <c r="T3152" s="12">
        <f t="shared" si="297"/>
        <v>40567.958333333328</v>
      </c>
      <c r="U3152" t="str">
        <f t="shared" si="298"/>
        <v>Oct</v>
      </c>
      <c r="V3152" t="str">
        <f t="shared" si="299"/>
        <v>2010</v>
      </c>
    </row>
    <row r="3153" spans="1:22" ht="32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s="5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8">
        <f t="shared" si="294"/>
        <v>1.004</v>
      </c>
      <c r="P3153">
        <f t="shared" si="295"/>
        <v>103.35294117647059</v>
      </c>
      <c r="Q3153" t="s">
        <v>8317</v>
      </c>
      <c r="R3153" t="s">
        <v>8318</v>
      </c>
      <c r="S3153" s="12">
        <f t="shared" si="296"/>
        <v>41862.631643518514</v>
      </c>
      <c r="T3153" s="12">
        <f t="shared" si="297"/>
        <v>41892.631643518514</v>
      </c>
      <c r="U3153" t="str">
        <f t="shared" si="298"/>
        <v>Aug</v>
      </c>
      <c r="V3153" t="str">
        <f t="shared" si="299"/>
        <v>2014</v>
      </c>
    </row>
    <row r="3154" spans="1:22" ht="48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s="5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8">
        <f t="shared" si="294"/>
        <v>1.0595454545454546</v>
      </c>
      <c r="P3154">
        <f t="shared" si="295"/>
        <v>34.791044776119406</v>
      </c>
      <c r="Q3154" t="s">
        <v>8317</v>
      </c>
      <c r="R3154" t="s">
        <v>8318</v>
      </c>
      <c r="S3154" s="12">
        <f t="shared" si="296"/>
        <v>41550.659340277773</v>
      </c>
      <c r="T3154" s="12">
        <f t="shared" si="297"/>
        <v>41580.659340277773</v>
      </c>
      <c r="U3154" t="str">
        <f t="shared" si="298"/>
        <v>Oct</v>
      </c>
      <c r="V3154" t="str">
        <f t="shared" si="299"/>
        <v>2013</v>
      </c>
    </row>
    <row r="3155" spans="1:22" ht="48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s="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8">
        <f t="shared" si="294"/>
        <v>3.3558333333333334</v>
      </c>
      <c r="P3155">
        <f t="shared" si="295"/>
        <v>41.773858921161825</v>
      </c>
      <c r="Q3155" t="s">
        <v>8317</v>
      </c>
      <c r="R3155" t="s">
        <v>8318</v>
      </c>
      <c r="S3155" s="12">
        <f t="shared" si="296"/>
        <v>40632.946030092593</v>
      </c>
      <c r="T3155" s="12">
        <f t="shared" si="297"/>
        <v>40663.999305555553</v>
      </c>
      <c r="U3155" t="str">
        <f t="shared" si="298"/>
        <v>Mar</v>
      </c>
      <c r="V3155" t="str">
        <f t="shared" si="299"/>
        <v>2011</v>
      </c>
    </row>
    <row r="3156" spans="1:22" ht="48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s="5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8">
        <f t="shared" si="294"/>
        <v>1.1292857142857142</v>
      </c>
      <c r="P3156">
        <f t="shared" si="295"/>
        <v>64.268292682926827</v>
      </c>
      <c r="Q3156" t="s">
        <v>8317</v>
      </c>
      <c r="R3156" t="s">
        <v>8318</v>
      </c>
      <c r="S3156" s="12">
        <f t="shared" si="296"/>
        <v>40970.667337962957</v>
      </c>
      <c r="T3156" s="12">
        <f t="shared" si="297"/>
        <v>41000.625671296293</v>
      </c>
      <c r="U3156" t="str">
        <f t="shared" si="298"/>
        <v>Mar</v>
      </c>
      <c r="V3156" t="str">
        <f t="shared" si="299"/>
        <v>2012</v>
      </c>
    </row>
    <row r="3157" spans="1:22" ht="48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s="5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8">
        <f t="shared" si="294"/>
        <v>1.885046</v>
      </c>
      <c r="P3157">
        <f t="shared" si="295"/>
        <v>31.209370860927152</v>
      </c>
      <c r="Q3157" t="s">
        <v>8317</v>
      </c>
      <c r="R3157" t="s">
        <v>8318</v>
      </c>
      <c r="S3157" s="12">
        <f t="shared" si="296"/>
        <v>41233.290798611109</v>
      </c>
      <c r="T3157" s="12">
        <f t="shared" si="297"/>
        <v>41263.290798611109</v>
      </c>
      <c r="U3157" t="str">
        <f t="shared" si="298"/>
        <v>Nov</v>
      </c>
      <c r="V3157" t="str">
        <f t="shared" si="299"/>
        <v>2012</v>
      </c>
    </row>
    <row r="3158" spans="1:22" ht="48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s="5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8">
        <f t="shared" si="294"/>
        <v>1.0181818181818181</v>
      </c>
      <c r="P3158">
        <f t="shared" si="295"/>
        <v>62.921348314606739</v>
      </c>
      <c r="Q3158" t="s">
        <v>8317</v>
      </c>
      <c r="R3158" t="s">
        <v>8318</v>
      </c>
      <c r="S3158" s="12">
        <f t="shared" si="296"/>
        <v>41026.744722222218</v>
      </c>
      <c r="T3158" s="12">
        <f t="shared" si="297"/>
        <v>41061.744722222218</v>
      </c>
      <c r="U3158" t="str">
        <f t="shared" si="298"/>
        <v>Apr</v>
      </c>
      <c r="V3158" t="str">
        <f t="shared" si="299"/>
        <v>2012</v>
      </c>
    </row>
    <row r="3159" spans="1:22" ht="32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s="5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8">
        <f t="shared" si="294"/>
        <v>1.01</v>
      </c>
      <c r="P3159">
        <f t="shared" si="295"/>
        <v>98.536585365853654</v>
      </c>
      <c r="Q3159" t="s">
        <v>8317</v>
      </c>
      <c r="R3159" t="s">
        <v>8318</v>
      </c>
      <c r="S3159" s="12">
        <f t="shared" si="296"/>
        <v>41829.579918981479</v>
      </c>
      <c r="T3159" s="12">
        <f t="shared" si="297"/>
        <v>41839</v>
      </c>
      <c r="U3159" t="str">
        <f t="shared" si="298"/>
        <v>Jul</v>
      </c>
      <c r="V3159" t="str">
        <f t="shared" si="299"/>
        <v>2014</v>
      </c>
    </row>
    <row r="3160" spans="1:22" ht="32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s="5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8">
        <f t="shared" si="294"/>
        <v>1.1399999999999999</v>
      </c>
      <c r="P3160">
        <f t="shared" si="295"/>
        <v>82.608695652173907</v>
      </c>
      <c r="Q3160" t="s">
        <v>8317</v>
      </c>
      <c r="R3160" t="s">
        <v>8318</v>
      </c>
      <c r="S3160" s="12">
        <f t="shared" si="296"/>
        <v>41447.631388888884</v>
      </c>
      <c r="T3160" s="12">
        <f t="shared" si="297"/>
        <v>41477.631388888884</v>
      </c>
      <c r="U3160" t="str">
        <f t="shared" si="298"/>
        <v>Jun</v>
      </c>
      <c r="V3160" t="str">
        <f t="shared" si="299"/>
        <v>2013</v>
      </c>
    </row>
    <row r="3161" spans="1:22" ht="32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s="5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8">
        <f t="shared" si="294"/>
        <v>1.3348133333333334</v>
      </c>
      <c r="P3161">
        <f t="shared" si="295"/>
        <v>38.504230769230773</v>
      </c>
      <c r="Q3161" t="s">
        <v>8317</v>
      </c>
      <c r="R3161" t="s">
        <v>8318</v>
      </c>
      <c r="S3161" s="12">
        <f t="shared" si="296"/>
        <v>40883.858344907407</v>
      </c>
      <c r="T3161" s="12">
        <f t="shared" si="297"/>
        <v>40926.75</v>
      </c>
      <c r="U3161" t="str">
        <f t="shared" si="298"/>
        <v>Dec</v>
      </c>
      <c r="V3161" t="str">
        <f t="shared" si="299"/>
        <v>2011</v>
      </c>
    </row>
    <row r="3162" spans="1:22" ht="48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s="5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8">
        <f t="shared" si="294"/>
        <v>1.0153333333333334</v>
      </c>
      <c r="P3162">
        <f t="shared" si="295"/>
        <v>80.15789473684211</v>
      </c>
      <c r="Q3162" t="s">
        <v>8317</v>
      </c>
      <c r="R3162" t="s">
        <v>8318</v>
      </c>
      <c r="S3162" s="12">
        <f t="shared" si="296"/>
        <v>41841.056562499994</v>
      </c>
      <c r="T3162" s="12">
        <f t="shared" si="297"/>
        <v>41863.999305555553</v>
      </c>
      <c r="U3162" t="str">
        <f t="shared" si="298"/>
        <v>Jul</v>
      </c>
      <c r="V3162" t="str">
        <f t="shared" si="299"/>
        <v>2014</v>
      </c>
    </row>
    <row r="3163" spans="1:22" ht="48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s="5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8">
        <f t="shared" si="294"/>
        <v>1.0509999999999999</v>
      </c>
      <c r="P3163">
        <f t="shared" si="295"/>
        <v>28.405405405405407</v>
      </c>
      <c r="Q3163" t="s">
        <v>8317</v>
      </c>
      <c r="R3163" t="s">
        <v>8318</v>
      </c>
      <c r="S3163" s="12">
        <f t="shared" si="296"/>
        <v>41897.327800925923</v>
      </c>
      <c r="T3163" s="12">
        <f t="shared" si="297"/>
        <v>41927.327800925923</v>
      </c>
      <c r="U3163" t="str">
        <f t="shared" si="298"/>
        <v>Sep</v>
      </c>
      <c r="V3163" t="str">
        <f t="shared" si="299"/>
        <v>2014</v>
      </c>
    </row>
    <row r="3164" spans="1:22" ht="48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s="5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8">
        <f t="shared" si="294"/>
        <v>1.2715000000000001</v>
      </c>
      <c r="P3164">
        <f t="shared" si="295"/>
        <v>80.730158730158735</v>
      </c>
      <c r="Q3164" t="s">
        <v>8317</v>
      </c>
      <c r="R3164" t="s">
        <v>8318</v>
      </c>
      <c r="S3164" s="12">
        <f t="shared" si="296"/>
        <v>41799.47756944444</v>
      </c>
      <c r="T3164" s="12">
        <f t="shared" si="297"/>
        <v>41826.875</v>
      </c>
      <c r="U3164" t="str">
        <f t="shared" si="298"/>
        <v>Jun</v>
      </c>
      <c r="V3164" t="str">
        <f t="shared" si="299"/>
        <v>2014</v>
      </c>
    </row>
    <row r="3165" spans="1:22" ht="48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s="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8">
        <f t="shared" si="294"/>
        <v>1.1115384615384616</v>
      </c>
      <c r="P3165">
        <f t="shared" si="295"/>
        <v>200.69444444444446</v>
      </c>
      <c r="Q3165" t="s">
        <v>8317</v>
      </c>
      <c r="R3165" t="s">
        <v>8318</v>
      </c>
      <c r="S3165" s="12">
        <f t="shared" si="296"/>
        <v>41775.545428240737</v>
      </c>
      <c r="T3165" s="12">
        <f t="shared" si="297"/>
        <v>41805.545428240737</v>
      </c>
      <c r="U3165" t="str">
        <f t="shared" si="298"/>
        <v>May</v>
      </c>
      <c r="V3165" t="str">
        <f t="shared" si="299"/>
        <v>2014</v>
      </c>
    </row>
    <row r="3166" spans="1:22" ht="48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s="5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8">
        <f t="shared" si="294"/>
        <v>1.0676000000000001</v>
      </c>
      <c r="P3166">
        <f t="shared" si="295"/>
        <v>37.591549295774648</v>
      </c>
      <c r="Q3166" t="s">
        <v>8317</v>
      </c>
      <c r="R3166" t="s">
        <v>8318</v>
      </c>
      <c r="S3166" s="12">
        <f t="shared" si="296"/>
        <v>41766.597395833334</v>
      </c>
      <c r="T3166" s="12">
        <f t="shared" si="297"/>
        <v>41799.597395833334</v>
      </c>
      <c r="U3166" t="str">
        <f t="shared" si="298"/>
        <v>May</v>
      </c>
      <c r="V3166" t="str">
        <f t="shared" si="299"/>
        <v>2014</v>
      </c>
    </row>
    <row r="3167" spans="1:22" ht="48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s="5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8">
        <f t="shared" si="294"/>
        <v>1.6266666666666667</v>
      </c>
      <c r="P3167">
        <f t="shared" si="295"/>
        <v>58.095238095238095</v>
      </c>
      <c r="Q3167" t="s">
        <v>8317</v>
      </c>
      <c r="R3167" t="s">
        <v>8318</v>
      </c>
      <c r="S3167" s="12">
        <f t="shared" si="296"/>
        <v>40643.950925925921</v>
      </c>
      <c r="T3167" s="12">
        <f t="shared" si="297"/>
        <v>40665.957638888889</v>
      </c>
      <c r="U3167" t="str">
        <f t="shared" si="298"/>
        <v>Apr</v>
      </c>
      <c r="V3167" t="str">
        <f t="shared" si="299"/>
        <v>2011</v>
      </c>
    </row>
    <row r="3168" spans="1:22" ht="48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s="5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8">
        <f t="shared" si="294"/>
        <v>1.6022808571428573</v>
      </c>
      <c r="P3168">
        <f t="shared" si="295"/>
        <v>60.300892473118282</v>
      </c>
      <c r="Q3168" t="s">
        <v>8317</v>
      </c>
      <c r="R3168" t="s">
        <v>8318</v>
      </c>
      <c r="S3168" s="12">
        <f t="shared" si="296"/>
        <v>41940.483252314814</v>
      </c>
      <c r="T3168" s="12">
        <f t="shared" si="297"/>
        <v>41969.124305555553</v>
      </c>
      <c r="U3168" t="str">
        <f t="shared" si="298"/>
        <v>Oct</v>
      </c>
      <c r="V3168" t="str">
        <f t="shared" si="299"/>
        <v>2014</v>
      </c>
    </row>
    <row r="3169" spans="1:22" ht="32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s="5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8">
        <f t="shared" si="294"/>
        <v>1.1616666666666666</v>
      </c>
      <c r="P3169">
        <f t="shared" si="295"/>
        <v>63.363636363636367</v>
      </c>
      <c r="Q3169" t="s">
        <v>8317</v>
      </c>
      <c r="R3169" t="s">
        <v>8318</v>
      </c>
      <c r="S3169" s="12">
        <f t="shared" si="296"/>
        <v>41838.967372685183</v>
      </c>
      <c r="T3169" s="12">
        <f t="shared" si="297"/>
        <v>41852.967372685183</v>
      </c>
      <c r="U3169" t="str">
        <f t="shared" si="298"/>
        <v>Jul</v>
      </c>
      <c r="V3169" t="str">
        <f t="shared" si="299"/>
        <v>2014</v>
      </c>
    </row>
    <row r="3170" spans="1:22" ht="48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s="5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8">
        <f t="shared" si="294"/>
        <v>1.242</v>
      </c>
      <c r="P3170">
        <f t="shared" si="295"/>
        <v>50.901639344262293</v>
      </c>
      <c r="Q3170" t="s">
        <v>8317</v>
      </c>
      <c r="R3170" t="s">
        <v>8318</v>
      </c>
      <c r="S3170" s="12">
        <f t="shared" si="296"/>
        <v>41771.897604166668</v>
      </c>
      <c r="T3170" s="12">
        <f t="shared" si="297"/>
        <v>41803.708333333328</v>
      </c>
      <c r="U3170" t="str">
        <f t="shared" si="298"/>
        <v>May</v>
      </c>
      <c r="V3170" t="str">
        <f t="shared" si="299"/>
        <v>2014</v>
      </c>
    </row>
    <row r="3171" spans="1:22" ht="32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s="5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8">
        <f t="shared" si="294"/>
        <v>1.030125</v>
      </c>
      <c r="P3171">
        <f t="shared" si="295"/>
        <v>100.5</v>
      </c>
      <c r="Q3171" t="s">
        <v>8317</v>
      </c>
      <c r="R3171" t="s">
        <v>8318</v>
      </c>
      <c r="S3171" s="12">
        <f t="shared" si="296"/>
        <v>41591.529641203699</v>
      </c>
      <c r="T3171" s="12">
        <f t="shared" si="297"/>
        <v>41620.999305555553</v>
      </c>
      <c r="U3171" t="str">
        <f t="shared" si="298"/>
        <v>Nov</v>
      </c>
      <c r="V3171" t="str">
        <f t="shared" si="299"/>
        <v>2013</v>
      </c>
    </row>
    <row r="3172" spans="1:22" ht="32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s="5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8">
        <f t="shared" si="294"/>
        <v>1.1225000000000001</v>
      </c>
      <c r="P3172">
        <f t="shared" si="295"/>
        <v>31.619718309859156</v>
      </c>
      <c r="Q3172" t="s">
        <v>8317</v>
      </c>
      <c r="R3172" t="s">
        <v>8318</v>
      </c>
      <c r="S3172" s="12">
        <f t="shared" si="296"/>
        <v>41788.872037037036</v>
      </c>
      <c r="T3172" s="12">
        <f t="shared" si="297"/>
        <v>41821.958333333328</v>
      </c>
      <c r="U3172" t="str">
        <f t="shared" si="298"/>
        <v>May</v>
      </c>
      <c r="V3172" t="str">
        <f t="shared" si="299"/>
        <v>2014</v>
      </c>
    </row>
    <row r="3173" spans="1:22" ht="48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s="5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8">
        <f t="shared" si="294"/>
        <v>1.0881428571428571</v>
      </c>
      <c r="P3173">
        <f t="shared" si="295"/>
        <v>65.102564102564102</v>
      </c>
      <c r="Q3173" t="s">
        <v>8317</v>
      </c>
      <c r="R3173" t="s">
        <v>8318</v>
      </c>
      <c r="S3173" s="12">
        <f t="shared" si="296"/>
        <v>42466.399976851848</v>
      </c>
      <c r="T3173" s="12">
        <f t="shared" si="297"/>
        <v>42496.399976851848</v>
      </c>
      <c r="U3173" t="str">
        <f t="shared" si="298"/>
        <v>Apr</v>
      </c>
      <c r="V3173" t="str">
        <f t="shared" si="299"/>
        <v>2016</v>
      </c>
    </row>
    <row r="3174" spans="1:22" ht="48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s="5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8">
        <f t="shared" si="294"/>
        <v>1.1499999999999999</v>
      </c>
      <c r="P3174">
        <f t="shared" si="295"/>
        <v>79.310344827586206</v>
      </c>
      <c r="Q3174" t="s">
        <v>8317</v>
      </c>
      <c r="R3174" t="s">
        <v>8318</v>
      </c>
      <c r="S3174" s="12">
        <f t="shared" si="296"/>
        <v>40923.521620370368</v>
      </c>
      <c r="T3174" s="12">
        <f t="shared" si="297"/>
        <v>40953.521620370368</v>
      </c>
      <c r="U3174" t="str">
        <f t="shared" si="298"/>
        <v>Jan</v>
      </c>
      <c r="V3174" t="str">
        <f t="shared" si="299"/>
        <v>2012</v>
      </c>
    </row>
    <row r="3175" spans="1:22" ht="48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s="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8">
        <f t="shared" si="294"/>
        <v>1.03</v>
      </c>
      <c r="P3175">
        <f t="shared" si="295"/>
        <v>139.18918918918919</v>
      </c>
      <c r="Q3175" t="s">
        <v>8317</v>
      </c>
      <c r="R3175" t="s">
        <v>8318</v>
      </c>
      <c r="S3175" s="12">
        <f t="shared" si="296"/>
        <v>41878.670046296291</v>
      </c>
      <c r="T3175" s="12">
        <f t="shared" si="297"/>
        <v>41908.670046296291</v>
      </c>
      <c r="U3175" t="str">
        <f t="shared" si="298"/>
        <v>Aug</v>
      </c>
      <c r="V3175" t="str">
        <f t="shared" si="299"/>
        <v>2014</v>
      </c>
    </row>
    <row r="3176" spans="1:22" ht="48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s="5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8">
        <f t="shared" si="294"/>
        <v>1.0113333333333334</v>
      </c>
      <c r="P3176">
        <f t="shared" si="295"/>
        <v>131.91304347826087</v>
      </c>
      <c r="Q3176" t="s">
        <v>8317</v>
      </c>
      <c r="R3176" t="s">
        <v>8318</v>
      </c>
      <c r="S3176" s="12">
        <f t="shared" si="296"/>
        <v>41862.656342592592</v>
      </c>
      <c r="T3176" s="12">
        <f t="shared" si="297"/>
        <v>41876.656342592592</v>
      </c>
      <c r="U3176" t="str">
        <f t="shared" si="298"/>
        <v>Aug</v>
      </c>
      <c r="V3176" t="str">
        <f t="shared" si="299"/>
        <v>2014</v>
      </c>
    </row>
    <row r="3177" spans="1:22" ht="48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s="5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8">
        <f t="shared" si="294"/>
        <v>1.0955999999999999</v>
      </c>
      <c r="P3177">
        <f t="shared" si="295"/>
        <v>91.3</v>
      </c>
      <c r="Q3177" t="s">
        <v>8317</v>
      </c>
      <c r="R3177" t="s">
        <v>8318</v>
      </c>
      <c r="S3177" s="12">
        <f t="shared" si="296"/>
        <v>40531.678553240738</v>
      </c>
      <c r="T3177" s="12">
        <f t="shared" si="297"/>
        <v>40591.678553240738</v>
      </c>
      <c r="U3177" t="str">
        <f t="shared" si="298"/>
        <v>Dec</v>
      </c>
      <c r="V3177" t="str">
        <f t="shared" si="299"/>
        <v>2010</v>
      </c>
    </row>
    <row r="3178" spans="1:22" ht="48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s="5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8">
        <f t="shared" si="294"/>
        <v>1.148421052631579</v>
      </c>
      <c r="P3178">
        <f t="shared" si="295"/>
        <v>39.672727272727272</v>
      </c>
      <c r="Q3178" t="s">
        <v>8317</v>
      </c>
      <c r="R3178" t="s">
        <v>8318</v>
      </c>
      <c r="S3178" s="12">
        <f t="shared" si="296"/>
        <v>41477.722581018512</v>
      </c>
      <c r="T3178" s="12">
        <f t="shared" si="297"/>
        <v>41504.416666666664</v>
      </c>
      <c r="U3178" t="str">
        <f t="shared" si="298"/>
        <v>Jul</v>
      </c>
      <c r="V3178" t="str">
        <f t="shared" si="299"/>
        <v>2013</v>
      </c>
    </row>
    <row r="3179" spans="1:22" ht="48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s="5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8">
        <f t="shared" si="294"/>
        <v>1.1739999999999999</v>
      </c>
      <c r="P3179">
        <f t="shared" si="295"/>
        <v>57.549019607843135</v>
      </c>
      <c r="Q3179" t="s">
        <v>8317</v>
      </c>
      <c r="R3179" t="s">
        <v>8318</v>
      </c>
      <c r="S3179" s="12">
        <f t="shared" si="296"/>
        <v>41781.458437499998</v>
      </c>
      <c r="T3179" s="12">
        <f t="shared" si="297"/>
        <v>41811.458437499998</v>
      </c>
      <c r="U3179" t="str">
        <f t="shared" si="298"/>
        <v>May</v>
      </c>
      <c r="V3179" t="str">
        <f t="shared" si="299"/>
        <v>2014</v>
      </c>
    </row>
    <row r="3180" spans="1:22" ht="48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s="5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8">
        <f t="shared" si="294"/>
        <v>1.7173333333333334</v>
      </c>
      <c r="P3180">
        <f t="shared" si="295"/>
        <v>33.025641025641029</v>
      </c>
      <c r="Q3180" t="s">
        <v>8317</v>
      </c>
      <c r="R3180" t="s">
        <v>8318</v>
      </c>
      <c r="S3180" s="12">
        <f t="shared" si="296"/>
        <v>41806.396701388883</v>
      </c>
      <c r="T3180" s="12">
        <f t="shared" si="297"/>
        <v>41836.396701388883</v>
      </c>
      <c r="U3180" t="str">
        <f t="shared" si="298"/>
        <v>Jun</v>
      </c>
      <c r="V3180" t="str">
        <f t="shared" si="299"/>
        <v>2014</v>
      </c>
    </row>
    <row r="3181" spans="1:22" ht="32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s="5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8">
        <f t="shared" si="294"/>
        <v>1.1416238095238094</v>
      </c>
      <c r="P3181">
        <f t="shared" si="295"/>
        <v>77.335806451612896</v>
      </c>
      <c r="Q3181" t="s">
        <v>8317</v>
      </c>
      <c r="R3181" t="s">
        <v>8318</v>
      </c>
      <c r="S3181" s="12">
        <f t="shared" si="296"/>
        <v>41375.49387731481</v>
      </c>
      <c r="T3181" s="12">
        <f t="shared" si="297"/>
        <v>41400.49387731481</v>
      </c>
      <c r="U3181" t="str">
        <f t="shared" si="298"/>
        <v>Apr</v>
      </c>
      <c r="V3181" t="str">
        <f t="shared" si="299"/>
        <v>2013</v>
      </c>
    </row>
    <row r="3182" spans="1:22" ht="48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s="5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8">
        <f t="shared" si="294"/>
        <v>1.1975</v>
      </c>
      <c r="P3182">
        <f t="shared" si="295"/>
        <v>31.933333333333334</v>
      </c>
      <c r="Q3182" t="s">
        <v>8317</v>
      </c>
      <c r="R3182" t="s">
        <v>8318</v>
      </c>
      <c r="S3182" s="12">
        <f t="shared" si="296"/>
        <v>41780.204270833332</v>
      </c>
      <c r="T3182" s="12">
        <f t="shared" si="297"/>
        <v>41810.204270833332</v>
      </c>
      <c r="U3182" t="str">
        <f t="shared" si="298"/>
        <v>May</v>
      </c>
      <c r="V3182" t="str">
        <f t="shared" si="299"/>
        <v>2014</v>
      </c>
    </row>
    <row r="3183" spans="1:22" ht="48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s="5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8">
        <f t="shared" si="294"/>
        <v>1.0900000000000001</v>
      </c>
      <c r="P3183">
        <f t="shared" si="295"/>
        <v>36.333333333333336</v>
      </c>
      <c r="Q3183" t="s">
        <v>8317</v>
      </c>
      <c r="R3183" t="s">
        <v>8318</v>
      </c>
      <c r="S3183" s="12">
        <f t="shared" si="296"/>
        <v>41779.101701388885</v>
      </c>
      <c r="T3183" s="12">
        <f t="shared" si="297"/>
        <v>41805.458333333328</v>
      </c>
      <c r="U3183" t="str">
        <f t="shared" si="298"/>
        <v>May</v>
      </c>
      <c r="V3183" t="str">
        <f t="shared" si="299"/>
        <v>2014</v>
      </c>
    </row>
    <row r="3184" spans="1:22" ht="64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s="5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8">
        <f t="shared" si="294"/>
        <v>1.0088571428571429</v>
      </c>
      <c r="P3184">
        <f t="shared" si="295"/>
        <v>46.768211920529801</v>
      </c>
      <c r="Q3184" t="s">
        <v>8317</v>
      </c>
      <c r="R3184" t="s">
        <v>8318</v>
      </c>
      <c r="S3184" s="12">
        <f t="shared" si="296"/>
        <v>40883.740983796291</v>
      </c>
      <c r="T3184" s="12">
        <f t="shared" si="297"/>
        <v>40939.5</v>
      </c>
      <c r="U3184" t="str">
        <f t="shared" si="298"/>
        <v>Dec</v>
      </c>
      <c r="V3184" t="str">
        <f t="shared" si="299"/>
        <v>2011</v>
      </c>
    </row>
    <row r="3185" spans="1:22" ht="48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s="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8">
        <f t="shared" si="294"/>
        <v>1.0900000000000001</v>
      </c>
      <c r="P3185">
        <f t="shared" si="295"/>
        <v>40.073529411764703</v>
      </c>
      <c r="Q3185" t="s">
        <v>8317</v>
      </c>
      <c r="R3185" t="s">
        <v>8318</v>
      </c>
      <c r="S3185" s="12">
        <f t="shared" si="296"/>
        <v>41491.586446759255</v>
      </c>
      <c r="T3185" s="12">
        <f t="shared" si="297"/>
        <v>41509.586446759255</v>
      </c>
      <c r="U3185" t="str">
        <f t="shared" si="298"/>
        <v>Aug</v>
      </c>
      <c r="V3185" t="str">
        <f t="shared" si="299"/>
        <v>2013</v>
      </c>
    </row>
    <row r="3186" spans="1:22" ht="48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s="5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8">
        <f t="shared" si="294"/>
        <v>1.0720930232558139</v>
      </c>
      <c r="P3186">
        <f t="shared" si="295"/>
        <v>100.21739130434783</v>
      </c>
      <c r="Q3186" t="s">
        <v>8317</v>
      </c>
      <c r="R3186" t="s">
        <v>8318</v>
      </c>
      <c r="S3186" s="12">
        <f t="shared" si="296"/>
        <v>41791.785081018512</v>
      </c>
      <c r="T3186" s="12">
        <f t="shared" si="297"/>
        <v>41821.785081018512</v>
      </c>
      <c r="U3186" t="str">
        <f t="shared" si="298"/>
        <v>Jun</v>
      </c>
      <c r="V3186" t="str">
        <f t="shared" si="299"/>
        <v>2014</v>
      </c>
    </row>
    <row r="3187" spans="1:22" ht="48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s="5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8">
        <f t="shared" si="294"/>
        <v>1</v>
      </c>
      <c r="P3187">
        <f t="shared" si="295"/>
        <v>41.666666666666664</v>
      </c>
      <c r="Q3187" t="s">
        <v>8317</v>
      </c>
      <c r="R3187" t="s">
        <v>8318</v>
      </c>
      <c r="S3187" s="12">
        <f t="shared" si="296"/>
        <v>41829.768993055557</v>
      </c>
      <c r="T3187" s="12">
        <f t="shared" si="297"/>
        <v>41836.768993055557</v>
      </c>
      <c r="U3187" t="str">
        <f t="shared" si="298"/>
        <v>Jul</v>
      </c>
      <c r="V3187" t="str">
        <f t="shared" si="299"/>
        <v>2014</v>
      </c>
    </row>
    <row r="3188" spans="1:22" ht="48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s="5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8">
        <f t="shared" si="294"/>
        <v>1.0218750000000001</v>
      </c>
      <c r="P3188">
        <f t="shared" si="295"/>
        <v>46.714285714285715</v>
      </c>
      <c r="Q3188" t="s">
        <v>8317</v>
      </c>
      <c r="R3188" t="s">
        <v>8318</v>
      </c>
      <c r="S3188" s="12">
        <f t="shared" si="296"/>
        <v>41868.715717592589</v>
      </c>
      <c r="T3188" s="12">
        <f t="shared" si="297"/>
        <v>41898.666666666664</v>
      </c>
      <c r="U3188" t="str">
        <f t="shared" si="298"/>
        <v>Aug</v>
      </c>
      <c r="V3188" t="str">
        <f t="shared" si="299"/>
        <v>2014</v>
      </c>
    </row>
    <row r="3189" spans="1:22" ht="48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s="5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8">
        <f t="shared" si="294"/>
        <v>1.1629333333333334</v>
      </c>
      <c r="P3189">
        <f t="shared" si="295"/>
        <v>71.491803278688522</v>
      </c>
      <c r="Q3189" t="s">
        <v>8317</v>
      </c>
      <c r="R3189" t="s">
        <v>8318</v>
      </c>
      <c r="S3189" s="12">
        <f t="shared" si="296"/>
        <v>41835.458020833328</v>
      </c>
      <c r="T3189" s="12">
        <f t="shared" si="297"/>
        <v>41855.458020833328</v>
      </c>
      <c r="U3189" t="str">
        <f t="shared" si="298"/>
        <v>Jul</v>
      </c>
      <c r="V3189" t="str">
        <f t="shared" si="299"/>
        <v>2014</v>
      </c>
    </row>
    <row r="3190" spans="1:22" ht="48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s="5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8">
        <f t="shared" si="294"/>
        <v>0.65</v>
      </c>
      <c r="P3190">
        <f t="shared" si="295"/>
        <v>14.444444444444445</v>
      </c>
      <c r="Q3190" t="s">
        <v>8317</v>
      </c>
      <c r="R3190" t="s">
        <v>8359</v>
      </c>
      <c r="S3190" s="12">
        <f t="shared" si="296"/>
        <v>42144.207199074073</v>
      </c>
      <c r="T3190" s="12">
        <f t="shared" si="297"/>
        <v>42165.207199074073</v>
      </c>
      <c r="U3190" t="str">
        <f t="shared" si="298"/>
        <v>May</v>
      </c>
      <c r="V3190" t="str">
        <f t="shared" si="299"/>
        <v>2015</v>
      </c>
    </row>
    <row r="3191" spans="1:22" ht="48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s="5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8">
        <f t="shared" si="294"/>
        <v>0.12327272727272727</v>
      </c>
      <c r="P3191">
        <f t="shared" si="295"/>
        <v>356.84210526315792</v>
      </c>
      <c r="Q3191" t="s">
        <v>8317</v>
      </c>
      <c r="R3191" t="s">
        <v>8359</v>
      </c>
      <c r="S3191" s="12">
        <f t="shared" si="296"/>
        <v>42118.138101851851</v>
      </c>
      <c r="T3191" s="12">
        <f t="shared" si="297"/>
        <v>42148.138101851851</v>
      </c>
      <c r="U3191" t="str">
        <f t="shared" si="298"/>
        <v>Apr</v>
      </c>
      <c r="V3191" t="str">
        <f t="shared" si="299"/>
        <v>2015</v>
      </c>
    </row>
    <row r="3192" spans="1:22" ht="48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s="5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8">
        <f t="shared" si="294"/>
        <v>0</v>
      </c>
      <c r="P3192" t="e">
        <f t="shared" si="295"/>
        <v>#DIV/0!</v>
      </c>
      <c r="Q3192" t="s">
        <v>8317</v>
      </c>
      <c r="R3192" t="s">
        <v>8359</v>
      </c>
      <c r="S3192" s="12">
        <f t="shared" si="296"/>
        <v>42682.942997685182</v>
      </c>
      <c r="T3192" s="12">
        <f t="shared" si="297"/>
        <v>42712.984664351847</v>
      </c>
      <c r="U3192" t="str">
        <f t="shared" si="298"/>
        <v>Nov</v>
      </c>
      <c r="V3192" t="str">
        <f t="shared" si="299"/>
        <v>2016</v>
      </c>
    </row>
    <row r="3193" spans="1:22" ht="48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s="5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8">
        <f t="shared" si="294"/>
        <v>4.0266666666666666E-2</v>
      </c>
      <c r="P3193">
        <f t="shared" si="295"/>
        <v>37.75</v>
      </c>
      <c r="Q3193" t="s">
        <v>8317</v>
      </c>
      <c r="R3193" t="s">
        <v>8359</v>
      </c>
      <c r="S3193" s="12">
        <f t="shared" si="296"/>
        <v>42538.547094907401</v>
      </c>
      <c r="T3193" s="12">
        <f t="shared" si="297"/>
        <v>42598.547094907401</v>
      </c>
      <c r="U3193" t="str">
        <f t="shared" si="298"/>
        <v>Jun</v>
      </c>
      <c r="V3193" t="str">
        <f t="shared" si="299"/>
        <v>2016</v>
      </c>
    </row>
    <row r="3194" spans="1:22" ht="48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s="5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8">
        <f t="shared" si="294"/>
        <v>1.0200000000000001E-2</v>
      </c>
      <c r="P3194">
        <f t="shared" si="295"/>
        <v>12.75</v>
      </c>
      <c r="Q3194" t="s">
        <v>8317</v>
      </c>
      <c r="R3194" t="s">
        <v>8359</v>
      </c>
      <c r="S3194" s="12">
        <f t="shared" si="296"/>
        <v>42018.732164351844</v>
      </c>
      <c r="T3194" s="12">
        <f t="shared" si="297"/>
        <v>42063.708333333336</v>
      </c>
      <c r="U3194" t="str">
        <f t="shared" si="298"/>
        <v>Jan</v>
      </c>
      <c r="V3194" t="str">
        <f t="shared" si="299"/>
        <v>2015</v>
      </c>
    </row>
    <row r="3195" spans="1:22" ht="48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s="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8">
        <f t="shared" si="294"/>
        <v>0.1174</v>
      </c>
      <c r="P3195">
        <f t="shared" si="295"/>
        <v>24.458333333333332</v>
      </c>
      <c r="Q3195" t="s">
        <v>8317</v>
      </c>
      <c r="R3195" t="s">
        <v>8359</v>
      </c>
      <c r="S3195" s="12">
        <f t="shared" si="296"/>
        <v>42010.759907407402</v>
      </c>
      <c r="T3195" s="12">
        <f t="shared" si="297"/>
        <v>42055.759907407402</v>
      </c>
      <c r="U3195" t="str">
        <f t="shared" si="298"/>
        <v>Jan</v>
      </c>
      <c r="V3195" t="str">
        <f t="shared" si="299"/>
        <v>2015</v>
      </c>
    </row>
    <row r="3196" spans="1:22" ht="48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s="5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8">
        <f t="shared" si="294"/>
        <v>0</v>
      </c>
      <c r="P3196" t="e">
        <f t="shared" si="295"/>
        <v>#DIV/0!</v>
      </c>
      <c r="Q3196" t="s">
        <v>8317</v>
      </c>
      <c r="R3196" t="s">
        <v>8359</v>
      </c>
      <c r="S3196" s="12">
        <f t="shared" si="296"/>
        <v>42181.854143518511</v>
      </c>
      <c r="T3196" s="12">
        <f t="shared" si="297"/>
        <v>42211.854143518511</v>
      </c>
      <c r="U3196" t="str">
        <f t="shared" si="298"/>
        <v>Jun</v>
      </c>
      <c r="V3196" t="str">
        <f t="shared" si="299"/>
        <v>2015</v>
      </c>
    </row>
    <row r="3197" spans="1:22" ht="48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s="5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8">
        <f t="shared" si="294"/>
        <v>0.59142857142857141</v>
      </c>
      <c r="P3197">
        <f t="shared" si="295"/>
        <v>53.07692307692308</v>
      </c>
      <c r="Q3197" t="s">
        <v>8317</v>
      </c>
      <c r="R3197" t="s">
        <v>8359</v>
      </c>
      <c r="S3197" s="12">
        <f t="shared" si="296"/>
        <v>42017.385902777773</v>
      </c>
      <c r="T3197" s="12">
        <f t="shared" si="297"/>
        <v>42047.385902777773</v>
      </c>
      <c r="U3197" t="str">
        <f t="shared" si="298"/>
        <v>Jan</v>
      </c>
      <c r="V3197" t="str">
        <f t="shared" si="299"/>
        <v>2015</v>
      </c>
    </row>
    <row r="3198" spans="1:22" ht="48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s="5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8">
        <f t="shared" si="294"/>
        <v>5.9999999999999995E-4</v>
      </c>
      <c r="P3198">
        <f t="shared" si="295"/>
        <v>300</v>
      </c>
      <c r="Q3198" t="s">
        <v>8317</v>
      </c>
      <c r="R3198" t="s">
        <v>8359</v>
      </c>
      <c r="S3198" s="12">
        <f t="shared" si="296"/>
        <v>42157.389756944445</v>
      </c>
      <c r="T3198" s="12">
        <f t="shared" si="297"/>
        <v>42217.374999999993</v>
      </c>
      <c r="U3198" t="str">
        <f t="shared" si="298"/>
        <v>Jun</v>
      </c>
      <c r="V3198" t="str">
        <f t="shared" si="299"/>
        <v>2015</v>
      </c>
    </row>
    <row r="3199" spans="1:22" ht="32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s="5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8">
        <f t="shared" si="294"/>
        <v>0.1145</v>
      </c>
      <c r="P3199">
        <f t="shared" si="295"/>
        <v>286.25</v>
      </c>
      <c r="Q3199" t="s">
        <v>8317</v>
      </c>
      <c r="R3199" t="s">
        <v>8359</v>
      </c>
      <c r="S3199" s="12">
        <f t="shared" si="296"/>
        <v>42009.28493055555</v>
      </c>
      <c r="T3199" s="12">
        <f t="shared" si="297"/>
        <v>42039.28493055555</v>
      </c>
      <c r="U3199" t="str">
        <f t="shared" si="298"/>
        <v>Jan</v>
      </c>
      <c r="V3199" t="str">
        <f t="shared" si="299"/>
        <v>2015</v>
      </c>
    </row>
    <row r="3200" spans="1:22" ht="48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s="5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8">
        <f t="shared" si="294"/>
        <v>3.6666666666666666E-3</v>
      </c>
      <c r="P3200">
        <f t="shared" si="295"/>
        <v>36.666666666666664</v>
      </c>
      <c r="Q3200" t="s">
        <v>8317</v>
      </c>
      <c r="R3200" t="s">
        <v>8359</v>
      </c>
      <c r="S3200" s="12">
        <f t="shared" si="296"/>
        <v>42013.216168981475</v>
      </c>
      <c r="T3200" s="12">
        <f t="shared" si="297"/>
        <v>42051.216168981475</v>
      </c>
      <c r="U3200" t="str">
        <f t="shared" si="298"/>
        <v>Jan</v>
      </c>
      <c r="V3200" t="str">
        <f t="shared" si="299"/>
        <v>2015</v>
      </c>
    </row>
    <row r="3201" spans="1:22" ht="48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s="5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8">
        <f t="shared" si="294"/>
        <v>0.52159999999999995</v>
      </c>
      <c r="P3201">
        <f t="shared" si="295"/>
        <v>49.20754716981132</v>
      </c>
      <c r="Q3201" t="s">
        <v>8317</v>
      </c>
      <c r="R3201" t="s">
        <v>8359</v>
      </c>
      <c r="S3201" s="12">
        <f t="shared" si="296"/>
        <v>41858.553449074068</v>
      </c>
      <c r="T3201" s="12">
        <f t="shared" si="297"/>
        <v>41888.666666666664</v>
      </c>
      <c r="U3201" t="str">
        <f t="shared" si="298"/>
        <v>Aug</v>
      </c>
      <c r="V3201" t="str">
        <f t="shared" si="299"/>
        <v>2014</v>
      </c>
    </row>
    <row r="3202" spans="1:22" ht="48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s="5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8">
        <f t="shared" si="294"/>
        <v>2.0000000000000002E-5</v>
      </c>
      <c r="P3202">
        <f t="shared" si="295"/>
        <v>1</v>
      </c>
      <c r="Q3202" t="s">
        <v>8317</v>
      </c>
      <c r="R3202" t="s">
        <v>8359</v>
      </c>
      <c r="S3202" s="12">
        <f t="shared" si="296"/>
        <v>42460.112280092588</v>
      </c>
      <c r="T3202" s="12">
        <f t="shared" si="297"/>
        <v>42490.023611111108</v>
      </c>
      <c r="U3202" t="str">
        <f t="shared" si="298"/>
        <v>Mar</v>
      </c>
      <c r="V3202" t="str">
        <f t="shared" si="299"/>
        <v>2016</v>
      </c>
    </row>
    <row r="3203" spans="1:22" ht="48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s="5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8">
        <f t="shared" ref="O3203:O3266" si="300">E3203/D3203</f>
        <v>1.2500000000000001E-2</v>
      </c>
      <c r="P3203">
        <f t="shared" ref="P3203:P3266" si="301">AVERAGE(E3203/L3203)</f>
        <v>12.5</v>
      </c>
      <c r="Q3203" t="s">
        <v>8317</v>
      </c>
      <c r="R3203" t="s">
        <v>8359</v>
      </c>
      <c r="S3203" s="12">
        <f t="shared" ref="S3203:S3266" si="302">(((J3203/60)/60)/24)+DATE(1970,1,1)+(-5/24)</f>
        <v>41861.558761574073</v>
      </c>
      <c r="T3203" s="12">
        <f t="shared" ref="T3203:T3266" si="303">(((I3203/60)/60)/24)+DATE(1970,1,1)+(-5/24)</f>
        <v>41882.558761574073</v>
      </c>
      <c r="U3203" t="str">
        <f t="shared" ref="U3203:U3266" si="304">TEXT(S3203, "mmm")</f>
        <v>Aug</v>
      </c>
      <c r="V3203" t="str">
        <f t="shared" ref="V3203:V3266" si="305">TEXT(S3203, "yyy")</f>
        <v>2014</v>
      </c>
    </row>
    <row r="3204" spans="1:22" ht="48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s="5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8">
        <f t="shared" si="300"/>
        <v>0.54520000000000002</v>
      </c>
      <c r="P3204">
        <f t="shared" si="301"/>
        <v>109.04</v>
      </c>
      <c r="Q3204" t="s">
        <v>8317</v>
      </c>
      <c r="R3204" t="s">
        <v>8359</v>
      </c>
      <c r="S3204" s="12">
        <f t="shared" si="302"/>
        <v>42293.645208333335</v>
      </c>
      <c r="T3204" s="12">
        <f t="shared" si="303"/>
        <v>42352.040972222218</v>
      </c>
      <c r="U3204" t="str">
        <f t="shared" si="304"/>
        <v>Oct</v>
      </c>
      <c r="V3204" t="str">
        <f t="shared" si="305"/>
        <v>2015</v>
      </c>
    </row>
    <row r="3205" spans="1:22" ht="32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s="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8">
        <f t="shared" si="300"/>
        <v>0.25</v>
      </c>
      <c r="P3205">
        <f t="shared" si="301"/>
        <v>41.666666666666664</v>
      </c>
      <c r="Q3205" t="s">
        <v>8317</v>
      </c>
      <c r="R3205" t="s">
        <v>8359</v>
      </c>
      <c r="S3205" s="12">
        <f t="shared" si="302"/>
        <v>42242.780347222222</v>
      </c>
      <c r="T3205" s="12">
        <f t="shared" si="303"/>
        <v>42272.780347222222</v>
      </c>
      <c r="U3205" t="str">
        <f t="shared" si="304"/>
        <v>Aug</v>
      </c>
      <c r="V3205" t="str">
        <f t="shared" si="305"/>
        <v>2015</v>
      </c>
    </row>
    <row r="3206" spans="1:22" ht="48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s="5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8">
        <f t="shared" si="300"/>
        <v>0</v>
      </c>
      <c r="P3206" t="e">
        <f t="shared" si="301"/>
        <v>#DIV/0!</v>
      </c>
      <c r="Q3206" t="s">
        <v>8317</v>
      </c>
      <c r="R3206" t="s">
        <v>8359</v>
      </c>
      <c r="S3206" s="12">
        <f t="shared" si="302"/>
        <v>42172.477766203701</v>
      </c>
      <c r="T3206" s="12">
        <f t="shared" si="303"/>
        <v>42202.468055555553</v>
      </c>
      <c r="U3206" t="str">
        <f t="shared" si="304"/>
        <v>Jun</v>
      </c>
      <c r="V3206" t="str">
        <f t="shared" si="305"/>
        <v>2015</v>
      </c>
    </row>
    <row r="3207" spans="1:22" ht="48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s="5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8">
        <f t="shared" si="300"/>
        <v>3.4125000000000003E-2</v>
      </c>
      <c r="P3207">
        <f t="shared" si="301"/>
        <v>22.75</v>
      </c>
      <c r="Q3207" t="s">
        <v>8317</v>
      </c>
      <c r="R3207" t="s">
        <v>8359</v>
      </c>
      <c r="S3207" s="12">
        <f t="shared" si="302"/>
        <v>42095.166342592587</v>
      </c>
      <c r="T3207" s="12">
        <f t="shared" si="303"/>
        <v>42125.166342592587</v>
      </c>
      <c r="U3207" t="str">
        <f t="shared" si="304"/>
        <v>Apr</v>
      </c>
      <c r="V3207" t="str">
        <f t="shared" si="305"/>
        <v>2015</v>
      </c>
    </row>
    <row r="3208" spans="1:22" ht="48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s="5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8">
        <f t="shared" si="300"/>
        <v>0</v>
      </c>
      <c r="P3208" t="e">
        <f t="shared" si="301"/>
        <v>#DIV/0!</v>
      </c>
      <c r="Q3208" t="s">
        <v>8317</v>
      </c>
      <c r="R3208" t="s">
        <v>8359</v>
      </c>
      <c r="S3208" s="12">
        <f t="shared" si="302"/>
        <v>42236.067719907405</v>
      </c>
      <c r="T3208" s="12">
        <f t="shared" si="303"/>
        <v>42266.067719907405</v>
      </c>
      <c r="U3208" t="str">
        <f t="shared" si="304"/>
        <v>Aug</v>
      </c>
      <c r="V3208" t="str">
        <f t="shared" si="305"/>
        <v>2015</v>
      </c>
    </row>
    <row r="3209" spans="1:22" ht="48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s="5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8">
        <f t="shared" si="300"/>
        <v>0.46363636363636362</v>
      </c>
      <c r="P3209">
        <f t="shared" si="301"/>
        <v>70.833333333333329</v>
      </c>
      <c r="Q3209" t="s">
        <v>8317</v>
      </c>
      <c r="R3209" t="s">
        <v>8359</v>
      </c>
      <c r="S3209" s="12">
        <f t="shared" si="302"/>
        <v>42057.069525462961</v>
      </c>
      <c r="T3209" s="12">
        <f t="shared" si="303"/>
        <v>42117.027858796289</v>
      </c>
      <c r="U3209" t="str">
        <f t="shared" si="304"/>
        <v>Feb</v>
      </c>
      <c r="V3209" t="str">
        <f t="shared" si="305"/>
        <v>2015</v>
      </c>
    </row>
    <row r="3210" spans="1:22" ht="48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s="5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8">
        <f t="shared" si="300"/>
        <v>1.0349999999999999</v>
      </c>
      <c r="P3210">
        <f t="shared" si="301"/>
        <v>63.109756097560975</v>
      </c>
      <c r="Q3210" t="s">
        <v>8317</v>
      </c>
      <c r="R3210" t="s">
        <v>8318</v>
      </c>
      <c r="S3210" s="12">
        <f t="shared" si="302"/>
        <v>41827.396724537037</v>
      </c>
      <c r="T3210" s="12">
        <f t="shared" si="303"/>
        <v>41848.396724537037</v>
      </c>
      <c r="U3210" t="str">
        <f t="shared" si="304"/>
        <v>Jul</v>
      </c>
      <c r="V3210" t="str">
        <f t="shared" si="305"/>
        <v>2014</v>
      </c>
    </row>
    <row r="3211" spans="1:22" ht="48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s="5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8">
        <f t="shared" si="300"/>
        <v>1.1932315789473684</v>
      </c>
      <c r="P3211">
        <f t="shared" si="301"/>
        <v>50.157964601769912</v>
      </c>
      <c r="Q3211" t="s">
        <v>8317</v>
      </c>
      <c r="R3211" t="s">
        <v>8318</v>
      </c>
      <c r="S3211" s="12">
        <f t="shared" si="302"/>
        <v>41778.428912037038</v>
      </c>
      <c r="T3211" s="12">
        <f t="shared" si="303"/>
        <v>41810.75</v>
      </c>
      <c r="U3211" t="str">
        <f t="shared" si="304"/>
        <v>May</v>
      </c>
      <c r="V3211" t="str">
        <f t="shared" si="305"/>
        <v>2014</v>
      </c>
    </row>
    <row r="3212" spans="1:22" ht="48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s="5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8">
        <f t="shared" si="300"/>
        <v>1.2576666666666667</v>
      </c>
      <c r="P3212">
        <f t="shared" si="301"/>
        <v>62.883333333333333</v>
      </c>
      <c r="Q3212" t="s">
        <v>8317</v>
      </c>
      <c r="R3212" t="s">
        <v>8318</v>
      </c>
      <c r="S3212" s="12">
        <f t="shared" si="302"/>
        <v>41013.728229166663</v>
      </c>
      <c r="T3212" s="12">
        <f t="shared" si="303"/>
        <v>41060.957638888889</v>
      </c>
      <c r="U3212" t="str">
        <f t="shared" si="304"/>
        <v>Apr</v>
      </c>
      <c r="V3212" t="str">
        <f t="shared" si="305"/>
        <v>2012</v>
      </c>
    </row>
    <row r="3213" spans="1:22" ht="48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s="5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8">
        <f t="shared" si="300"/>
        <v>1.1974347826086957</v>
      </c>
      <c r="P3213">
        <f t="shared" si="301"/>
        <v>85.531055900621112</v>
      </c>
      <c r="Q3213" t="s">
        <v>8317</v>
      </c>
      <c r="R3213" t="s">
        <v>8318</v>
      </c>
      <c r="S3213" s="12">
        <f t="shared" si="302"/>
        <v>41834.378240740742</v>
      </c>
      <c r="T3213" s="12">
        <f t="shared" si="303"/>
        <v>41865.875</v>
      </c>
      <c r="U3213" t="str">
        <f t="shared" si="304"/>
        <v>Jul</v>
      </c>
      <c r="V3213" t="str">
        <f t="shared" si="305"/>
        <v>2014</v>
      </c>
    </row>
    <row r="3214" spans="1:22" ht="32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s="5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8">
        <f t="shared" si="300"/>
        <v>1.2625</v>
      </c>
      <c r="P3214">
        <f t="shared" si="301"/>
        <v>53.723404255319146</v>
      </c>
      <c r="Q3214" t="s">
        <v>8317</v>
      </c>
      <c r="R3214" t="s">
        <v>8318</v>
      </c>
      <c r="S3214" s="12">
        <f t="shared" si="302"/>
        <v>41829.587395833332</v>
      </c>
      <c r="T3214" s="12">
        <f t="shared" si="303"/>
        <v>41859.587395833332</v>
      </c>
      <c r="U3214" t="str">
        <f t="shared" si="304"/>
        <v>Jul</v>
      </c>
      <c r="V3214" t="str">
        <f t="shared" si="305"/>
        <v>2014</v>
      </c>
    </row>
    <row r="3215" spans="1:22" ht="48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s="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8">
        <f t="shared" si="300"/>
        <v>1.0011666666666668</v>
      </c>
      <c r="P3215">
        <f t="shared" si="301"/>
        <v>127.80851063829788</v>
      </c>
      <c r="Q3215" t="s">
        <v>8317</v>
      </c>
      <c r="R3215" t="s">
        <v>8318</v>
      </c>
      <c r="S3215" s="12">
        <f t="shared" si="302"/>
        <v>42171.555081018516</v>
      </c>
      <c r="T3215" s="12">
        <f t="shared" si="303"/>
        <v>42211.555081018516</v>
      </c>
      <c r="U3215" t="str">
        <f t="shared" si="304"/>
        <v>Jun</v>
      </c>
      <c r="V3215" t="str">
        <f t="shared" si="305"/>
        <v>2015</v>
      </c>
    </row>
    <row r="3216" spans="1:22" ht="48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s="5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8">
        <f t="shared" si="300"/>
        <v>1.0213333333333334</v>
      </c>
      <c r="P3216">
        <f t="shared" si="301"/>
        <v>106.57391304347826</v>
      </c>
      <c r="Q3216" t="s">
        <v>8317</v>
      </c>
      <c r="R3216" t="s">
        <v>8318</v>
      </c>
      <c r="S3216" s="12">
        <f t="shared" si="302"/>
        <v>42337.584178240737</v>
      </c>
      <c r="T3216" s="12">
        <f t="shared" si="303"/>
        <v>42374.788194444445</v>
      </c>
      <c r="U3216" t="str">
        <f t="shared" si="304"/>
        <v>Nov</v>
      </c>
      <c r="V3216" t="str">
        <f t="shared" si="305"/>
        <v>2015</v>
      </c>
    </row>
    <row r="3217" spans="1:22" ht="64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s="5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8">
        <f t="shared" si="300"/>
        <v>1.0035142857142858</v>
      </c>
      <c r="P3217">
        <f t="shared" si="301"/>
        <v>262.11194029850748</v>
      </c>
      <c r="Q3217" t="s">
        <v>8317</v>
      </c>
      <c r="R3217" t="s">
        <v>8318</v>
      </c>
      <c r="S3217" s="12">
        <f t="shared" si="302"/>
        <v>42219.456840277773</v>
      </c>
      <c r="T3217" s="12">
        <f t="shared" si="303"/>
        <v>42256.957638888889</v>
      </c>
      <c r="U3217" t="str">
        <f t="shared" si="304"/>
        <v>Aug</v>
      </c>
      <c r="V3217" t="str">
        <f t="shared" si="305"/>
        <v>2015</v>
      </c>
    </row>
    <row r="3218" spans="1:22" ht="48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s="5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8">
        <f t="shared" si="300"/>
        <v>1.0004999999999999</v>
      </c>
      <c r="P3218">
        <f t="shared" si="301"/>
        <v>57.171428571428571</v>
      </c>
      <c r="Q3218" t="s">
        <v>8317</v>
      </c>
      <c r="R3218" t="s">
        <v>8318</v>
      </c>
      <c r="S3218" s="12">
        <f t="shared" si="302"/>
        <v>42165.254293981481</v>
      </c>
      <c r="T3218" s="12">
        <f t="shared" si="303"/>
        <v>42196.395833333336</v>
      </c>
      <c r="U3218" t="str">
        <f t="shared" si="304"/>
        <v>Jun</v>
      </c>
      <c r="V3218" t="str">
        <f t="shared" si="305"/>
        <v>2015</v>
      </c>
    </row>
    <row r="3219" spans="1:22" ht="32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s="5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8">
        <f t="shared" si="300"/>
        <v>1.1602222222222223</v>
      </c>
      <c r="P3219">
        <f t="shared" si="301"/>
        <v>50.20192307692308</v>
      </c>
      <c r="Q3219" t="s">
        <v>8317</v>
      </c>
      <c r="R3219" t="s">
        <v>8318</v>
      </c>
      <c r="S3219" s="12">
        <f t="shared" si="302"/>
        <v>42648.337777777771</v>
      </c>
      <c r="T3219" s="12">
        <f t="shared" si="303"/>
        <v>42678.337777777771</v>
      </c>
      <c r="U3219" t="str">
        <f t="shared" si="304"/>
        <v>Oct</v>
      </c>
      <c r="V3219" t="str">
        <f t="shared" si="305"/>
        <v>2016</v>
      </c>
    </row>
    <row r="3220" spans="1:22" ht="48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s="5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8">
        <f t="shared" si="300"/>
        <v>1.0209999999999999</v>
      </c>
      <c r="P3220">
        <f t="shared" si="301"/>
        <v>66.586956521739125</v>
      </c>
      <c r="Q3220" t="s">
        <v>8317</v>
      </c>
      <c r="R3220" t="s">
        <v>8318</v>
      </c>
      <c r="S3220" s="12">
        <f t="shared" si="302"/>
        <v>41970.793819444443</v>
      </c>
      <c r="T3220" s="12">
        <f t="shared" si="303"/>
        <v>42003.791666666664</v>
      </c>
      <c r="U3220" t="str">
        <f t="shared" si="304"/>
        <v>Nov</v>
      </c>
      <c r="V3220" t="str">
        <f t="shared" si="305"/>
        <v>2014</v>
      </c>
    </row>
    <row r="3221" spans="1:22" ht="32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s="5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8">
        <f t="shared" si="300"/>
        <v>1.0011000000000001</v>
      </c>
      <c r="P3221">
        <f t="shared" si="301"/>
        <v>168.25210084033614</v>
      </c>
      <c r="Q3221" t="s">
        <v>8317</v>
      </c>
      <c r="R3221" t="s">
        <v>8318</v>
      </c>
      <c r="S3221" s="12">
        <f t="shared" si="302"/>
        <v>42050.77484953704</v>
      </c>
      <c r="T3221" s="12">
        <f t="shared" si="303"/>
        <v>42085.733182870368</v>
      </c>
      <c r="U3221" t="str">
        <f t="shared" si="304"/>
        <v>Feb</v>
      </c>
      <c r="V3221" t="str">
        <f t="shared" si="305"/>
        <v>2015</v>
      </c>
    </row>
    <row r="3222" spans="1:22" ht="32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s="5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8">
        <f t="shared" si="300"/>
        <v>1.0084</v>
      </c>
      <c r="P3222">
        <f t="shared" si="301"/>
        <v>256.37288135593218</v>
      </c>
      <c r="Q3222" t="s">
        <v>8317</v>
      </c>
      <c r="R3222" t="s">
        <v>8318</v>
      </c>
      <c r="S3222" s="12">
        <f t="shared" si="302"/>
        <v>42772.625046296293</v>
      </c>
      <c r="T3222" s="12">
        <f t="shared" si="303"/>
        <v>42806.666666666664</v>
      </c>
      <c r="U3222" t="str">
        <f t="shared" si="304"/>
        <v>Feb</v>
      </c>
      <c r="V3222" t="str">
        <f t="shared" si="305"/>
        <v>2017</v>
      </c>
    </row>
    <row r="3223" spans="1:22" ht="48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s="5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8">
        <f t="shared" si="300"/>
        <v>1.0342499999999999</v>
      </c>
      <c r="P3223">
        <f t="shared" si="301"/>
        <v>36.610619469026545</v>
      </c>
      <c r="Q3223" t="s">
        <v>8317</v>
      </c>
      <c r="R3223" t="s">
        <v>8318</v>
      </c>
      <c r="S3223" s="12">
        <f t="shared" si="302"/>
        <v>42155.488460648143</v>
      </c>
      <c r="T3223" s="12">
        <f t="shared" si="303"/>
        <v>42190.488460648143</v>
      </c>
      <c r="U3223" t="str">
        <f t="shared" si="304"/>
        <v>May</v>
      </c>
      <c r="V3223" t="str">
        <f t="shared" si="305"/>
        <v>2015</v>
      </c>
    </row>
    <row r="3224" spans="1:22" ht="32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s="5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8">
        <f t="shared" si="300"/>
        <v>1.248</v>
      </c>
      <c r="P3224">
        <f t="shared" si="301"/>
        <v>37.142857142857146</v>
      </c>
      <c r="Q3224" t="s">
        <v>8317</v>
      </c>
      <c r="R3224" t="s">
        <v>8318</v>
      </c>
      <c r="S3224" s="12">
        <f t="shared" si="302"/>
        <v>42270.373807870368</v>
      </c>
      <c r="T3224" s="12">
        <f t="shared" si="303"/>
        <v>42301.686805555553</v>
      </c>
      <c r="U3224" t="str">
        <f t="shared" si="304"/>
        <v>Sep</v>
      </c>
      <c r="V3224" t="str">
        <f t="shared" si="305"/>
        <v>2015</v>
      </c>
    </row>
    <row r="3225" spans="1:22" ht="32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s="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8">
        <f t="shared" si="300"/>
        <v>1.0951612903225807</v>
      </c>
      <c r="P3225">
        <f t="shared" si="301"/>
        <v>45.878378378378379</v>
      </c>
      <c r="Q3225" t="s">
        <v>8317</v>
      </c>
      <c r="R3225" t="s">
        <v>8318</v>
      </c>
      <c r="S3225" s="12">
        <f t="shared" si="302"/>
        <v>42206.62703703704</v>
      </c>
      <c r="T3225" s="12">
        <f t="shared" si="303"/>
        <v>42236.62703703704</v>
      </c>
      <c r="U3225" t="str">
        <f t="shared" si="304"/>
        <v>Jul</v>
      </c>
      <c r="V3225" t="str">
        <f t="shared" si="305"/>
        <v>2015</v>
      </c>
    </row>
    <row r="3226" spans="1:22" ht="48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s="5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8">
        <f t="shared" si="300"/>
        <v>1.0203333333333333</v>
      </c>
      <c r="P3226">
        <f t="shared" si="301"/>
        <v>141.71296296296296</v>
      </c>
      <c r="Q3226" t="s">
        <v>8317</v>
      </c>
      <c r="R3226" t="s">
        <v>8318</v>
      </c>
      <c r="S3226" s="12">
        <f t="shared" si="302"/>
        <v>42697.642511574071</v>
      </c>
      <c r="T3226" s="12">
        <f t="shared" si="303"/>
        <v>42744.999999999993</v>
      </c>
      <c r="U3226" t="str">
        <f t="shared" si="304"/>
        <v>Nov</v>
      </c>
      <c r="V3226" t="str">
        <f t="shared" si="305"/>
        <v>2016</v>
      </c>
    </row>
    <row r="3227" spans="1:22" ht="48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s="5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8">
        <f t="shared" si="300"/>
        <v>1.0235000000000001</v>
      </c>
      <c r="P3227">
        <f t="shared" si="301"/>
        <v>52.487179487179489</v>
      </c>
      <c r="Q3227" t="s">
        <v>8317</v>
      </c>
      <c r="R3227" t="s">
        <v>8318</v>
      </c>
      <c r="S3227" s="12">
        <f t="shared" si="302"/>
        <v>42503.351134259261</v>
      </c>
      <c r="T3227" s="12">
        <f t="shared" si="303"/>
        <v>42524.666666666664</v>
      </c>
      <c r="U3227" t="str">
        <f t="shared" si="304"/>
        <v>May</v>
      </c>
      <c r="V3227" t="str">
        <f t="shared" si="305"/>
        <v>2016</v>
      </c>
    </row>
    <row r="3228" spans="1:22" ht="48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s="5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8">
        <f t="shared" si="300"/>
        <v>1.0416666666666667</v>
      </c>
      <c r="P3228">
        <f t="shared" si="301"/>
        <v>59.523809523809526</v>
      </c>
      <c r="Q3228" t="s">
        <v>8317</v>
      </c>
      <c r="R3228" t="s">
        <v>8318</v>
      </c>
      <c r="S3228" s="12">
        <f t="shared" si="302"/>
        <v>42277.375138888885</v>
      </c>
      <c r="T3228" s="12">
        <f t="shared" si="303"/>
        <v>42307.375138888885</v>
      </c>
      <c r="U3228" t="str">
        <f t="shared" si="304"/>
        <v>Sep</v>
      </c>
      <c r="V3228" t="str">
        <f t="shared" si="305"/>
        <v>2015</v>
      </c>
    </row>
    <row r="3229" spans="1:22" ht="48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s="5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8">
        <f t="shared" si="300"/>
        <v>1.25</v>
      </c>
      <c r="P3229">
        <f t="shared" si="301"/>
        <v>50</v>
      </c>
      <c r="Q3229" t="s">
        <v>8317</v>
      </c>
      <c r="R3229" t="s">
        <v>8318</v>
      </c>
      <c r="S3229" s="12">
        <f t="shared" si="302"/>
        <v>42722.674027777779</v>
      </c>
      <c r="T3229" s="12">
        <f t="shared" si="303"/>
        <v>42752.674027777779</v>
      </c>
      <c r="U3229" t="str">
        <f t="shared" si="304"/>
        <v>Dec</v>
      </c>
      <c r="V3229" t="str">
        <f t="shared" si="305"/>
        <v>2016</v>
      </c>
    </row>
    <row r="3230" spans="1:22" ht="16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s="5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8">
        <f t="shared" si="300"/>
        <v>1.0234285714285714</v>
      </c>
      <c r="P3230">
        <f t="shared" si="301"/>
        <v>193.62162162162161</v>
      </c>
      <c r="Q3230" t="s">
        <v>8317</v>
      </c>
      <c r="R3230" t="s">
        <v>8318</v>
      </c>
      <c r="S3230" s="12">
        <f t="shared" si="302"/>
        <v>42323.500972222224</v>
      </c>
      <c r="T3230" s="12">
        <f t="shared" si="303"/>
        <v>42354.999305555553</v>
      </c>
      <c r="U3230" t="str">
        <f t="shared" si="304"/>
        <v>Nov</v>
      </c>
      <c r="V3230" t="str">
        <f t="shared" si="305"/>
        <v>2015</v>
      </c>
    </row>
    <row r="3231" spans="1:22" ht="48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s="5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8">
        <f t="shared" si="300"/>
        <v>1.0786500000000001</v>
      </c>
      <c r="P3231">
        <f t="shared" si="301"/>
        <v>106.79702970297029</v>
      </c>
      <c r="Q3231" t="s">
        <v>8317</v>
      </c>
      <c r="R3231" t="s">
        <v>8318</v>
      </c>
      <c r="S3231" s="12">
        <f t="shared" si="302"/>
        <v>41933.083310185182</v>
      </c>
      <c r="T3231" s="12">
        <f t="shared" si="303"/>
        <v>41963.124976851854</v>
      </c>
      <c r="U3231" t="str">
        <f t="shared" si="304"/>
        <v>Oct</v>
      </c>
      <c r="V3231" t="str">
        <f t="shared" si="305"/>
        <v>2014</v>
      </c>
    </row>
    <row r="3232" spans="1:22" ht="48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s="5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8">
        <f t="shared" si="300"/>
        <v>1.0988461538461538</v>
      </c>
      <c r="P3232">
        <f t="shared" si="301"/>
        <v>77.21621621621621</v>
      </c>
      <c r="Q3232" t="s">
        <v>8317</v>
      </c>
      <c r="R3232" t="s">
        <v>8318</v>
      </c>
      <c r="S3232" s="12">
        <f t="shared" si="302"/>
        <v>41897.959791666668</v>
      </c>
      <c r="T3232" s="12">
        <f t="shared" si="303"/>
        <v>41912.957638888889</v>
      </c>
      <c r="U3232" t="str">
        <f t="shared" si="304"/>
        <v>Sep</v>
      </c>
      <c r="V3232" t="str">
        <f t="shared" si="305"/>
        <v>2014</v>
      </c>
    </row>
    <row r="3233" spans="1:22" ht="48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s="5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8">
        <f t="shared" si="300"/>
        <v>1.61</v>
      </c>
      <c r="P3233">
        <f t="shared" si="301"/>
        <v>57.5</v>
      </c>
      <c r="Q3233" t="s">
        <v>8317</v>
      </c>
      <c r="R3233" t="s">
        <v>8318</v>
      </c>
      <c r="S3233" s="12">
        <f t="shared" si="302"/>
        <v>42446.735497685186</v>
      </c>
      <c r="T3233" s="12">
        <f t="shared" si="303"/>
        <v>42476.735497685186</v>
      </c>
      <c r="U3233" t="str">
        <f t="shared" si="304"/>
        <v>Mar</v>
      </c>
      <c r="V3233" t="str">
        <f t="shared" si="305"/>
        <v>2016</v>
      </c>
    </row>
    <row r="3234" spans="1:22" ht="48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s="5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8">
        <f t="shared" si="300"/>
        <v>1.3120000000000001</v>
      </c>
      <c r="P3234">
        <f t="shared" si="301"/>
        <v>50.46153846153846</v>
      </c>
      <c r="Q3234" t="s">
        <v>8317</v>
      </c>
      <c r="R3234" t="s">
        <v>8318</v>
      </c>
      <c r="S3234" s="12">
        <f t="shared" si="302"/>
        <v>42463.605520833335</v>
      </c>
      <c r="T3234" s="12">
        <f t="shared" si="303"/>
        <v>42493.957638888889</v>
      </c>
      <c r="U3234" t="str">
        <f t="shared" si="304"/>
        <v>Apr</v>
      </c>
      <c r="V3234" t="str">
        <f t="shared" si="305"/>
        <v>2016</v>
      </c>
    </row>
    <row r="3235" spans="1:22" ht="48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s="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8">
        <f t="shared" si="300"/>
        <v>1.1879999999999999</v>
      </c>
      <c r="P3235">
        <f t="shared" si="301"/>
        <v>97.377049180327873</v>
      </c>
      <c r="Q3235" t="s">
        <v>8317</v>
      </c>
      <c r="R3235" t="s">
        <v>8318</v>
      </c>
      <c r="S3235" s="12">
        <f t="shared" si="302"/>
        <v>42766.596701388888</v>
      </c>
      <c r="T3235" s="12">
        <f t="shared" si="303"/>
        <v>42796.596701388888</v>
      </c>
      <c r="U3235" t="str">
        <f t="shared" si="304"/>
        <v>Jan</v>
      </c>
      <c r="V3235" t="str">
        <f t="shared" si="305"/>
        <v>2017</v>
      </c>
    </row>
    <row r="3236" spans="1:22" ht="48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s="5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8">
        <f t="shared" si="300"/>
        <v>1.0039275000000001</v>
      </c>
      <c r="P3236">
        <f t="shared" si="301"/>
        <v>34.91921739130435</v>
      </c>
      <c r="Q3236" t="s">
        <v>8317</v>
      </c>
      <c r="R3236" t="s">
        <v>8318</v>
      </c>
      <c r="S3236" s="12">
        <f t="shared" si="302"/>
        <v>42734.581111111103</v>
      </c>
      <c r="T3236" s="12">
        <f t="shared" si="303"/>
        <v>42767.771527777775</v>
      </c>
      <c r="U3236" t="str">
        <f t="shared" si="304"/>
        <v>Dec</v>
      </c>
      <c r="V3236" t="str">
        <f t="shared" si="305"/>
        <v>2016</v>
      </c>
    </row>
    <row r="3237" spans="1:22" ht="48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s="5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8">
        <f t="shared" si="300"/>
        <v>1.0320666666666667</v>
      </c>
      <c r="P3237">
        <f t="shared" si="301"/>
        <v>85.530386740331494</v>
      </c>
      <c r="Q3237" t="s">
        <v>8317</v>
      </c>
      <c r="R3237" t="s">
        <v>8318</v>
      </c>
      <c r="S3237" s="12">
        <f t="shared" si="302"/>
        <v>42522.139479166661</v>
      </c>
      <c r="T3237" s="12">
        <f t="shared" si="303"/>
        <v>42552.139479166661</v>
      </c>
      <c r="U3237" t="str">
        <f t="shared" si="304"/>
        <v>Jun</v>
      </c>
      <c r="V3237" t="str">
        <f t="shared" si="305"/>
        <v>2016</v>
      </c>
    </row>
    <row r="3238" spans="1:22" ht="48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s="5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8">
        <f t="shared" si="300"/>
        <v>1.006</v>
      </c>
      <c r="P3238">
        <f t="shared" si="301"/>
        <v>182.90909090909091</v>
      </c>
      <c r="Q3238" t="s">
        <v>8317</v>
      </c>
      <c r="R3238" t="s">
        <v>8318</v>
      </c>
      <c r="S3238" s="12">
        <f t="shared" si="302"/>
        <v>42702.708715277775</v>
      </c>
      <c r="T3238" s="12">
        <f t="shared" si="303"/>
        <v>42732.708715277775</v>
      </c>
      <c r="U3238" t="str">
        <f t="shared" si="304"/>
        <v>Nov</v>
      </c>
      <c r="V3238" t="str">
        <f t="shared" si="305"/>
        <v>2016</v>
      </c>
    </row>
    <row r="3239" spans="1:22" ht="32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s="5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8">
        <f t="shared" si="300"/>
        <v>1.0078754285714286</v>
      </c>
      <c r="P3239">
        <f t="shared" si="301"/>
        <v>131.13620817843866</v>
      </c>
      <c r="Q3239" t="s">
        <v>8317</v>
      </c>
      <c r="R3239" t="s">
        <v>8318</v>
      </c>
      <c r="S3239" s="12">
        <f t="shared" si="302"/>
        <v>42252.266018518516</v>
      </c>
      <c r="T3239" s="12">
        <f t="shared" si="303"/>
        <v>42275.957638888889</v>
      </c>
      <c r="U3239" t="str">
        <f t="shared" si="304"/>
        <v>Sep</v>
      </c>
      <c r="V3239" t="str">
        <f t="shared" si="305"/>
        <v>2015</v>
      </c>
    </row>
    <row r="3240" spans="1:22" ht="48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s="5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8">
        <f t="shared" si="300"/>
        <v>1.1232142857142857</v>
      </c>
      <c r="P3240">
        <f t="shared" si="301"/>
        <v>39.810126582278478</v>
      </c>
      <c r="Q3240" t="s">
        <v>8317</v>
      </c>
      <c r="R3240" t="s">
        <v>8318</v>
      </c>
      <c r="S3240" s="12">
        <f t="shared" si="302"/>
        <v>42156.302060185182</v>
      </c>
      <c r="T3240" s="12">
        <f t="shared" si="303"/>
        <v>42186.302060185182</v>
      </c>
      <c r="U3240" t="str">
        <f t="shared" si="304"/>
        <v>Jun</v>
      </c>
      <c r="V3240" t="str">
        <f t="shared" si="305"/>
        <v>2015</v>
      </c>
    </row>
    <row r="3241" spans="1:22" ht="48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s="5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8">
        <f t="shared" si="300"/>
        <v>1.0591914022517912</v>
      </c>
      <c r="P3241">
        <f t="shared" si="301"/>
        <v>59.701730769230764</v>
      </c>
      <c r="Q3241" t="s">
        <v>8317</v>
      </c>
      <c r="R3241" t="s">
        <v>8318</v>
      </c>
      <c r="S3241" s="12">
        <f t="shared" si="302"/>
        <v>42277.880706018514</v>
      </c>
      <c r="T3241" s="12">
        <f t="shared" si="303"/>
        <v>42302.790972222218</v>
      </c>
      <c r="U3241" t="str">
        <f t="shared" si="304"/>
        <v>Sep</v>
      </c>
      <c r="V3241" t="str">
        <f t="shared" si="305"/>
        <v>2015</v>
      </c>
    </row>
    <row r="3242" spans="1:22" ht="48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s="5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8">
        <f t="shared" si="300"/>
        <v>1.0056666666666667</v>
      </c>
      <c r="P3242">
        <f t="shared" si="301"/>
        <v>88.735294117647058</v>
      </c>
      <c r="Q3242" t="s">
        <v>8317</v>
      </c>
      <c r="R3242" t="s">
        <v>8318</v>
      </c>
      <c r="S3242" s="12">
        <f t="shared" si="302"/>
        <v>42754.485509259255</v>
      </c>
      <c r="T3242" s="12">
        <f t="shared" si="303"/>
        <v>42782.749999999993</v>
      </c>
      <c r="U3242" t="str">
        <f t="shared" si="304"/>
        <v>Jan</v>
      </c>
      <c r="V3242" t="str">
        <f t="shared" si="305"/>
        <v>2017</v>
      </c>
    </row>
    <row r="3243" spans="1:22" ht="64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s="5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8">
        <f t="shared" si="300"/>
        <v>1.1530588235294117</v>
      </c>
      <c r="P3243">
        <f t="shared" si="301"/>
        <v>58.688622754491021</v>
      </c>
      <c r="Q3243" t="s">
        <v>8317</v>
      </c>
      <c r="R3243" t="s">
        <v>8318</v>
      </c>
      <c r="S3243" s="12">
        <f t="shared" si="302"/>
        <v>41893.116550925923</v>
      </c>
      <c r="T3243" s="12">
        <f t="shared" si="303"/>
        <v>41926.082638888889</v>
      </c>
      <c r="U3243" t="str">
        <f t="shared" si="304"/>
        <v>Sep</v>
      </c>
      <c r="V3243" t="str">
        <f t="shared" si="305"/>
        <v>2014</v>
      </c>
    </row>
    <row r="3244" spans="1:22" ht="32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s="5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8">
        <f t="shared" si="300"/>
        <v>1.273042</v>
      </c>
      <c r="P3244">
        <f t="shared" si="301"/>
        <v>69.56513661202186</v>
      </c>
      <c r="Q3244" t="s">
        <v>8317</v>
      </c>
      <c r="R3244" t="s">
        <v>8318</v>
      </c>
      <c r="S3244" s="12">
        <f t="shared" si="302"/>
        <v>41871.547361111108</v>
      </c>
      <c r="T3244" s="12">
        <f t="shared" si="303"/>
        <v>41901.547361111108</v>
      </c>
      <c r="U3244" t="str">
        <f t="shared" si="304"/>
        <v>Aug</v>
      </c>
      <c r="V3244" t="str">
        <f t="shared" si="305"/>
        <v>2014</v>
      </c>
    </row>
    <row r="3245" spans="1:22" ht="48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s="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8">
        <f t="shared" si="300"/>
        <v>1.028375</v>
      </c>
      <c r="P3245">
        <f t="shared" si="301"/>
        <v>115.87323943661971</v>
      </c>
      <c r="Q3245" t="s">
        <v>8317</v>
      </c>
      <c r="R3245" t="s">
        <v>8318</v>
      </c>
      <c r="S3245" s="12">
        <f t="shared" si="302"/>
        <v>42261.888449074067</v>
      </c>
      <c r="T3245" s="12">
        <f t="shared" si="303"/>
        <v>42285.791666666664</v>
      </c>
      <c r="U3245" t="str">
        <f t="shared" si="304"/>
        <v>Sep</v>
      </c>
      <c r="V3245" t="str">
        <f t="shared" si="305"/>
        <v>2015</v>
      </c>
    </row>
    <row r="3246" spans="1:22" ht="48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s="5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8">
        <f t="shared" si="300"/>
        <v>1.0293749999999999</v>
      </c>
      <c r="P3246">
        <f t="shared" si="301"/>
        <v>23.869565217391305</v>
      </c>
      <c r="Q3246" t="s">
        <v>8317</v>
      </c>
      <c r="R3246" t="s">
        <v>8318</v>
      </c>
      <c r="S3246" s="12">
        <f t="shared" si="302"/>
        <v>42675.485902777778</v>
      </c>
      <c r="T3246" s="12">
        <f t="shared" si="303"/>
        <v>42705.527569444443</v>
      </c>
      <c r="U3246" t="str">
        <f t="shared" si="304"/>
        <v>Nov</v>
      </c>
      <c r="V3246" t="str">
        <f t="shared" si="305"/>
        <v>2016</v>
      </c>
    </row>
    <row r="3247" spans="1:22" ht="48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s="5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8">
        <f t="shared" si="300"/>
        <v>1.043047619047619</v>
      </c>
      <c r="P3247">
        <f t="shared" si="301"/>
        <v>81.125925925925927</v>
      </c>
      <c r="Q3247" t="s">
        <v>8317</v>
      </c>
      <c r="R3247" t="s">
        <v>8318</v>
      </c>
      <c r="S3247" s="12">
        <f t="shared" si="302"/>
        <v>42135.391874999994</v>
      </c>
      <c r="T3247" s="12">
        <f t="shared" si="303"/>
        <v>42166.874999999993</v>
      </c>
      <c r="U3247" t="str">
        <f t="shared" si="304"/>
        <v>May</v>
      </c>
      <c r="V3247" t="str">
        <f t="shared" si="305"/>
        <v>2015</v>
      </c>
    </row>
    <row r="3248" spans="1:22" ht="48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s="5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8">
        <f t="shared" si="300"/>
        <v>1.1122000000000001</v>
      </c>
      <c r="P3248">
        <f t="shared" si="301"/>
        <v>57.626943005181346</v>
      </c>
      <c r="Q3248" t="s">
        <v>8317</v>
      </c>
      <c r="R3248" t="s">
        <v>8318</v>
      </c>
      <c r="S3248" s="12">
        <f t="shared" si="302"/>
        <v>42230.263888888883</v>
      </c>
      <c r="T3248" s="12">
        <f t="shared" si="303"/>
        <v>42258.957638888889</v>
      </c>
      <c r="U3248" t="str">
        <f t="shared" si="304"/>
        <v>Aug</v>
      </c>
      <c r="V3248" t="str">
        <f t="shared" si="305"/>
        <v>2015</v>
      </c>
    </row>
    <row r="3249" spans="1:22" ht="48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s="5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8">
        <f t="shared" si="300"/>
        <v>1.0586</v>
      </c>
      <c r="P3249">
        <f t="shared" si="301"/>
        <v>46.429824561403507</v>
      </c>
      <c r="Q3249" t="s">
        <v>8317</v>
      </c>
      <c r="R3249" t="s">
        <v>8318</v>
      </c>
      <c r="S3249" s="12">
        <f t="shared" si="302"/>
        <v>42167.22583333333</v>
      </c>
      <c r="T3249" s="12">
        <f t="shared" si="303"/>
        <v>42197.22583333333</v>
      </c>
      <c r="U3249" t="str">
        <f t="shared" si="304"/>
        <v>Jun</v>
      </c>
      <c r="V3249" t="str">
        <f t="shared" si="305"/>
        <v>2015</v>
      </c>
    </row>
    <row r="3250" spans="1:22" ht="32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s="5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8">
        <f t="shared" si="300"/>
        <v>1.0079166666666666</v>
      </c>
      <c r="P3250">
        <f t="shared" si="301"/>
        <v>60.475000000000001</v>
      </c>
      <c r="Q3250" t="s">
        <v>8317</v>
      </c>
      <c r="R3250" t="s">
        <v>8318</v>
      </c>
      <c r="S3250" s="12">
        <f t="shared" si="302"/>
        <v>42068.68005787037</v>
      </c>
      <c r="T3250" s="12">
        <f t="shared" si="303"/>
        <v>42098.638391203705</v>
      </c>
      <c r="U3250" t="str">
        <f t="shared" si="304"/>
        <v>Mar</v>
      </c>
      <c r="V3250" t="str">
        <f t="shared" si="305"/>
        <v>2015</v>
      </c>
    </row>
    <row r="3251" spans="1:22" ht="48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s="5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8">
        <f t="shared" si="300"/>
        <v>1.0492727272727274</v>
      </c>
      <c r="P3251">
        <f t="shared" si="301"/>
        <v>65.579545454545453</v>
      </c>
      <c r="Q3251" t="s">
        <v>8317</v>
      </c>
      <c r="R3251" t="s">
        <v>8318</v>
      </c>
      <c r="S3251" s="12">
        <f t="shared" si="302"/>
        <v>42145.538356481477</v>
      </c>
      <c r="T3251" s="12">
        <f t="shared" si="303"/>
        <v>42175.538356481477</v>
      </c>
      <c r="U3251" t="str">
        <f t="shared" si="304"/>
        <v>May</v>
      </c>
      <c r="V3251" t="str">
        <f t="shared" si="305"/>
        <v>2015</v>
      </c>
    </row>
    <row r="3252" spans="1:22" ht="48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s="5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8">
        <f t="shared" si="300"/>
        <v>1.01552</v>
      </c>
      <c r="P3252">
        <f t="shared" si="301"/>
        <v>119.1924882629108</v>
      </c>
      <c r="Q3252" t="s">
        <v>8317</v>
      </c>
      <c r="R3252" t="s">
        <v>8318</v>
      </c>
      <c r="S3252" s="12">
        <f t="shared" si="302"/>
        <v>41918.533842592587</v>
      </c>
      <c r="T3252" s="12">
        <f t="shared" si="303"/>
        <v>41948.575509259259</v>
      </c>
      <c r="U3252" t="str">
        <f t="shared" si="304"/>
        <v>Oct</v>
      </c>
      <c r="V3252" t="str">
        <f t="shared" si="305"/>
        <v>2014</v>
      </c>
    </row>
    <row r="3253" spans="1:22" ht="48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s="5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8">
        <f t="shared" si="300"/>
        <v>1.1073333333333333</v>
      </c>
      <c r="P3253">
        <f t="shared" si="301"/>
        <v>83.05</v>
      </c>
      <c r="Q3253" t="s">
        <v>8317</v>
      </c>
      <c r="R3253" t="s">
        <v>8318</v>
      </c>
      <c r="S3253" s="12">
        <f t="shared" si="302"/>
        <v>42146.52275462963</v>
      </c>
      <c r="T3253" s="12">
        <f t="shared" si="303"/>
        <v>42176.52275462963</v>
      </c>
      <c r="U3253" t="str">
        <f t="shared" si="304"/>
        <v>May</v>
      </c>
      <c r="V3253" t="str">
        <f t="shared" si="305"/>
        <v>2015</v>
      </c>
    </row>
    <row r="3254" spans="1:22" ht="32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s="5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8">
        <f t="shared" si="300"/>
        <v>1.2782222222222221</v>
      </c>
      <c r="P3254">
        <f t="shared" si="301"/>
        <v>57.52</v>
      </c>
      <c r="Q3254" t="s">
        <v>8317</v>
      </c>
      <c r="R3254" t="s">
        <v>8318</v>
      </c>
      <c r="S3254" s="12">
        <f t="shared" si="302"/>
        <v>42590.264351851853</v>
      </c>
      <c r="T3254" s="12">
        <f t="shared" si="303"/>
        <v>42620.264351851853</v>
      </c>
      <c r="U3254" t="str">
        <f t="shared" si="304"/>
        <v>Aug</v>
      </c>
      <c r="V3254" t="str">
        <f t="shared" si="305"/>
        <v>2016</v>
      </c>
    </row>
    <row r="3255" spans="1:22" ht="48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s="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8">
        <f t="shared" si="300"/>
        <v>1.0182500000000001</v>
      </c>
      <c r="P3255">
        <f t="shared" si="301"/>
        <v>177.08695652173913</v>
      </c>
      <c r="Q3255" t="s">
        <v>8317</v>
      </c>
      <c r="R3255" t="s">
        <v>8318</v>
      </c>
      <c r="S3255" s="12">
        <f t="shared" si="302"/>
        <v>42602.368379629632</v>
      </c>
      <c r="T3255" s="12">
        <f t="shared" si="303"/>
        <v>42620.947916666664</v>
      </c>
      <c r="U3255" t="str">
        <f t="shared" si="304"/>
        <v>Aug</v>
      </c>
      <c r="V3255" t="str">
        <f t="shared" si="305"/>
        <v>2016</v>
      </c>
    </row>
    <row r="3256" spans="1:22" ht="48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s="5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8">
        <f t="shared" si="300"/>
        <v>1.012576923076923</v>
      </c>
      <c r="P3256">
        <f t="shared" si="301"/>
        <v>70.771505376344081</v>
      </c>
      <c r="Q3256" t="s">
        <v>8317</v>
      </c>
      <c r="R3256" t="s">
        <v>8318</v>
      </c>
      <c r="S3256" s="12">
        <f t="shared" si="302"/>
        <v>42058.877418981479</v>
      </c>
      <c r="T3256" s="12">
        <f t="shared" si="303"/>
        <v>42088.835752314808</v>
      </c>
      <c r="U3256" t="str">
        <f t="shared" si="304"/>
        <v>Feb</v>
      </c>
      <c r="V3256" t="str">
        <f t="shared" si="305"/>
        <v>2015</v>
      </c>
    </row>
    <row r="3257" spans="1:22" ht="48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s="5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8">
        <f t="shared" si="300"/>
        <v>1.75</v>
      </c>
      <c r="P3257">
        <f t="shared" si="301"/>
        <v>29.166666666666668</v>
      </c>
      <c r="Q3257" t="s">
        <v>8317</v>
      </c>
      <c r="R3257" t="s">
        <v>8318</v>
      </c>
      <c r="S3257" s="12">
        <f t="shared" si="302"/>
        <v>41889.559895833328</v>
      </c>
      <c r="T3257" s="12">
        <f t="shared" si="303"/>
        <v>41919.559895833328</v>
      </c>
      <c r="U3257" t="str">
        <f t="shared" si="304"/>
        <v>Sep</v>
      </c>
      <c r="V3257" t="str">
        <f t="shared" si="305"/>
        <v>2014</v>
      </c>
    </row>
    <row r="3258" spans="1:22" ht="48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s="5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8">
        <f t="shared" si="300"/>
        <v>1.2806</v>
      </c>
      <c r="P3258">
        <f t="shared" si="301"/>
        <v>72.76136363636364</v>
      </c>
      <c r="Q3258" t="s">
        <v>8317</v>
      </c>
      <c r="R3258" t="s">
        <v>8318</v>
      </c>
      <c r="S3258" s="12">
        <f t="shared" si="302"/>
        <v>42144.365474537037</v>
      </c>
      <c r="T3258" s="12">
        <f t="shared" si="303"/>
        <v>42165.957638888889</v>
      </c>
      <c r="U3258" t="str">
        <f t="shared" si="304"/>
        <v>May</v>
      </c>
      <c r="V3258" t="str">
        <f t="shared" si="305"/>
        <v>2015</v>
      </c>
    </row>
    <row r="3259" spans="1:22" ht="48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s="5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8">
        <f t="shared" si="300"/>
        <v>1.0629949999999999</v>
      </c>
      <c r="P3259">
        <f t="shared" si="301"/>
        <v>51.853414634146333</v>
      </c>
      <c r="Q3259" t="s">
        <v>8317</v>
      </c>
      <c r="R3259" t="s">
        <v>8318</v>
      </c>
      <c r="S3259" s="12">
        <f t="shared" si="302"/>
        <v>42758.351296296292</v>
      </c>
      <c r="T3259" s="12">
        <f t="shared" si="303"/>
        <v>42788.351296296292</v>
      </c>
      <c r="U3259" t="str">
        <f t="shared" si="304"/>
        <v>Jan</v>
      </c>
      <c r="V3259" t="str">
        <f t="shared" si="305"/>
        <v>2017</v>
      </c>
    </row>
    <row r="3260" spans="1:22" ht="32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s="5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8">
        <f t="shared" si="300"/>
        <v>1.052142857142857</v>
      </c>
      <c r="P3260">
        <f t="shared" si="301"/>
        <v>98.2</v>
      </c>
      <c r="Q3260" t="s">
        <v>8317</v>
      </c>
      <c r="R3260" t="s">
        <v>8318</v>
      </c>
      <c r="S3260" s="12">
        <f t="shared" si="302"/>
        <v>41982.678946759253</v>
      </c>
      <c r="T3260" s="12">
        <f t="shared" si="303"/>
        <v>42012.678946759253</v>
      </c>
      <c r="U3260" t="str">
        <f t="shared" si="304"/>
        <v>Dec</v>
      </c>
      <c r="V3260" t="str">
        <f t="shared" si="305"/>
        <v>2014</v>
      </c>
    </row>
    <row r="3261" spans="1:22" ht="48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s="5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8">
        <f t="shared" si="300"/>
        <v>1.0616782608695652</v>
      </c>
      <c r="P3261">
        <f t="shared" si="301"/>
        <v>251.7381443298969</v>
      </c>
      <c r="Q3261" t="s">
        <v>8317</v>
      </c>
      <c r="R3261" t="s">
        <v>8318</v>
      </c>
      <c r="S3261" s="12">
        <f t="shared" si="302"/>
        <v>42614.552604166667</v>
      </c>
      <c r="T3261" s="12">
        <f t="shared" si="303"/>
        <v>42643.957638888889</v>
      </c>
      <c r="U3261" t="str">
        <f t="shared" si="304"/>
        <v>Sep</v>
      </c>
      <c r="V3261" t="str">
        <f t="shared" si="305"/>
        <v>2016</v>
      </c>
    </row>
    <row r="3262" spans="1:22" ht="48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s="5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8">
        <f t="shared" si="300"/>
        <v>1.0924</v>
      </c>
      <c r="P3262">
        <f t="shared" si="301"/>
        <v>74.821917808219183</v>
      </c>
      <c r="Q3262" t="s">
        <v>8317</v>
      </c>
      <c r="R3262" t="s">
        <v>8318</v>
      </c>
      <c r="S3262" s="12">
        <f t="shared" si="302"/>
        <v>42303.464328703696</v>
      </c>
      <c r="T3262" s="12">
        <f t="shared" si="303"/>
        <v>42338.505995370368</v>
      </c>
      <c r="U3262" t="str">
        <f t="shared" si="304"/>
        <v>Oct</v>
      </c>
      <c r="V3262" t="str">
        <f t="shared" si="305"/>
        <v>2015</v>
      </c>
    </row>
    <row r="3263" spans="1:22" ht="48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s="5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8">
        <f t="shared" si="300"/>
        <v>1.0045454545454546</v>
      </c>
      <c r="P3263">
        <f t="shared" si="301"/>
        <v>67.65306122448979</v>
      </c>
      <c r="Q3263" t="s">
        <v>8317</v>
      </c>
      <c r="R3263" t="s">
        <v>8318</v>
      </c>
      <c r="S3263" s="12">
        <f t="shared" si="302"/>
        <v>42171.517083333332</v>
      </c>
      <c r="T3263" s="12">
        <f t="shared" si="303"/>
        <v>42201.517083333332</v>
      </c>
      <c r="U3263" t="str">
        <f t="shared" si="304"/>
        <v>Jun</v>
      </c>
      <c r="V3263" t="str">
        <f t="shared" si="305"/>
        <v>2015</v>
      </c>
    </row>
    <row r="3264" spans="1:22" ht="32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s="5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8">
        <f t="shared" si="300"/>
        <v>1.0304098360655738</v>
      </c>
      <c r="P3264">
        <f t="shared" si="301"/>
        <v>93.81343283582089</v>
      </c>
      <c r="Q3264" t="s">
        <v>8317</v>
      </c>
      <c r="R3264" t="s">
        <v>8318</v>
      </c>
      <c r="S3264" s="12">
        <f t="shared" si="302"/>
        <v>41964.107199074067</v>
      </c>
      <c r="T3264" s="12">
        <f t="shared" si="303"/>
        <v>41994.958333333336</v>
      </c>
      <c r="U3264" t="str">
        <f t="shared" si="304"/>
        <v>Nov</v>
      </c>
      <c r="V3264" t="str">
        <f t="shared" si="305"/>
        <v>2014</v>
      </c>
    </row>
    <row r="3265" spans="1:22" ht="32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s="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8">
        <f t="shared" si="300"/>
        <v>1.121664</v>
      </c>
      <c r="P3265">
        <f t="shared" si="301"/>
        <v>41.237647058823526</v>
      </c>
      <c r="Q3265" t="s">
        <v>8317</v>
      </c>
      <c r="R3265" t="s">
        <v>8318</v>
      </c>
      <c r="S3265" s="12">
        <f t="shared" si="302"/>
        <v>42284.30773148148</v>
      </c>
      <c r="T3265" s="12">
        <f t="shared" si="303"/>
        <v>42307.666666666664</v>
      </c>
      <c r="U3265" t="str">
        <f t="shared" si="304"/>
        <v>Oct</v>
      </c>
      <c r="V3265" t="str">
        <f t="shared" si="305"/>
        <v>2015</v>
      </c>
    </row>
    <row r="3266" spans="1:22" ht="32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s="5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8">
        <f t="shared" si="300"/>
        <v>1.03</v>
      </c>
      <c r="P3266">
        <f t="shared" si="301"/>
        <v>52.551020408163268</v>
      </c>
      <c r="Q3266" t="s">
        <v>8317</v>
      </c>
      <c r="R3266" t="s">
        <v>8318</v>
      </c>
      <c r="S3266" s="12">
        <f t="shared" si="302"/>
        <v>42016.591874999998</v>
      </c>
      <c r="T3266" s="12">
        <f t="shared" si="303"/>
        <v>42032.708333333336</v>
      </c>
      <c r="U3266" t="str">
        <f t="shared" si="304"/>
        <v>Jan</v>
      </c>
      <c r="V3266" t="str">
        <f t="shared" si="305"/>
        <v>2015</v>
      </c>
    </row>
    <row r="3267" spans="1:22" ht="48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s="5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8">
        <f t="shared" ref="O3267:O3330" si="306">E3267/D3267</f>
        <v>1.64</v>
      </c>
      <c r="P3267">
        <f t="shared" ref="P3267:P3330" si="307">AVERAGE(E3267/L3267)</f>
        <v>70.285714285714292</v>
      </c>
      <c r="Q3267" t="s">
        <v>8317</v>
      </c>
      <c r="R3267" t="s">
        <v>8318</v>
      </c>
      <c r="S3267" s="12">
        <f t="shared" ref="S3267:S3330" si="308">(((J3267/60)/60)/24)+DATE(1970,1,1)+(-5/24)</f>
        <v>42311.503645833327</v>
      </c>
      <c r="T3267" s="12">
        <f t="shared" ref="T3267:T3330" si="309">(((I3267/60)/60)/24)+DATE(1970,1,1)+(-5/24)</f>
        <v>42341.499999999993</v>
      </c>
      <c r="U3267" t="str">
        <f t="shared" ref="U3267:U3330" si="310">TEXT(S3267, "mmm")</f>
        <v>Nov</v>
      </c>
      <c r="V3267" t="str">
        <f t="shared" ref="V3267:V3330" si="311">TEXT(S3267, "yyy")</f>
        <v>2015</v>
      </c>
    </row>
    <row r="3268" spans="1:22" ht="48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s="5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8">
        <f t="shared" si="306"/>
        <v>1.3128333333333333</v>
      </c>
      <c r="P3268">
        <f t="shared" si="307"/>
        <v>48.325153374233132</v>
      </c>
      <c r="Q3268" t="s">
        <v>8317</v>
      </c>
      <c r="R3268" t="s">
        <v>8318</v>
      </c>
      <c r="S3268" s="12">
        <f t="shared" si="308"/>
        <v>42136.32780092593</v>
      </c>
      <c r="T3268" s="12">
        <f t="shared" si="309"/>
        <v>42167.666666666664</v>
      </c>
      <c r="U3268" t="str">
        <f t="shared" si="310"/>
        <v>May</v>
      </c>
      <c r="V3268" t="str">
        <f t="shared" si="311"/>
        <v>2015</v>
      </c>
    </row>
    <row r="3269" spans="1:22" ht="48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s="5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8">
        <f t="shared" si="306"/>
        <v>1.0209999999999999</v>
      </c>
      <c r="P3269">
        <f t="shared" si="307"/>
        <v>53.177083333333336</v>
      </c>
      <c r="Q3269" t="s">
        <v>8317</v>
      </c>
      <c r="R3269" t="s">
        <v>8318</v>
      </c>
      <c r="S3269" s="12">
        <f t="shared" si="308"/>
        <v>42172.549305555549</v>
      </c>
      <c r="T3269" s="12">
        <f t="shared" si="309"/>
        <v>42202.549305555549</v>
      </c>
      <c r="U3269" t="str">
        <f t="shared" si="310"/>
        <v>Jun</v>
      </c>
      <c r="V3269" t="str">
        <f t="shared" si="311"/>
        <v>2015</v>
      </c>
    </row>
    <row r="3270" spans="1:22" ht="48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s="5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8">
        <f t="shared" si="306"/>
        <v>1.28</v>
      </c>
      <c r="P3270">
        <f t="shared" si="307"/>
        <v>60.952380952380949</v>
      </c>
      <c r="Q3270" t="s">
        <v>8317</v>
      </c>
      <c r="R3270" t="s">
        <v>8318</v>
      </c>
      <c r="S3270" s="12">
        <f t="shared" si="308"/>
        <v>42590.695925925924</v>
      </c>
      <c r="T3270" s="12">
        <f t="shared" si="309"/>
        <v>42606.695925925924</v>
      </c>
      <c r="U3270" t="str">
        <f t="shared" si="310"/>
        <v>Aug</v>
      </c>
      <c r="V3270" t="str">
        <f t="shared" si="311"/>
        <v>2016</v>
      </c>
    </row>
    <row r="3271" spans="1:22" ht="48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s="5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8">
        <f t="shared" si="306"/>
        <v>1.0149999999999999</v>
      </c>
      <c r="P3271">
        <f t="shared" si="307"/>
        <v>116</v>
      </c>
      <c r="Q3271" t="s">
        <v>8317</v>
      </c>
      <c r="R3271" t="s">
        <v>8318</v>
      </c>
      <c r="S3271" s="12">
        <f t="shared" si="308"/>
        <v>42137.18746527777</v>
      </c>
      <c r="T3271" s="12">
        <f t="shared" si="309"/>
        <v>42171.249999999993</v>
      </c>
      <c r="U3271" t="str">
        <f t="shared" si="310"/>
        <v>May</v>
      </c>
      <c r="V3271" t="str">
        <f t="shared" si="311"/>
        <v>2015</v>
      </c>
    </row>
    <row r="3272" spans="1:22" ht="48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s="5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8">
        <f t="shared" si="306"/>
        <v>1.0166666666666666</v>
      </c>
      <c r="P3272">
        <f t="shared" si="307"/>
        <v>61</v>
      </c>
      <c r="Q3272" t="s">
        <v>8317</v>
      </c>
      <c r="R3272" t="s">
        <v>8318</v>
      </c>
      <c r="S3272" s="12">
        <f t="shared" si="308"/>
        <v>42167.324826388889</v>
      </c>
      <c r="T3272" s="12">
        <f t="shared" si="309"/>
        <v>42197.324826388889</v>
      </c>
      <c r="U3272" t="str">
        <f t="shared" si="310"/>
        <v>Jun</v>
      </c>
      <c r="V3272" t="str">
        <f t="shared" si="311"/>
        <v>2015</v>
      </c>
    </row>
    <row r="3273" spans="1:22" ht="16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s="5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8">
        <f t="shared" si="306"/>
        <v>1.3</v>
      </c>
      <c r="P3273">
        <f t="shared" si="307"/>
        <v>38.235294117647058</v>
      </c>
      <c r="Q3273" t="s">
        <v>8317</v>
      </c>
      <c r="R3273" t="s">
        <v>8318</v>
      </c>
      <c r="S3273" s="12">
        <f t="shared" si="308"/>
        <v>41915.22887731481</v>
      </c>
      <c r="T3273" s="12">
        <f t="shared" si="309"/>
        <v>41945.270543981482</v>
      </c>
      <c r="U3273" t="str">
        <f t="shared" si="310"/>
        <v>Oct</v>
      </c>
      <c r="V3273" t="str">
        <f t="shared" si="311"/>
        <v>2014</v>
      </c>
    </row>
    <row r="3274" spans="1:22" ht="48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s="5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8">
        <f t="shared" si="306"/>
        <v>1.5443</v>
      </c>
      <c r="P3274">
        <f t="shared" si="307"/>
        <v>106.50344827586207</v>
      </c>
      <c r="Q3274" t="s">
        <v>8317</v>
      </c>
      <c r="R3274" t="s">
        <v>8318</v>
      </c>
      <c r="S3274" s="12">
        <f t="shared" si="308"/>
        <v>42284.291770833333</v>
      </c>
      <c r="T3274" s="12">
        <f t="shared" si="309"/>
        <v>42314.333437499998</v>
      </c>
      <c r="U3274" t="str">
        <f t="shared" si="310"/>
        <v>Oct</v>
      </c>
      <c r="V3274" t="str">
        <f t="shared" si="311"/>
        <v>2015</v>
      </c>
    </row>
    <row r="3275" spans="1:22" ht="48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s="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8">
        <f t="shared" si="306"/>
        <v>1.0740000000000001</v>
      </c>
      <c r="P3275">
        <f t="shared" si="307"/>
        <v>204.57142857142858</v>
      </c>
      <c r="Q3275" t="s">
        <v>8317</v>
      </c>
      <c r="R3275" t="s">
        <v>8318</v>
      </c>
      <c r="S3275" s="12">
        <f t="shared" si="308"/>
        <v>42611.5930787037</v>
      </c>
      <c r="T3275" s="12">
        <f t="shared" si="309"/>
        <v>42627.583333333336</v>
      </c>
      <c r="U3275" t="str">
        <f t="shared" si="310"/>
        <v>Aug</v>
      </c>
      <c r="V3275" t="str">
        <f t="shared" si="311"/>
        <v>2016</v>
      </c>
    </row>
    <row r="3276" spans="1:22" ht="48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s="5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8">
        <f t="shared" si="306"/>
        <v>1.0132258064516129</v>
      </c>
      <c r="P3276">
        <f t="shared" si="307"/>
        <v>54.912587412587413</v>
      </c>
      <c r="Q3276" t="s">
        <v>8317</v>
      </c>
      <c r="R3276" t="s">
        <v>8318</v>
      </c>
      <c r="S3276" s="12">
        <f t="shared" si="308"/>
        <v>42400.496203703697</v>
      </c>
      <c r="T3276" s="12">
        <f t="shared" si="309"/>
        <v>42444.666666666664</v>
      </c>
      <c r="U3276" t="str">
        <f t="shared" si="310"/>
        <v>Jan</v>
      </c>
      <c r="V3276" t="str">
        <f t="shared" si="311"/>
        <v>2016</v>
      </c>
    </row>
    <row r="3277" spans="1:22" ht="48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s="5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8">
        <f t="shared" si="306"/>
        <v>1.0027777777777778</v>
      </c>
      <c r="P3277">
        <f t="shared" si="307"/>
        <v>150.41666666666666</v>
      </c>
      <c r="Q3277" t="s">
        <v>8317</v>
      </c>
      <c r="R3277" t="s">
        <v>8318</v>
      </c>
      <c r="S3277" s="12">
        <f t="shared" si="308"/>
        <v>42017.672118055554</v>
      </c>
      <c r="T3277" s="12">
        <f t="shared" si="309"/>
        <v>42043.979166666664</v>
      </c>
      <c r="U3277" t="str">
        <f t="shared" si="310"/>
        <v>Jan</v>
      </c>
      <c r="V3277" t="str">
        <f t="shared" si="311"/>
        <v>2015</v>
      </c>
    </row>
    <row r="3278" spans="1:22" ht="48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s="5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8">
        <f t="shared" si="306"/>
        <v>1.1684444444444444</v>
      </c>
      <c r="P3278">
        <f t="shared" si="307"/>
        <v>52.58</v>
      </c>
      <c r="Q3278" t="s">
        <v>8317</v>
      </c>
      <c r="R3278" t="s">
        <v>8318</v>
      </c>
      <c r="S3278" s="12">
        <f t="shared" si="308"/>
        <v>42426.741655092592</v>
      </c>
      <c r="T3278" s="12">
        <f t="shared" si="309"/>
        <v>42460.957638888889</v>
      </c>
      <c r="U3278" t="str">
        <f t="shared" si="310"/>
        <v>Feb</v>
      </c>
      <c r="V3278" t="str">
        <f t="shared" si="311"/>
        <v>2016</v>
      </c>
    </row>
    <row r="3279" spans="1:22" ht="48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s="5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8">
        <f t="shared" si="306"/>
        <v>1.0860000000000001</v>
      </c>
      <c r="P3279">
        <f t="shared" si="307"/>
        <v>54.3</v>
      </c>
      <c r="Q3279" t="s">
        <v>8317</v>
      </c>
      <c r="R3279" t="s">
        <v>8318</v>
      </c>
      <c r="S3279" s="12">
        <f t="shared" si="308"/>
        <v>41931.474606481483</v>
      </c>
      <c r="T3279" s="12">
        <f t="shared" si="309"/>
        <v>41961.516273148147</v>
      </c>
      <c r="U3279" t="str">
        <f t="shared" si="310"/>
        <v>Oct</v>
      </c>
      <c r="V3279" t="str">
        <f t="shared" si="311"/>
        <v>2014</v>
      </c>
    </row>
    <row r="3280" spans="1:22" ht="48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s="5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8">
        <f t="shared" si="306"/>
        <v>1.034</v>
      </c>
      <c r="P3280">
        <f t="shared" si="307"/>
        <v>76.029411764705884</v>
      </c>
      <c r="Q3280" t="s">
        <v>8317</v>
      </c>
      <c r="R3280" t="s">
        <v>8318</v>
      </c>
      <c r="S3280" s="12">
        <f t="shared" si="308"/>
        <v>42124.640081018515</v>
      </c>
      <c r="T3280" s="12">
        <f t="shared" si="309"/>
        <v>42154.640081018515</v>
      </c>
      <c r="U3280" t="str">
        <f t="shared" si="310"/>
        <v>Apr</v>
      </c>
      <c r="V3280" t="str">
        <f t="shared" si="311"/>
        <v>2015</v>
      </c>
    </row>
    <row r="3281" spans="1:22" ht="48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s="5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8">
        <f t="shared" si="306"/>
        <v>1.1427586206896552</v>
      </c>
      <c r="P3281">
        <f t="shared" si="307"/>
        <v>105.2063492063492</v>
      </c>
      <c r="Q3281" t="s">
        <v>8317</v>
      </c>
      <c r="R3281" t="s">
        <v>8318</v>
      </c>
      <c r="S3281" s="12">
        <f t="shared" si="308"/>
        <v>42430.894201388881</v>
      </c>
      <c r="T3281" s="12">
        <f t="shared" si="309"/>
        <v>42460.852534722224</v>
      </c>
      <c r="U3281" t="str">
        <f t="shared" si="310"/>
        <v>Mar</v>
      </c>
      <c r="V3281" t="str">
        <f t="shared" si="311"/>
        <v>2016</v>
      </c>
    </row>
    <row r="3282" spans="1:22" ht="48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s="5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8">
        <f t="shared" si="306"/>
        <v>1.03</v>
      </c>
      <c r="P3282">
        <f t="shared" si="307"/>
        <v>68.666666666666671</v>
      </c>
      <c r="Q3282" t="s">
        <v>8317</v>
      </c>
      <c r="R3282" t="s">
        <v>8318</v>
      </c>
      <c r="S3282" s="12">
        <f t="shared" si="308"/>
        <v>42121.548587962963</v>
      </c>
      <c r="T3282" s="12">
        <f t="shared" si="309"/>
        <v>42155.999999999993</v>
      </c>
      <c r="U3282" t="str">
        <f t="shared" si="310"/>
        <v>Apr</v>
      </c>
      <c r="V3282" t="str">
        <f t="shared" si="311"/>
        <v>2015</v>
      </c>
    </row>
    <row r="3283" spans="1:22" ht="32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s="5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8">
        <f t="shared" si="306"/>
        <v>1.216</v>
      </c>
      <c r="P3283">
        <f t="shared" si="307"/>
        <v>129.36170212765958</v>
      </c>
      <c r="Q3283" t="s">
        <v>8317</v>
      </c>
      <c r="R3283" t="s">
        <v>8318</v>
      </c>
      <c r="S3283" s="12">
        <f t="shared" si="308"/>
        <v>42218.811400462961</v>
      </c>
      <c r="T3283" s="12">
        <f t="shared" si="309"/>
        <v>42248.811400462961</v>
      </c>
      <c r="U3283" t="str">
        <f t="shared" si="310"/>
        <v>Aug</v>
      </c>
      <c r="V3283" t="str">
        <f t="shared" si="311"/>
        <v>2015</v>
      </c>
    </row>
    <row r="3284" spans="1:22" ht="48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s="5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8">
        <f t="shared" si="306"/>
        <v>1.026467741935484</v>
      </c>
      <c r="P3284">
        <f t="shared" si="307"/>
        <v>134.26371308016877</v>
      </c>
      <c r="Q3284" t="s">
        <v>8317</v>
      </c>
      <c r="R3284" t="s">
        <v>8318</v>
      </c>
      <c r="S3284" s="12">
        <f t="shared" si="308"/>
        <v>42444.985972222225</v>
      </c>
      <c r="T3284" s="12">
        <f t="shared" si="309"/>
        <v>42488.985972222225</v>
      </c>
      <c r="U3284" t="str">
        <f t="shared" si="310"/>
        <v>Mar</v>
      </c>
      <c r="V3284" t="str">
        <f t="shared" si="311"/>
        <v>2016</v>
      </c>
    </row>
    <row r="3285" spans="1:22" ht="48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s="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8">
        <f t="shared" si="306"/>
        <v>1.0475000000000001</v>
      </c>
      <c r="P3285">
        <f t="shared" si="307"/>
        <v>17.829787234042552</v>
      </c>
      <c r="Q3285" t="s">
        <v>8317</v>
      </c>
      <c r="R3285" t="s">
        <v>8318</v>
      </c>
      <c r="S3285" s="12">
        <f t="shared" si="308"/>
        <v>42379.535856481474</v>
      </c>
      <c r="T3285" s="12">
        <f t="shared" si="309"/>
        <v>42410.666666666664</v>
      </c>
      <c r="U3285" t="str">
        <f t="shared" si="310"/>
        <v>Jan</v>
      </c>
      <c r="V3285" t="str">
        <f t="shared" si="311"/>
        <v>2016</v>
      </c>
    </row>
    <row r="3286" spans="1:22" ht="48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s="5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8">
        <f t="shared" si="306"/>
        <v>1.016</v>
      </c>
      <c r="P3286">
        <f t="shared" si="307"/>
        <v>203.2</v>
      </c>
      <c r="Q3286" t="s">
        <v>8317</v>
      </c>
      <c r="R3286" t="s">
        <v>8318</v>
      </c>
      <c r="S3286" s="12">
        <f t="shared" si="308"/>
        <v>42380.676539351851</v>
      </c>
      <c r="T3286" s="12">
        <f t="shared" si="309"/>
        <v>42398.040972222218</v>
      </c>
      <c r="U3286" t="str">
        <f t="shared" si="310"/>
        <v>Jan</v>
      </c>
      <c r="V3286" t="str">
        <f t="shared" si="311"/>
        <v>2016</v>
      </c>
    </row>
    <row r="3287" spans="1:22" ht="16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s="5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8">
        <f t="shared" si="306"/>
        <v>1.1210242048409682</v>
      </c>
      <c r="P3287">
        <f t="shared" si="307"/>
        <v>69.18518518518519</v>
      </c>
      <c r="Q3287" t="s">
        <v>8317</v>
      </c>
      <c r="R3287" t="s">
        <v>8318</v>
      </c>
      <c r="S3287" s="12">
        <f t="shared" si="308"/>
        <v>42762.734097222223</v>
      </c>
      <c r="T3287" s="12">
        <f t="shared" si="309"/>
        <v>42793.999999999993</v>
      </c>
      <c r="U3287" t="str">
        <f t="shared" si="310"/>
        <v>Jan</v>
      </c>
      <c r="V3287" t="str">
        <f t="shared" si="311"/>
        <v>2017</v>
      </c>
    </row>
    <row r="3288" spans="1:22" ht="48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s="5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8">
        <f t="shared" si="306"/>
        <v>1.0176666666666667</v>
      </c>
      <c r="P3288">
        <f t="shared" si="307"/>
        <v>125.12295081967213</v>
      </c>
      <c r="Q3288" t="s">
        <v>8317</v>
      </c>
      <c r="R3288" t="s">
        <v>8318</v>
      </c>
      <c r="S3288" s="12">
        <f t="shared" si="308"/>
        <v>42567.631736111107</v>
      </c>
      <c r="T3288" s="12">
        <f t="shared" si="309"/>
        <v>42597.631736111107</v>
      </c>
      <c r="U3288" t="str">
        <f t="shared" si="310"/>
        <v>Jul</v>
      </c>
      <c r="V3288" t="str">
        <f t="shared" si="311"/>
        <v>2016</v>
      </c>
    </row>
    <row r="3289" spans="1:22" ht="32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s="5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8">
        <f t="shared" si="306"/>
        <v>1</v>
      </c>
      <c r="P3289">
        <f t="shared" si="307"/>
        <v>73.529411764705884</v>
      </c>
      <c r="Q3289" t="s">
        <v>8317</v>
      </c>
      <c r="R3289" t="s">
        <v>8318</v>
      </c>
      <c r="S3289" s="12">
        <f t="shared" si="308"/>
        <v>42311.541990740741</v>
      </c>
      <c r="T3289" s="12">
        <f t="shared" si="309"/>
        <v>42336.541990740741</v>
      </c>
      <c r="U3289" t="str">
        <f t="shared" si="310"/>
        <v>Nov</v>
      </c>
      <c r="V3289" t="str">
        <f t="shared" si="311"/>
        <v>2015</v>
      </c>
    </row>
    <row r="3290" spans="1:22" ht="48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s="5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8">
        <f t="shared" si="306"/>
        <v>1.0026489999999999</v>
      </c>
      <c r="P3290">
        <f t="shared" si="307"/>
        <v>48.437149758454105</v>
      </c>
      <c r="Q3290" t="s">
        <v>8317</v>
      </c>
      <c r="R3290" t="s">
        <v>8318</v>
      </c>
      <c r="S3290" s="12">
        <f t="shared" si="308"/>
        <v>42505.566145833327</v>
      </c>
      <c r="T3290" s="12">
        <f t="shared" si="309"/>
        <v>42541.749999999993</v>
      </c>
      <c r="U3290" t="str">
        <f t="shared" si="310"/>
        <v>May</v>
      </c>
      <c r="V3290" t="str">
        <f t="shared" si="311"/>
        <v>2016</v>
      </c>
    </row>
    <row r="3291" spans="1:22" ht="48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s="5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8">
        <f t="shared" si="306"/>
        <v>1.3304200000000002</v>
      </c>
      <c r="P3291">
        <f t="shared" si="307"/>
        <v>26.608400000000003</v>
      </c>
      <c r="Q3291" t="s">
        <v>8317</v>
      </c>
      <c r="R3291" t="s">
        <v>8318</v>
      </c>
      <c r="S3291" s="12">
        <f t="shared" si="308"/>
        <v>42758.159745370365</v>
      </c>
      <c r="T3291" s="12">
        <f t="shared" si="309"/>
        <v>42786.159745370365</v>
      </c>
      <c r="U3291" t="str">
        <f t="shared" si="310"/>
        <v>Jan</v>
      </c>
      <c r="V3291" t="str">
        <f t="shared" si="311"/>
        <v>2017</v>
      </c>
    </row>
    <row r="3292" spans="1:22" ht="80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s="5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8">
        <f t="shared" si="306"/>
        <v>1.212</v>
      </c>
      <c r="P3292">
        <f t="shared" si="307"/>
        <v>33.666666666666664</v>
      </c>
      <c r="Q3292" t="s">
        <v>8317</v>
      </c>
      <c r="R3292" t="s">
        <v>8318</v>
      </c>
      <c r="S3292" s="12">
        <f t="shared" si="308"/>
        <v>42775.306608796294</v>
      </c>
      <c r="T3292" s="12">
        <f t="shared" si="309"/>
        <v>42805.306608796294</v>
      </c>
      <c r="U3292" t="str">
        <f t="shared" si="310"/>
        <v>Feb</v>
      </c>
      <c r="V3292" t="str">
        <f t="shared" si="311"/>
        <v>2017</v>
      </c>
    </row>
    <row r="3293" spans="1:22" ht="48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s="5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8">
        <f t="shared" si="306"/>
        <v>1.1399999999999999</v>
      </c>
      <c r="P3293">
        <f t="shared" si="307"/>
        <v>40.714285714285715</v>
      </c>
      <c r="Q3293" t="s">
        <v>8317</v>
      </c>
      <c r="R3293" t="s">
        <v>8318</v>
      </c>
      <c r="S3293" s="12">
        <f t="shared" si="308"/>
        <v>42232.494212962956</v>
      </c>
      <c r="T3293" s="12">
        <f t="shared" si="309"/>
        <v>42263.957638888889</v>
      </c>
      <c r="U3293" t="str">
        <f t="shared" si="310"/>
        <v>Aug</v>
      </c>
      <c r="V3293" t="str">
        <f t="shared" si="311"/>
        <v>2015</v>
      </c>
    </row>
    <row r="3294" spans="1:22" ht="48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s="5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8">
        <f t="shared" si="306"/>
        <v>2.8613861386138613</v>
      </c>
      <c r="P3294">
        <f t="shared" si="307"/>
        <v>19.266666666666666</v>
      </c>
      <c r="Q3294" t="s">
        <v>8317</v>
      </c>
      <c r="R3294" t="s">
        <v>8318</v>
      </c>
      <c r="S3294" s="12">
        <f t="shared" si="308"/>
        <v>42282.561898148146</v>
      </c>
      <c r="T3294" s="12">
        <f t="shared" si="309"/>
        <v>42342.603564814817</v>
      </c>
      <c r="U3294" t="str">
        <f t="shared" si="310"/>
        <v>Oct</v>
      </c>
      <c r="V3294" t="str">
        <f t="shared" si="311"/>
        <v>2015</v>
      </c>
    </row>
    <row r="3295" spans="1:22" ht="48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s="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8">
        <f t="shared" si="306"/>
        <v>1.7044444444444444</v>
      </c>
      <c r="P3295">
        <f t="shared" si="307"/>
        <v>84.285714285714292</v>
      </c>
      <c r="Q3295" t="s">
        <v>8317</v>
      </c>
      <c r="R3295" t="s">
        <v>8318</v>
      </c>
      <c r="S3295" s="12">
        <f t="shared" si="308"/>
        <v>42768.217037037037</v>
      </c>
      <c r="T3295" s="12">
        <f t="shared" si="309"/>
        <v>42798.217037037037</v>
      </c>
      <c r="U3295" t="str">
        <f t="shared" si="310"/>
        <v>Feb</v>
      </c>
      <c r="V3295" t="str">
        <f t="shared" si="311"/>
        <v>2017</v>
      </c>
    </row>
    <row r="3296" spans="1:22" ht="48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s="5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8">
        <f t="shared" si="306"/>
        <v>1.1833333333333333</v>
      </c>
      <c r="P3296">
        <f t="shared" si="307"/>
        <v>29.583333333333332</v>
      </c>
      <c r="Q3296" t="s">
        <v>8317</v>
      </c>
      <c r="R3296" t="s">
        <v>8318</v>
      </c>
      <c r="S3296" s="12">
        <f t="shared" si="308"/>
        <v>42141.33280092592</v>
      </c>
      <c r="T3296" s="12">
        <f t="shared" si="309"/>
        <v>42171.33280092592</v>
      </c>
      <c r="U3296" t="str">
        <f t="shared" si="310"/>
        <v>May</v>
      </c>
      <c r="V3296" t="str">
        <f t="shared" si="311"/>
        <v>2015</v>
      </c>
    </row>
    <row r="3297" spans="1:22" ht="48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s="5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8">
        <f t="shared" si="306"/>
        <v>1.0285857142857142</v>
      </c>
      <c r="P3297">
        <f t="shared" si="307"/>
        <v>26.667037037037037</v>
      </c>
      <c r="Q3297" t="s">
        <v>8317</v>
      </c>
      <c r="R3297" t="s">
        <v>8318</v>
      </c>
      <c r="S3297" s="12">
        <f t="shared" si="308"/>
        <v>42609.234131944446</v>
      </c>
      <c r="T3297" s="12">
        <f t="shared" si="309"/>
        <v>42639.234131944446</v>
      </c>
      <c r="U3297" t="str">
        <f t="shared" si="310"/>
        <v>Aug</v>
      </c>
      <c r="V3297" t="str">
        <f t="shared" si="311"/>
        <v>2016</v>
      </c>
    </row>
    <row r="3298" spans="1:22" ht="48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s="5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8">
        <f t="shared" si="306"/>
        <v>1.4406666666666668</v>
      </c>
      <c r="P3298">
        <f t="shared" si="307"/>
        <v>45.978723404255319</v>
      </c>
      <c r="Q3298" t="s">
        <v>8317</v>
      </c>
      <c r="R3298" t="s">
        <v>8318</v>
      </c>
      <c r="S3298" s="12">
        <f t="shared" si="308"/>
        <v>42309.54828703704</v>
      </c>
      <c r="T3298" s="12">
        <f t="shared" si="309"/>
        <v>42330.708333333336</v>
      </c>
      <c r="U3298" t="str">
        <f t="shared" si="310"/>
        <v>Nov</v>
      </c>
      <c r="V3298" t="str">
        <f t="shared" si="311"/>
        <v>2015</v>
      </c>
    </row>
    <row r="3299" spans="1:22" ht="48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s="5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8">
        <f t="shared" si="306"/>
        <v>1.0007272727272727</v>
      </c>
      <c r="P3299">
        <f t="shared" si="307"/>
        <v>125.09090909090909</v>
      </c>
      <c r="Q3299" t="s">
        <v>8317</v>
      </c>
      <c r="R3299" t="s">
        <v>8318</v>
      </c>
      <c r="S3299" s="12">
        <f t="shared" si="308"/>
        <v>42193.563148148147</v>
      </c>
      <c r="T3299" s="12">
        <f t="shared" si="309"/>
        <v>42212.749305555553</v>
      </c>
      <c r="U3299" t="str">
        <f t="shared" si="310"/>
        <v>Jul</v>
      </c>
      <c r="V3299" t="str">
        <f t="shared" si="311"/>
        <v>2015</v>
      </c>
    </row>
    <row r="3300" spans="1:22" ht="48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s="5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8">
        <f t="shared" si="306"/>
        <v>1.0173000000000001</v>
      </c>
      <c r="P3300">
        <f t="shared" si="307"/>
        <v>141.29166666666666</v>
      </c>
      <c r="Q3300" t="s">
        <v>8317</v>
      </c>
      <c r="R3300" t="s">
        <v>8318</v>
      </c>
      <c r="S3300" s="12">
        <f t="shared" si="308"/>
        <v>42239.749629629623</v>
      </c>
      <c r="T3300" s="12">
        <f t="shared" si="309"/>
        <v>42259.791666666664</v>
      </c>
      <c r="U3300" t="str">
        <f t="shared" si="310"/>
        <v>Aug</v>
      </c>
      <c r="V3300" t="str">
        <f t="shared" si="311"/>
        <v>2015</v>
      </c>
    </row>
    <row r="3301" spans="1:22" ht="48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s="5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8">
        <f t="shared" si="306"/>
        <v>1.1619999999999999</v>
      </c>
      <c r="P3301">
        <f t="shared" si="307"/>
        <v>55.333333333333336</v>
      </c>
      <c r="Q3301" t="s">
        <v>8317</v>
      </c>
      <c r="R3301" t="s">
        <v>8318</v>
      </c>
      <c r="S3301" s="12">
        <f t="shared" si="308"/>
        <v>42261.709062499998</v>
      </c>
      <c r="T3301" s="12">
        <f t="shared" si="309"/>
        <v>42291.709062499998</v>
      </c>
      <c r="U3301" t="str">
        <f t="shared" si="310"/>
        <v>Sep</v>
      </c>
      <c r="V3301" t="str">
        <f t="shared" si="311"/>
        <v>2015</v>
      </c>
    </row>
    <row r="3302" spans="1:22" ht="48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s="5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8">
        <f t="shared" si="306"/>
        <v>1.3616666666666666</v>
      </c>
      <c r="P3302">
        <f t="shared" si="307"/>
        <v>46.420454545454547</v>
      </c>
      <c r="Q3302" t="s">
        <v>8317</v>
      </c>
      <c r="R3302" t="s">
        <v>8318</v>
      </c>
      <c r="S3302" s="12">
        <f t="shared" si="308"/>
        <v>42102.535439814812</v>
      </c>
      <c r="T3302" s="12">
        <f t="shared" si="309"/>
        <v>42123.535439814812</v>
      </c>
      <c r="U3302" t="str">
        <f t="shared" si="310"/>
        <v>Apr</v>
      </c>
      <c r="V3302" t="str">
        <f t="shared" si="311"/>
        <v>2015</v>
      </c>
    </row>
    <row r="3303" spans="1:22" ht="48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s="5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8">
        <f t="shared" si="306"/>
        <v>1.3346666666666667</v>
      </c>
      <c r="P3303">
        <f t="shared" si="307"/>
        <v>57.2</v>
      </c>
      <c r="Q3303" t="s">
        <v>8317</v>
      </c>
      <c r="R3303" t="s">
        <v>8318</v>
      </c>
      <c r="S3303" s="12">
        <f t="shared" si="308"/>
        <v>42538.527500000004</v>
      </c>
      <c r="T3303" s="12">
        <f t="shared" si="309"/>
        <v>42583.082638888889</v>
      </c>
      <c r="U3303" t="str">
        <f t="shared" si="310"/>
        <v>Jun</v>
      </c>
      <c r="V3303" t="str">
        <f t="shared" si="311"/>
        <v>2016</v>
      </c>
    </row>
    <row r="3304" spans="1:22" ht="16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s="5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8">
        <f t="shared" si="306"/>
        <v>1.0339285714285715</v>
      </c>
      <c r="P3304">
        <f t="shared" si="307"/>
        <v>173.7</v>
      </c>
      <c r="Q3304" t="s">
        <v>8317</v>
      </c>
      <c r="R3304" t="s">
        <v>8318</v>
      </c>
      <c r="S3304" s="12">
        <f t="shared" si="308"/>
        <v>42681.143240740734</v>
      </c>
      <c r="T3304" s="12">
        <f t="shared" si="309"/>
        <v>42711.143240740734</v>
      </c>
      <c r="U3304" t="str">
        <f t="shared" si="310"/>
        <v>Nov</v>
      </c>
      <c r="V3304" t="str">
        <f t="shared" si="311"/>
        <v>2016</v>
      </c>
    </row>
    <row r="3305" spans="1:22" ht="48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s="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8">
        <f t="shared" si="306"/>
        <v>1.1588888888888889</v>
      </c>
      <c r="P3305">
        <f t="shared" si="307"/>
        <v>59.6</v>
      </c>
      <c r="Q3305" t="s">
        <v>8317</v>
      </c>
      <c r="R3305" t="s">
        <v>8318</v>
      </c>
      <c r="S3305" s="12">
        <f t="shared" si="308"/>
        <v>42056.443101851844</v>
      </c>
      <c r="T3305" s="12">
        <f t="shared" si="309"/>
        <v>42091.401435185187</v>
      </c>
      <c r="U3305" t="str">
        <f t="shared" si="310"/>
        <v>Feb</v>
      </c>
      <c r="V3305" t="str">
        <f t="shared" si="311"/>
        <v>2015</v>
      </c>
    </row>
    <row r="3306" spans="1:22" ht="48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s="5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8">
        <f t="shared" si="306"/>
        <v>1.0451666666666666</v>
      </c>
      <c r="P3306">
        <f t="shared" si="307"/>
        <v>89.585714285714289</v>
      </c>
      <c r="Q3306" t="s">
        <v>8317</v>
      </c>
      <c r="R3306" t="s">
        <v>8318</v>
      </c>
      <c r="S3306" s="12">
        <f t="shared" si="308"/>
        <v>42696.41611111111</v>
      </c>
      <c r="T3306" s="12">
        <f t="shared" si="309"/>
        <v>42726.41611111111</v>
      </c>
      <c r="U3306" t="str">
        <f t="shared" si="310"/>
        <v>Nov</v>
      </c>
      <c r="V3306" t="str">
        <f t="shared" si="311"/>
        <v>2016</v>
      </c>
    </row>
    <row r="3307" spans="1:22" ht="48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s="5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8">
        <f t="shared" si="306"/>
        <v>1.0202500000000001</v>
      </c>
      <c r="P3307">
        <f t="shared" si="307"/>
        <v>204.05</v>
      </c>
      <c r="Q3307" t="s">
        <v>8317</v>
      </c>
      <c r="R3307" t="s">
        <v>8318</v>
      </c>
      <c r="S3307" s="12">
        <f t="shared" si="308"/>
        <v>42186.647546296292</v>
      </c>
      <c r="T3307" s="12">
        <f t="shared" si="309"/>
        <v>42216.647546296292</v>
      </c>
      <c r="U3307" t="str">
        <f t="shared" si="310"/>
        <v>Jul</v>
      </c>
      <c r="V3307" t="str">
        <f t="shared" si="311"/>
        <v>2015</v>
      </c>
    </row>
    <row r="3308" spans="1:22" ht="48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s="5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8">
        <f t="shared" si="306"/>
        <v>1.7533333333333334</v>
      </c>
      <c r="P3308">
        <f t="shared" si="307"/>
        <v>48.703703703703702</v>
      </c>
      <c r="Q3308" t="s">
        <v>8317</v>
      </c>
      <c r="R3308" t="s">
        <v>8318</v>
      </c>
      <c r="S3308" s="12">
        <f t="shared" si="308"/>
        <v>42493.010902777773</v>
      </c>
      <c r="T3308" s="12">
        <f t="shared" si="309"/>
        <v>42530.916666666664</v>
      </c>
      <c r="U3308" t="str">
        <f t="shared" si="310"/>
        <v>May</v>
      </c>
      <c r="V3308" t="str">
        <f t="shared" si="311"/>
        <v>2016</v>
      </c>
    </row>
    <row r="3309" spans="1:22" ht="48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s="5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8">
        <f t="shared" si="306"/>
        <v>1.0668</v>
      </c>
      <c r="P3309">
        <f t="shared" si="307"/>
        <v>53.339999999999996</v>
      </c>
      <c r="Q3309" t="s">
        <v>8317</v>
      </c>
      <c r="R3309" t="s">
        <v>8318</v>
      </c>
      <c r="S3309" s="12">
        <f t="shared" si="308"/>
        <v>42474.848831018513</v>
      </c>
      <c r="T3309" s="12">
        <f t="shared" si="309"/>
        <v>42504.848831018513</v>
      </c>
      <c r="U3309" t="str">
        <f t="shared" si="310"/>
        <v>Apr</v>
      </c>
      <c r="V3309" t="str">
        <f t="shared" si="311"/>
        <v>2016</v>
      </c>
    </row>
    <row r="3310" spans="1:22" ht="48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s="5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8">
        <f t="shared" si="306"/>
        <v>1.2228571428571429</v>
      </c>
      <c r="P3310">
        <f t="shared" si="307"/>
        <v>75.087719298245617</v>
      </c>
      <c r="Q3310" t="s">
        <v>8317</v>
      </c>
      <c r="R3310" t="s">
        <v>8318</v>
      </c>
      <c r="S3310" s="12">
        <f t="shared" si="308"/>
        <v>42452.668576388889</v>
      </c>
      <c r="T3310" s="12">
        <f t="shared" si="309"/>
        <v>42473.668576388889</v>
      </c>
      <c r="U3310" t="str">
        <f t="shared" si="310"/>
        <v>Mar</v>
      </c>
      <c r="V3310" t="str">
        <f t="shared" si="311"/>
        <v>2016</v>
      </c>
    </row>
    <row r="3311" spans="1:22" ht="32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s="5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8">
        <f t="shared" si="306"/>
        <v>1.5942857142857143</v>
      </c>
      <c r="P3311">
        <f t="shared" si="307"/>
        <v>18</v>
      </c>
      <c r="Q3311" t="s">
        <v>8317</v>
      </c>
      <c r="R3311" t="s">
        <v>8318</v>
      </c>
      <c r="S3311" s="12">
        <f t="shared" si="308"/>
        <v>42628.441874999997</v>
      </c>
      <c r="T3311" s="12">
        <f t="shared" si="309"/>
        <v>42659.441874999997</v>
      </c>
      <c r="U3311" t="str">
        <f t="shared" si="310"/>
        <v>Sep</v>
      </c>
      <c r="V3311" t="str">
        <f t="shared" si="311"/>
        <v>2016</v>
      </c>
    </row>
    <row r="3312" spans="1:22" ht="32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s="5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8">
        <f t="shared" si="306"/>
        <v>1.0007692307692309</v>
      </c>
      <c r="P3312">
        <f t="shared" si="307"/>
        <v>209.83870967741936</v>
      </c>
      <c r="Q3312" t="s">
        <v>8317</v>
      </c>
      <c r="R3312" t="s">
        <v>8318</v>
      </c>
      <c r="S3312" s="12">
        <f t="shared" si="308"/>
        <v>42253.720196759255</v>
      </c>
      <c r="T3312" s="12">
        <f t="shared" si="309"/>
        <v>42283.720196759255</v>
      </c>
      <c r="U3312" t="str">
        <f t="shared" si="310"/>
        <v>Sep</v>
      </c>
      <c r="V3312" t="str">
        <f t="shared" si="311"/>
        <v>2015</v>
      </c>
    </row>
    <row r="3313" spans="1:22" ht="48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s="5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8">
        <f t="shared" si="306"/>
        <v>1.0984</v>
      </c>
      <c r="P3313">
        <f t="shared" si="307"/>
        <v>61.022222222222226</v>
      </c>
      <c r="Q3313" t="s">
        <v>8317</v>
      </c>
      <c r="R3313" t="s">
        <v>8318</v>
      </c>
      <c r="S3313" s="12">
        <f t="shared" si="308"/>
        <v>42264.083449074074</v>
      </c>
      <c r="T3313" s="12">
        <f t="shared" si="309"/>
        <v>42294.083449074074</v>
      </c>
      <c r="U3313" t="str">
        <f t="shared" si="310"/>
        <v>Sep</v>
      </c>
      <c r="V3313" t="str">
        <f t="shared" si="311"/>
        <v>2015</v>
      </c>
    </row>
    <row r="3314" spans="1:22" ht="48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s="5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8">
        <f t="shared" si="306"/>
        <v>1.0004</v>
      </c>
      <c r="P3314">
        <f t="shared" si="307"/>
        <v>61</v>
      </c>
      <c r="Q3314" t="s">
        <v>8317</v>
      </c>
      <c r="R3314" t="s">
        <v>8318</v>
      </c>
      <c r="S3314" s="12">
        <f t="shared" si="308"/>
        <v>42664.601226851846</v>
      </c>
      <c r="T3314" s="12">
        <f t="shared" si="309"/>
        <v>42685.708333333336</v>
      </c>
      <c r="U3314" t="str">
        <f t="shared" si="310"/>
        <v>Oct</v>
      </c>
      <c r="V3314" t="str">
        <f t="shared" si="311"/>
        <v>2016</v>
      </c>
    </row>
    <row r="3315" spans="1:22" ht="48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s="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8">
        <f t="shared" si="306"/>
        <v>1.1605000000000001</v>
      </c>
      <c r="P3315">
        <f t="shared" si="307"/>
        <v>80.034482758620683</v>
      </c>
      <c r="Q3315" t="s">
        <v>8317</v>
      </c>
      <c r="R3315" t="s">
        <v>8318</v>
      </c>
      <c r="S3315" s="12">
        <f t="shared" si="308"/>
        <v>42382.036076388882</v>
      </c>
      <c r="T3315" s="12">
        <f t="shared" si="309"/>
        <v>42395.833333333336</v>
      </c>
      <c r="U3315" t="str">
        <f t="shared" si="310"/>
        <v>Jan</v>
      </c>
      <c r="V3315" t="str">
        <f t="shared" si="311"/>
        <v>2016</v>
      </c>
    </row>
    <row r="3316" spans="1:22" ht="48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s="5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8">
        <f t="shared" si="306"/>
        <v>2.1074999999999999</v>
      </c>
      <c r="P3316">
        <f t="shared" si="307"/>
        <v>29.068965517241381</v>
      </c>
      <c r="Q3316" t="s">
        <v>8317</v>
      </c>
      <c r="R3316" t="s">
        <v>8318</v>
      </c>
      <c r="S3316" s="12">
        <f t="shared" si="308"/>
        <v>42105.059155092589</v>
      </c>
      <c r="T3316" s="12">
        <f t="shared" si="309"/>
        <v>42132.628472222219</v>
      </c>
      <c r="U3316" t="str">
        <f t="shared" si="310"/>
        <v>Apr</v>
      </c>
      <c r="V3316" t="str">
        <f t="shared" si="311"/>
        <v>2015</v>
      </c>
    </row>
    <row r="3317" spans="1:22" ht="48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s="5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8">
        <f t="shared" si="306"/>
        <v>1.1000000000000001</v>
      </c>
      <c r="P3317">
        <f t="shared" si="307"/>
        <v>49.438202247191015</v>
      </c>
      <c r="Q3317" t="s">
        <v>8317</v>
      </c>
      <c r="R3317" t="s">
        <v>8318</v>
      </c>
      <c r="S3317" s="12">
        <f t="shared" si="308"/>
        <v>42466.095381944448</v>
      </c>
      <c r="T3317" s="12">
        <f t="shared" si="309"/>
        <v>42496.095381944448</v>
      </c>
      <c r="U3317" t="str">
        <f t="shared" si="310"/>
        <v>Apr</v>
      </c>
      <c r="V3317" t="str">
        <f t="shared" si="311"/>
        <v>2016</v>
      </c>
    </row>
    <row r="3318" spans="1:22" ht="80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s="5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8">
        <f t="shared" si="306"/>
        <v>1.0008673425918038</v>
      </c>
      <c r="P3318">
        <f t="shared" si="307"/>
        <v>93.977440000000001</v>
      </c>
      <c r="Q3318" t="s">
        <v>8317</v>
      </c>
      <c r="R3318" t="s">
        <v>8318</v>
      </c>
      <c r="S3318" s="12">
        <f t="shared" si="308"/>
        <v>41826.662905092591</v>
      </c>
      <c r="T3318" s="12">
        <f t="shared" si="309"/>
        <v>41859.370833333334</v>
      </c>
      <c r="U3318" t="str">
        <f t="shared" si="310"/>
        <v>Jul</v>
      </c>
      <c r="V3318" t="str">
        <f t="shared" si="311"/>
        <v>2014</v>
      </c>
    </row>
    <row r="3319" spans="1:22" ht="48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s="5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8">
        <f t="shared" si="306"/>
        <v>1.0619047619047619</v>
      </c>
      <c r="P3319">
        <f t="shared" si="307"/>
        <v>61.944444444444443</v>
      </c>
      <c r="Q3319" t="s">
        <v>8317</v>
      </c>
      <c r="R3319" t="s">
        <v>8318</v>
      </c>
      <c r="S3319" s="12">
        <f t="shared" si="308"/>
        <v>42498.831296296288</v>
      </c>
      <c r="T3319" s="12">
        <f t="shared" si="309"/>
        <v>42528.831296296288</v>
      </c>
      <c r="U3319" t="str">
        <f t="shared" si="310"/>
        <v>May</v>
      </c>
      <c r="V3319" t="str">
        <f t="shared" si="311"/>
        <v>2016</v>
      </c>
    </row>
    <row r="3320" spans="1:22" ht="32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s="5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8">
        <f t="shared" si="306"/>
        <v>1.256</v>
      </c>
      <c r="P3320">
        <f t="shared" si="307"/>
        <v>78.5</v>
      </c>
      <c r="Q3320" t="s">
        <v>8317</v>
      </c>
      <c r="R3320" t="s">
        <v>8318</v>
      </c>
      <c r="S3320" s="12">
        <f t="shared" si="308"/>
        <v>42431.093668981477</v>
      </c>
      <c r="T3320" s="12">
        <f t="shared" si="309"/>
        <v>42470.895833333336</v>
      </c>
      <c r="U3320" t="str">
        <f t="shared" si="310"/>
        <v>Mar</v>
      </c>
      <c r="V3320" t="str">
        <f t="shared" si="311"/>
        <v>2016</v>
      </c>
    </row>
    <row r="3321" spans="1:22" ht="48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s="5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8">
        <f t="shared" si="306"/>
        <v>1.08</v>
      </c>
      <c r="P3321">
        <f t="shared" si="307"/>
        <v>33.75</v>
      </c>
      <c r="Q3321" t="s">
        <v>8317</v>
      </c>
      <c r="R3321" t="s">
        <v>8318</v>
      </c>
      <c r="S3321" s="12">
        <f t="shared" si="308"/>
        <v>41990.377152777779</v>
      </c>
      <c r="T3321" s="12">
        <f t="shared" si="309"/>
        <v>42035.377152777779</v>
      </c>
      <c r="U3321" t="str">
        <f t="shared" si="310"/>
        <v>Dec</v>
      </c>
      <c r="V3321" t="str">
        <f t="shared" si="311"/>
        <v>2014</v>
      </c>
    </row>
    <row r="3322" spans="1:22" ht="48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s="5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8">
        <f t="shared" si="306"/>
        <v>1.01</v>
      </c>
      <c r="P3322">
        <f t="shared" si="307"/>
        <v>66.44736842105263</v>
      </c>
      <c r="Q3322" t="s">
        <v>8317</v>
      </c>
      <c r="R3322" t="s">
        <v>8318</v>
      </c>
      <c r="S3322" s="12">
        <f t="shared" si="308"/>
        <v>42512.837465277778</v>
      </c>
      <c r="T3322" s="12">
        <f t="shared" si="309"/>
        <v>42542.837465277778</v>
      </c>
      <c r="U3322" t="str">
        <f t="shared" si="310"/>
        <v>May</v>
      </c>
      <c r="V3322" t="str">
        <f t="shared" si="311"/>
        <v>2016</v>
      </c>
    </row>
    <row r="3323" spans="1:22" ht="48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s="5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8">
        <f t="shared" si="306"/>
        <v>1.0740000000000001</v>
      </c>
      <c r="P3323">
        <f t="shared" si="307"/>
        <v>35.799999999999997</v>
      </c>
      <c r="Q3323" t="s">
        <v>8317</v>
      </c>
      <c r="R3323" t="s">
        <v>8318</v>
      </c>
      <c r="S3323" s="12">
        <f t="shared" si="308"/>
        <v>41913.891956018517</v>
      </c>
      <c r="T3323" s="12">
        <f t="shared" si="309"/>
        <v>41927.957638888889</v>
      </c>
      <c r="U3323" t="str">
        <f t="shared" si="310"/>
        <v>Oct</v>
      </c>
      <c r="V3323" t="str">
        <f t="shared" si="311"/>
        <v>2014</v>
      </c>
    </row>
    <row r="3324" spans="1:22" ht="48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s="5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8">
        <f t="shared" si="306"/>
        <v>1.0151515151515151</v>
      </c>
      <c r="P3324">
        <f t="shared" si="307"/>
        <v>145.65217391304347</v>
      </c>
      <c r="Q3324" t="s">
        <v>8317</v>
      </c>
      <c r="R3324" t="s">
        <v>8318</v>
      </c>
      <c r="S3324" s="12">
        <f t="shared" si="308"/>
        <v>42520.802037037036</v>
      </c>
      <c r="T3324" s="12">
        <f t="shared" si="309"/>
        <v>42542.954861111109</v>
      </c>
      <c r="U3324" t="str">
        <f t="shared" si="310"/>
        <v>May</v>
      </c>
      <c r="V3324" t="str">
        <f t="shared" si="311"/>
        <v>2016</v>
      </c>
    </row>
    <row r="3325" spans="1:22" ht="48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s="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8">
        <f t="shared" si="306"/>
        <v>1.2589999999999999</v>
      </c>
      <c r="P3325">
        <f t="shared" si="307"/>
        <v>25.693877551020407</v>
      </c>
      <c r="Q3325" t="s">
        <v>8317</v>
      </c>
      <c r="R3325" t="s">
        <v>8318</v>
      </c>
      <c r="S3325" s="12">
        <f t="shared" si="308"/>
        <v>42608.157499999994</v>
      </c>
      <c r="T3325" s="12">
        <f t="shared" si="309"/>
        <v>42638.157499999994</v>
      </c>
      <c r="U3325" t="str">
        <f t="shared" si="310"/>
        <v>Aug</v>
      </c>
      <c r="V3325" t="str">
        <f t="shared" si="311"/>
        <v>2016</v>
      </c>
    </row>
    <row r="3326" spans="1:22" ht="32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s="5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8">
        <f t="shared" si="306"/>
        <v>1.0166666666666666</v>
      </c>
      <c r="P3326">
        <f t="shared" si="307"/>
        <v>152.5</v>
      </c>
      <c r="Q3326" t="s">
        <v>8317</v>
      </c>
      <c r="R3326" t="s">
        <v>8318</v>
      </c>
      <c r="S3326" s="12">
        <f t="shared" si="308"/>
        <v>42512.374884259254</v>
      </c>
      <c r="T3326" s="12">
        <f t="shared" si="309"/>
        <v>42526.374884259254</v>
      </c>
      <c r="U3326" t="str">
        <f t="shared" si="310"/>
        <v>May</v>
      </c>
      <c r="V3326" t="str">
        <f t="shared" si="311"/>
        <v>2016</v>
      </c>
    </row>
    <row r="3327" spans="1:22" ht="48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s="5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8">
        <f t="shared" si="306"/>
        <v>1.125</v>
      </c>
      <c r="P3327">
        <f t="shared" si="307"/>
        <v>30</v>
      </c>
      <c r="Q3327" t="s">
        <v>8317</v>
      </c>
      <c r="R3327" t="s">
        <v>8318</v>
      </c>
      <c r="S3327" s="12">
        <f t="shared" si="308"/>
        <v>42064.577280092592</v>
      </c>
      <c r="T3327" s="12">
        <f t="shared" si="309"/>
        <v>42099.535613425927</v>
      </c>
      <c r="U3327" t="str">
        <f t="shared" si="310"/>
        <v>Mar</v>
      </c>
      <c r="V3327" t="str">
        <f t="shared" si="311"/>
        <v>2015</v>
      </c>
    </row>
    <row r="3328" spans="1:22" ht="48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s="5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8">
        <f t="shared" si="306"/>
        <v>1.0137499999999999</v>
      </c>
      <c r="P3328">
        <f t="shared" si="307"/>
        <v>142.28070175438597</v>
      </c>
      <c r="Q3328" t="s">
        <v>8317</v>
      </c>
      <c r="R3328" t="s">
        <v>8318</v>
      </c>
      <c r="S3328" s="12">
        <f t="shared" si="308"/>
        <v>42041.505844907406</v>
      </c>
      <c r="T3328" s="12">
        <f t="shared" si="309"/>
        <v>42071.464178240734</v>
      </c>
      <c r="U3328" t="str">
        <f t="shared" si="310"/>
        <v>Feb</v>
      </c>
      <c r="V3328" t="str">
        <f t="shared" si="311"/>
        <v>2015</v>
      </c>
    </row>
    <row r="3329" spans="1:22" ht="48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s="5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8">
        <f t="shared" si="306"/>
        <v>1.0125</v>
      </c>
      <c r="P3329">
        <f t="shared" si="307"/>
        <v>24.545454545454547</v>
      </c>
      <c r="Q3329" t="s">
        <v>8317</v>
      </c>
      <c r="R3329" t="s">
        <v>8318</v>
      </c>
      <c r="S3329" s="12">
        <f t="shared" si="308"/>
        <v>42468.166273148141</v>
      </c>
      <c r="T3329" s="12">
        <f t="shared" si="309"/>
        <v>42498.166273148141</v>
      </c>
      <c r="U3329" t="str">
        <f t="shared" si="310"/>
        <v>Apr</v>
      </c>
      <c r="V3329" t="str">
        <f t="shared" si="311"/>
        <v>2016</v>
      </c>
    </row>
    <row r="3330" spans="1:22" ht="48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s="5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8">
        <f t="shared" si="306"/>
        <v>1.4638888888888888</v>
      </c>
      <c r="P3330">
        <f t="shared" si="307"/>
        <v>292.77777777777777</v>
      </c>
      <c r="Q3330" t="s">
        <v>8317</v>
      </c>
      <c r="R3330" t="s">
        <v>8318</v>
      </c>
      <c r="S3330" s="12">
        <f t="shared" si="308"/>
        <v>41822.366701388884</v>
      </c>
      <c r="T3330" s="12">
        <f t="shared" si="309"/>
        <v>41824.833333333328</v>
      </c>
      <c r="U3330" t="str">
        <f t="shared" si="310"/>
        <v>Jul</v>
      </c>
      <c r="V3330" t="str">
        <f t="shared" si="311"/>
        <v>2014</v>
      </c>
    </row>
    <row r="3331" spans="1:22" ht="48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s="5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8">
        <f t="shared" ref="O3331:O3394" si="312">E3331/D3331</f>
        <v>1.1679999999999999</v>
      </c>
      <c r="P3331">
        <f t="shared" ref="P3331:P3394" si="313">AVERAGE(E3331/L3331)</f>
        <v>44.92307692307692</v>
      </c>
      <c r="Q3331" t="s">
        <v>8317</v>
      </c>
      <c r="R3331" t="s">
        <v>8318</v>
      </c>
      <c r="S3331" s="12">
        <f t="shared" ref="S3331:S3394" si="314">(((J3331/60)/60)/24)+DATE(1970,1,1)+(-5/24)</f>
        <v>41837.114675925921</v>
      </c>
      <c r="T3331" s="12">
        <f t="shared" ref="T3331:T3394" si="315">(((I3331/60)/60)/24)+DATE(1970,1,1)+(-5/24)</f>
        <v>41847.75</v>
      </c>
      <c r="U3331" t="str">
        <f t="shared" ref="U3331:U3394" si="316">TEXT(S3331, "mmm")</f>
        <v>Jul</v>
      </c>
      <c r="V3331" t="str">
        <f t="shared" ref="V3331:V3394" si="317">TEXT(S3331, "yyy")</f>
        <v>2014</v>
      </c>
    </row>
    <row r="3332" spans="1:22" ht="48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s="5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8">
        <f t="shared" si="312"/>
        <v>1.0626666666666666</v>
      </c>
      <c r="P3332">
        <f t="shared" si="313"/>
        <v>23.10144927536232</v>
      </c>
      <c r="Q3332" t="s">
        <v>8317</v>
      </c>
      <c r="R3332" t="s">
        <v>8318</v>
      </c>
      <c r="S3332" s="12">
        <f t="shared" si="314"/>
        <v>42065.679027777776</v>
      </c>
      <c r="T3332" s="12">
        <f t="shared" si="315"/>
        <v>42095.637361111112</v>
      </c>
      <c r="U3332" t="str">
        <f t="shared" si="316"/>
        <v>Mar</v>
      </c>
      <c r="V3332" t="str">
        <f t="shared" si="317"/>
        <v>2015</v>
      </c>
    </row>
    <row r="3333" spans="1:22" ht="48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s="5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8">
        <f t="shared" si="312"/>
        <v>1.0451999999999999</v>
      </c>
      <c r="P3333">
        <f t="shared" si="313"/>
        <v>80.400000000000006</v>
      </c>
      <c r="Q3333" t="s">
        <v>8317</v>
      </c>
      <c r="R3333" t="s">
        <v>8318</v>
      </c>
      <c r="S3333" s="12">
        <f t="shared" si="314"/>
        <v>42248.48942129629</v>
      </c>
      <c r="T3333" s="12">
        <f t="shared" si="315"/>
        <v>42283.48942129629</v>
      </c>
      <c r="U3333" t="str">
        <f t="shared" si="316"/>
        <v>Sep</v>
      </c>
      <c r="V3333" t="str">
        <f t="shared" si="317"/>
        <v>2015</v>
      </c>
    </row>
    <row r="3334" spans="1:22" ht="48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s="5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8">
        <f t="shared" si="312"/>
        <v>1</v>
      </c>
      <c r="P3334">
        <f t="shared" si="313"/>
        <v>72.289156626506028</v>
      </c>
      <c r="Q3334" t="s">
        <v>8317</v>
      </c>
      <c r="R3334" t="s">
        <v>8318</v>
      </c>
      <c r="S3334" s="12">
        <f t="shared" si="314"/>
        <v>41809.651967592588</v>
      </c>
      <c r="T3334" s="12">
        <f t="shared" si="315"/>
        <v>41839.651967592588</v>
      </c>
      <c r="U3334" t="str">
        <f t="shared" si="316"/>
        <v>Jun</v>
      </c>
      <c r="V3334" t="str">
        <f t="shared" si="317"/>
        <v>2014</v>
      </c>
    </row>
    <row r="3335" spans="1:22" ht="48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s="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8">
        <f t="shared" si="312"/>
        <v>1.0457142857142858</v>
      </c>
      <c r="P3335">
        <f t="shared" si="313"/>
        <v>32.972972972972975</v>
      </c>
      <c r="Q3335" t="s">
        <v>8317</v>
      </c>
      <c r="R3335" t="s">
        <v>8318</v>
      </c>
      <c r="S3335" s="12">
        <f t="shared" si="314"/>
        <v>42148.468518518515</v>
      </c>
      <c r="T3335" s="12">
        <f t="shared" si="315"/>
        <v>42170.468518518515</v>
      </c>
      <c r="U3335" t="str">
        <f t="shared" si="316"/>
        <v>May</v>
      </c>
      <c r="V3335" t="str">
        <f t="shared" si="317"/>
        <v>2015</v>
      </c>
    </row>
    <row r="3336" spans="1:22" ht="32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s="5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8">
        <f t="shared" si="312"/>
        <v>1.3862051149573753</v>
      </c>
      <c r="P3336">
        <f t="shared" si="313"/>
        <v>116.65217391304348</v>
      </c>
      <c r="Q3336" t="s">
        <v>8317</v>
      </c>
      <c r="R3336" t="s">
        <v>8318</v>
      </c>
      <c r="S3336" s="12">
        <f t="shared" si="314"/>
        <v>42185.312754629624</v>
      </c>
      <c r="T3336" s="12">
        <f t="shared" si="315"/>
        <v>42215.312754629624</v>
      </c>
      <c r="U3336" t="str">
        <f t="shared" si="316"/>
        <v>Jun</v>
      </c>
      <c r="V3336" t="str">
        <f t="shared" si="317"/>
        <v>2015</v>
      </c>
    </row>
    <row r="3337" spans="1:22" ht="48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s="5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8">
        <f t="shared" si="312"/>
        <v>1.0032000000000001</v>
      </c>
      <c r="P3337">
        <f t="shared" si="313"/>
        <v>79.61904761904762</v>
      </c>
      <c r="Q3337" t="s">
        <v>8317</v>
      </c>
      <c r="R3337" t="s">
        <v>8318</v>
      </c>
      <c r="S3337" s="12">
        <f t="shared" si="314"/>
        <v>41827.465810185182</v>
      </c>
      <c r="T3337" s="12">
        <f t="shared" si="315"/>
        <v>41854.75</v>
      </c>
      <c r="U3337" t="str">
        <f t="shared" si="316"/>
        <v>Jul</v>
      </c>
      <c r="V3337" t="str">
        <f t="shared" si="317"/>
        <v>2014</v>
      </c>
    </row>
    <row r="3338" spans="1:22" ht="48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s="5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8">
        <f t="shared" si="312"/>
        <v>1</v>
      </c>
      <c r="P3338">
        <f t="shared" si="313"/>
        <v>27.777777777777779</v>
      </c>
      <c r="Q3338" t="s">
        <v>8317</v>
      </c>
      <c r="R3338" t="s">
        <v>8318</v>
      </c>
      <c r="S3338" s="12">
        <f t="shared" si="314"/>
        <v>42437.190347222226</v>
      </c>
      <c r="T3338" s="12">
        <f t="shared" si="315"/>
        <v>42465.148680555554</v>
      </c>
      <c r="U3338" t="str">
        <f t="shared" si="316"/>
        <v>Mar</v>
      </c>
      <c r="V3338" t="str">
        <f t="shared" si="317"/>
        <v>2016</v>
      </c>
    </row>
    <row r="3339" spans="1:22" ht="48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s="5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8">
        <f t="shared" si="312"/>
        <v>1.1020000000000001</v>
      </c>
      <c r="P3339">
        <f t="shared" si="313"/>
        <v>81.029411764705884</v>
      </c>
      <c r="Q3339" t="s">
        <v>8317</v>
      </c>
      <c r="R3339" t="s">
        <v>8318</v>
      </c>
      <c r="S3339" s="12">
        <f t="shared" si="314"/>
        <v>41901.073692129627</v>
      </c>
      <c r="T3339" s="12">
        <f t="shared" si="315"/>
        <v>41922.666666666664</v>
      </c>
      <c r="U3339" t="str">
        <f t="shared" si="316"/>
        <v>Sep</v>
      </c>
      <c r="V3339" t="str">
        <f t="shared" si="317"/>
        <v>2014</v>
      </c>
    </row>
    <row r="3340" spans="1:22" ht="32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s="5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8">
        <f t="shared" si="312"/>
        <v>1.0218</v>
      </c>
      <c r="P3340">
        <f t="shared" si="313"/>
        <v>136.84821428571428</v>
      </c>
      <c r="Q3340" t="s">
        <v>8317</v>
      </c>
      <c r="R3340" t="s">
        <v>8318</v>
      </c>
      <c r="S3340" s="12">
        <f t="shared" si="314"/>
        <v>42769.366666666661</v>
      </c>
      <c r="T3340" s="12">
        <f t="shared" si="315"/>
        <v>42790.366666666661</v>
      </c>
      <c r="U3340" t="str">
        <f t="shared" si="316"/>
        <v>Feb</v>
      </c>
      <c r="V3340" t="str">
        <f t="shared" si="317"/>
        <v>2017</v>
      </c>
    </row>
    <row r="3341" spans="1:22" ht="32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s="5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8">
        <f t="shared" si="312"/>
        <v>1.0435000000000001</v>
      </c>
      <c r="P3341">
        <f t="shared" si="313"/>
        <v>177.61702127659575</v>
      </c>
      <c r="Q3341" t="s">
        <v>8317</v>
      </c>
      <c r="R3341" t="s">
        <v>8318</v>
      </c>
      <c r="S3341" s="12">
        <f t="shared" si="314"/>
        <v>42549.457384259258</v>
      </c>
      <c r="T3341" s="12">
        <f t="shared" si="315"/>
        <v>42579.457384259258</v>
      </c>
      <c r="U3341" t="str">
        <f t="shared" si="316"/>
        <v>Jun</v>
      </c>
      <c r="V3341" t="str">
        <f t="shared" si="317"/>
        <v>2016</v>
      </c>
    </row>
    <row r="3342" spans="1:22" ht="48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s="5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8">
        <f t="shared" si="312"/>
        <v>1.3816666666666666</v>
      </c>
      <c r="P3342">
        <f t="shared" si="313"/>
        <v>109.07894736842105</v>
      </c>
      <c r="Q3342" t="s">
        <v>8317</v>
      </c>
      <c r="R3342" t="s">
        <v>8318</v>
      </c>
      <c r="S3342" s="12">
        <f t="shared" si="314"/>
        <v>42685.765671296293</v>
      </c>
      <c r="T3342" s="12">
        <f t="shared" si="315"/>
        <v>42710.765671296293</v>
      </c>
      <c r="U3342" t="str">
        <f t="shared" si="316"/>
        <v>Nov</v>
      </c>
      <c r="V3342" t="str">
        <f t="shared" si="317"/>
        <v>2016</v>
      </c>
    </row>
    <row r="3343" spans="1:22" ht="48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s="5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8">
        <f t="shared" si="312"/>
        <v>1</v>
      </c>
      <c r="P3343">
        <f t="shared" si="313"/>
        <v>119.64285714285714</v>
      </c>
      <c r="Q3343" t="s">
        <v>8317</v>
      </c>
      <c r="R3343" t="s">
        <v>8318</v>
      </c>
      <c r="S3343" s="12">
        <f t="shared" si="314"/>
        <v>42510.590520833335</v>
      </c>
      <c r="T3343" s="12">
        <f t="shared" si="315"/>
        <v>42533.499999999993</v>
      </c>
      <c r="U3343" t="str">
        <f t="shared" si="316"/>
        <v>May</v>
      </c>
      <c r="V3343" t="str">
        <f t="shared" si="317"/>
        <v>2016</v>
      </c>
    </row>
    <row r="3344" spans="1:22" ht="32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s="5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8">
        <f t="shared" si="312"/>
        <v>1.0166666666666666</v>
      </c>
      <c r="P3344">
        <f t="shared" si="313"/>
        <v>78.205128205128204</v>
      </c>
      <c r="Q3344" t="s">
        <v>8317</v>
      </c>
      <c r="R3344" t="s">
        <v>8318</v>
      </c>
      <c r="S3344" s="12">
        <f t="shared" si="314"/>
        <v>42062.088078703695</v>
      </c>
      <c r="T3344" s="12">
        <f t="shared" si="315"/>
        <v>42094.999305555553</v>
      </c>
      <c r="U3344" t="str">
        <f t="shared" si="316"/>
        <v>Feb</v>
      </c>
      <c r="V3344" t="str">
        <f t="shared" si="317"/>
        <v>2015</v>
      </c>
    </row>
    <row r="3345" spans="1:22" ht="48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s="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8">
        <f t="shared" si="312"/>
        <v>1.7142857142857142</v>
      </c>
      <c r="P3345">
        <f t="shared" si="313"/>
        <v>52.173913043478258</v>
      </c>
      <c r="Q3345" t="s">
        <v>8317</v>
      </c>
      <c r="R3345" t="s">
        <v>8318</v>
      </c>
      <c r="S3345" s="12">
        <f t="shared" si="314"/>
        <v>42452.708148148151</v>
      </c>
      <c r="T3345" s="12">
        <f t="shared" si="315"/>
        <v>42473.345833333333</v>
      </c>
      <c r="U3345" t="str">
        <f t="shared" si="316"/>
        <v>Mar</v>
      </c>
      <c r="V3345" t="str">
        <f t="shared" si="317"/>
        <v>2016</v>
      </c>
    </row>
    <row r="3346" spans="1:22" ht="48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s="5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8">
        <f t="shared" si="312"/>
        <v>1.0144444444444445</v>
      </c>
      <c r="P3346">
        <f t="shared" si="313"/>
        <v>114.125</v>
      </c>
      <c r="Q3346" t="s">
        <v>8317</v>
      </c>
      <c r="R3346" t="s">
        <v>8318</v>
      </c>
      <c r="S3346" s="12">
        <f t="shared" si="314"/>
        <v>41850.991817129623</v>
      </c>
      <c r="T3346" s="12">
        <f t="shared" si="315"/>
        <v>41880.991817129623</v>
      </c>
      <c r="U3346" t="str">
        <f t="shared" si="316"/>
        <v>Jul</v>
      </c>
      <c r="V3346" t="str">
        <f t="shared" si="317"/>
        <v>2014</v>
      </c>
    </row>
    <row r="3347" spans="1:22" ht="48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s="5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8">
        <f t="shared" si="312"/>
        <v>1.3</v>
      </c>
      <c r="P3347">
        <f t="shared" si="313"/>
        <v>50</v>
      </c>
      <c r="Q3347" t="s">
        <v>8317</v>
      </c>
      <c r="R3347" t="s">
        <v>8318</v>
      </c>
      <c r="S3347" s="12">
        <f t="shared" si="314"/>
        <v>42052.897777777776</v>
      </c>
      <c r="T3347" s="12">
        <f t="shared" si="315"/>
        <v>42111.817361111105</v>
      </c>
      <c r="U3347" t="str">
        <f t="shared" si="316"/>
        <v>Feb</v>
      </c>
      <c r="V3347" t="str">
        <f t="shared" si="317"/>
        <v>2015</v>
      </c>
    </row>
    <row r="3348" spans="1:22" ht="48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s="5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8">
        <f t="shared" si="312"/>
        <v>1.1000000000000001</v>
      </c>
      <c r="P3348">
        <f t="shared" si="313"/>
        <v>91.666666666666671</v>
      </c>
      <c r="Q3348" t="s">
        <v>8317</v>
      </c>
      <c r="R3348" t="s">
        <v>8318</v>
      </c>
      <c r="S3348" s="12">
        <f t="shared" si="314"/>
        <v>42053.816087962965</v>
      </c>
      <c r="T3348" s="12">
        <f t="shared" si="315"/>
        <v>42060.816087962965</v>
      </c>
      <c r="U3348" t="str">
        <f t="shared" si="316"/>
        <v>Feb</v>
      </c>
      <c r="V3348" t="str">
        <f t="shared" si="317"/>
        <v>2015</v>
      </c>
    </row>
    <row r="3349" spans="1:22" ht="48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s="5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8">
        <f t="shared" si="312"/>
        <v>1.1944999999999999</v>
      </c>
      <c r="P3349">
        <f t="shared" si="313"/>
        <v>108.59090909090909</v>
      </c>
      <c r="Q3349" t="s">
        <v>8317</v>
      </c>
      <c r="R3349" t="s">
        <v>8318</v>
      </c>
      <c r="S3349" s="12">
        <f t="shared" si="314"/>
        <v>42484.343217592592</v>
      </c>
      <c r="T3349" s="12">
        <f t="shared" si="315"/>
        <v>42498.666666666664</v>
      </c>
      <c r="U3349" t="str">
        <f t="shared" si="316"/>
        <v>Apr</v>
      </c>
      <c r="V3349" t="str">
        <f t="shared" si="317"/>
        <v>2016</v>
      </c>
    </row>
    <row r="3350" spans="1:22" ht="48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s="5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8">
        <f t="shared" si="312"/>
        <v>1.002909090909091</v>
      </c>
      <c r="P3350">
        <f t="shared" si="313"/>
        <v>69.822784810126578</v>
      </c>
      <c r="Q3350" t="s">
        <v>8317</v>
      </c>
      <c r="R3350" t="s">
        <v>8318</v>
      </c>
      <c r="S3350" s="12">
        <f t="shared" si="314"/>
        <v>42466.350462962961</v>
      </c>
      <c r="T3350" s="12">
        <f t="shared" si="315"/>
        <v>42489.957638888889</v>
      </c>
      <c r="U3350" t="str">
        <f t="shared" si="316"/>
        <v>Apr</v>
      </c>
      <c r="V3350" t="str">
        <f t="shared" si="317"/>
        <v>2016</v>
      </c>
    </row>
    <row r="3351" spans="1:22" ht="48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s="5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8">
        <f t="shared" si="312"/>
        <v>1.534</v>
      </c>
      <c r="P3351">
        <f t="shared" si="313"/>
        <v>109.57142857142857</v>
      </c>
      <c r="Q3351" t="s">
        <v>8317</v>
      </c>
      <c r="R3351" t="s">
        <v>8318</v>
      </c>
      <c r="S3351" s="12">
        <f t="shared" si="314"/>
        <v>42512.902453703697</v>
      </c>
      <c r="T3351" s="12">
        <f t="shared" si="315"/>
        <v>42534.499999999993</v>
      </c>
      <c r="U3351" t="str">
        <f t="shared" si="316"/>
        <v>May</v>
      </c>
      <c r="V3351" t="str">
        <f t="shared" si="317"/>
        <v>2016</v>
      </c>
    </row>
    <row r="3352" spans="1:22" ht="48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s="5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8">
        <f t="shared" si="312"/>
        <v>1.0442857142857143</v>
      </c>
      <c r="P3352">
        <f t="shared" si="313"/>
        <v>71.666666666666671</v>
      </c>
      <c r="Q3352" t="s">
        <v>8317</v>
      </c>
      <c r="R3352" t="s">
        <v>8318</v>
      </c>
      <c r="S3352" s="12">
        <f t="shared" si="314"/>
        <v>42302.493182870363</v>
      </c>
      <c r="T3352" s="12">
        <f t="shared" si="315"/>
        <v>42337.749999999993</v>
      </c>
      <c r="U3352" t="str">
        <f t="shared" si="316"/>
        <v>Oct</v>
      </c>
      <c r="V3352" t="str">
        <f t="shared" si="317"/>
        <v>2015</v>
      </c>
    </row>
    <row r="3353" spans="1:22" ht="48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s="5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8">
        <f t="shared" si="312"/>
        <v>1.0109999999999999</v>
      </c>
      <c r="P3353">
        <f t="shared" si="313"/>
        <v>93.611111111111114</v>
      </c>
      <c r="Q3353" t="s">
        <v>8317</v>
      </c>
      <c r="R3353" t="s">
        <v>8318</v>
      </c>
      <c r="S3353" s="12">
        <f t="shared" si="314"/>
        <v>41806.187094907407</v>
      </c>
      <c r="T3353" s="12">
        <f t="shared" si="315"/>
        <v>41843.25</v>
      </c>
      <c r="U3353" t="str">
        <f t="shared" si="316"/>
        <v>Jun</v>
      </c>
      <c r="V3353" t="str">
        <f t="shared" si="317"/>
        <v>2014</v>
      </c>
    </row>
    <row r="3354" spans="1:22" ht="48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s="5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8">
        <f t="shared" si="312"/>
        <v>1.0751999999999999</v>
      </c>
      <c r="P3354">
        <f t="shared" si="313"/>
        <v>76.8</v>
      </c>
      <c r="Q3354" t="s">
        <v>8317</v>
      </c>
      <c r="R3354" t="s">
        <v>8318</v>
      </c>
      <c r="S3354" s="12">
        <f t="shared" si="314"/>
        <v>42495.784467592595</v>
      </c>
      <c r="T3354" s="12">
        <f t="shared" si="315"/>
        <v>42552.749999999993</v>
      </c>
      <c r="U3354" t="str">
        <f t="shared" si="316"/>
        <v>May</v>
      </c>
      <c r="V3354" t="str">
        <f t="shared" si="317"/>
        <v>2016</v>
      </c>
    </row>
    <row r="3355" spans="1:22" ht="48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s="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8">
        <f t="shared" si="312"/>
        <v>3.15</v>
      </c>
      <c r="P3355">
        <f t="shared" si="313"/>
        <v>35.795454545454547</v>
      </c>
      <c r="Q3355" t="s">
        <v>8317</v>
      </c>
      <c r="R3355" t="s">
        <v>8318</v>
      </c>
      <c r="S3355" s="12">
        <f t="shared" si="314"/>
        <v>42479.223958333336</v>
      </c>
      <c r="T3355" s="12">
        <f t="shared" si="315"/>
        <v>42492.749999999993</v>
      </c>
      <c r="U3355" t="str">
        <f t="shared" si="316"/>
        <v>Apr</v>
      </c>
      <c r="V3355" t="str">
        <f t="shared" si="317"/>
        <v>2016</v>
      </c>
    </row>
    <row r="3356" spans="1:22" ht="32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s="5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8">
        <f t="shared" si="312"/>
        <v>1.0193333333333334</v>
      </c>
      <c r="P3356">
        <f t="shared" si="313"/>
        <v>55.6</v>
      </c>
      <c r="Q3356" t="s">
        <v>8317</v>
      </c>
      <c r="R3356" t="s">
        <v>8318</v>
      </c>
      <c r="S3356" s="12">
        <f t="shared" si="314"/>
        <v>42270.518587962964</v>
      </c>
      <c r="T3356" s="12">
        <f t="shared" si="315"/>
        <v>42305.959027777775</v>
      </c>
      <c r="U3356" t="str">
        <f t="shared" si="316"/>
        <v>Sep</v>
      </c>
      <c r="V3356" t="str">
        <f t="shared" si="317"/>
        <v>2015</v>
      </c>
    </row>
    <row r="3357" spans="1:22" ht="48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s="5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8">
        <f t="shared" si="312"/>
        <v>1.2628571428571429</v>
      </c>
      <c r="P3357">
        <f t="shared" si="313"/>
        <v>147.33333333333334</v>
      </c>
      <c r="Q3357" t="s">
        <v>8317</v>
      </c>
      <c r="R3357" t="s">
        <v>8318</v>
      </c>
      <c r="S3357" s="12">
        <f t="shared" si="314"/>
        <v>42489.411192129628</v>
      </c>
      <c r="T3357" s="12">
        <f t="shared" si="315"/>
        <v>42500.261805555558</v>
      </c>
      <c r="U3357" t="str">
        <f t="shared" si="316"/>
        <v>Apr</v>
      </c>
      <c r="V3357" t="str">
        <f t="shared" si="317"/>
        <v>2016</v>
      </c>
    </row>
    <row r="3358" spans="1:22" ht="48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s="5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8">
        <f t="shared" si="312"/>
        <v>1.014</v>
      </c>
      <c r="P3358">
        <f t="shared" si="313"/>
        <v>56.333333333333336</v>
      </c>
      <c r="Q3358" t="s">
        <v>8317</v>
      </c>
      <c r="R3358" t="s">
        <v>8318</v>
      </c>
      <c r="S3358" s="12">
        <f t="shared" si="314"/>
        <v>42536.607314814813</v>
      </c>
      <c r="T3358" s="12">
        <f t="shared" si="315"/>
        <v>42566.607314814813</v>
      </c>
      <c r="U3358" t="str">
        <f t="shared" si="316"/>
        <v>Jun</v>
      </c>
      <c r="V3358" t="str">
        <f t="shared" si="317"/>
        <v>2016</v>
      </c>
    </row>
    <row r="3359" spans="1:22" ht="48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s="5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8">
        <f t="shared" si="312"/>
        <v>1.01</v>
      </c>
      <c r="P3359">
        <f t="shared" si="313"/>
        <v>96.19047619047619</v>
      </c>
      <c r="Q3359" t="s">
        <v>8317</v>
      </c>
      <c r="R3359" t="s">
        <v>8318</v>
      </c>
      <c r="S3359" s="12">
        <f t="shared" si="314"/>
        <v>41822.209606481476</v>
      </c>
      <c r="T3359" s="12">
        <f t="shared" si="315"/>
        <v>41852.209606481476</v>
      </c>
      <c r="U3359" t="str">
        <f t="shared" si="316"/>
        <v>Jul</v>
      </c>
      <c r="V3359" t="str">
        <f t="shared" si="317"/>
        <v>2014</v>
      </c>
    </row>
    <row r="3360" spans="1:22" ht="48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s="5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8">
        <f t="shared" si="312"/>
        <v>1.0299</v>
      </c>
      <c r="P3360">
        <f t="shared" si="313"/>
        <v>63.574074074074076</v>
      </c>
      <c r="Q3360" t="s">
        <v>8317</v>
      </c>
      <c r="R3360" t="s">
        <v>8318</v>
      </c>
      <c r="S3360" s="12">
        <f t="shared" si="314"/>
        <v>41932.102766203701</v>
      </c>
      <c r="T3360" s="12">
        <f t="shared" si="315"/>
        <v>41962.144432870373</v>
      </c>
      <c r="U3360" t="str">
        <f t="shared" si="316"/>
        <v>Oct</v>
      </c>
      <c r="V3360" t="str">
        <f t="shared" si="317"/>
        <v>2014</v>
      </c>
    </row>
    <row r="3361" spans="1:22" ht="32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s="5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8">
        <f t="shared" si="312"/>
        <v>1.0625</v>
      </c>
      <c r="P3361">
        <f t="shared" si="313"/>
        <v>184.78260869565219</v>
      </c>
      <c r="Q3361" t="s">
        <v>8317</v>
      </c>
      <c r="R3361" t="s">
        <v>8318</v>
      </c>
      <c r="S3361" s="12">
        <f t="shared" si="314"/>
        <v>42745.848773148151</v>
      </c>
      <c r="T3361" s="12">
        <f t="shared" si="315"/>
        <v>42790.848773148151</v>
      </c>
      <c r="U3361" t="str">
        <f t="shared" si="316"/>
        <v>Jan</v>
      </c>
      <c r="V3361" t="str">
        <f t="shared" si="317"/>
        <v>2017</v>
      </c>
    </row>
    <row r="3362" spans="1:22" ht="32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s="5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8">
        <f t="shared" si="312"/>
        <v>1.0137777777777779</v>
      </c>
      <c r="P3362">
        <f t="shared" si="313"/>
        <v>126.72222222222223</v>
      </c>
      <c r="Q3362" t="s">
        <v>8317</v>
      </c>
      <c r="R3362" t="s">
        <v>8318</v>
      </c>
      <c r="S3362" s="12">
        <f t="shared" si="314"/>
        <v>42696.874340277776</v>
      </c>
      <c r="T3362" s="12">
        <f t="shared" si="315"/>
        <v>42718.457638888889</v>
      </c>
      <c r="U3362" t="str">
        <f t="shared" si="316"/>
        <v>Nov</v>
      </c>
      <c r="V3362" t="str">
        <f t="shared" si="317"/>
        <v>2016</v>
      </c>
    </row>
    <row r="3363" spans="1:22" ht="48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s="5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8">
        <f t="shared" si="312"/>
        <v>1.1346000000000001</v>
      </c>
      <c r="P3363">
        <f t="shared" si="313"/>
        <v>83.42647058823529</v>
      </c>
      <c r="Q3363" t="s">
        <v>8317</v>
      </c>
      <c r="R3363" t="s">
        <v>8318</v>
      </c>
      <c r="S3363" s="12">
        <f t="shared" si="314"/>
        <v>41865.817013888889</v>
      </c>
      <c r="T3363" s="12">
        <f t="shared" si="315"/>
        <v>41883.457638888889</v>
      </c>
      <c r="U3363" t="str">
        <f t="shared" si="316"/>
        <v>Aug</v>
      </c>
      <c r="V3363" t="str">
        <f t="shared" si="317"/>
        <v>2014</v>
      </c>
    </row>
    <row r="3364" spans="1:22" ht="48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s="5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8">
        <f t="shared" si="312"/>
        <v>2.1800000000000002</v>
      </c>
      <c r="P3364">
        <f t="shared" si="313"/>
        <v>54.5</v>
      </c>
      <c r="Q3364" t="s">
        <v>8317</v>
      </c>
      <c r="R3364" t="s">
        <v>8318</v>
      </c>
      <c r="S3364" s="12">
        <f t="shared" si="314"/>
        <v>42055.883298611108</v>
      </c>
      <c r="T3364" s="12">
        <f t="shared" si="315"/>
        <v>42069.996527777774</v>
      </c>
      <c r="U3364" t="str">
        <f t="shared" si="316"/>
        <v>Feb</v>
      </c>
      <c r="V3364" t="str">
        <f t="shared" si="317"/>
        <v>2015</v>
      </c>
    </row>
    <row r="3365" spans="1:22" ht="48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s="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8">
        <f t="shared" si="312"/>
        <v>1.0141935483870967</v>
      </c>
      <c r="P3365">
        <f t="shared" si="313"/>
        <v>302.30769230769232</v>
      </c>
      <c r="Q3365" t="s">
        <v>8317</v>
      </c>
      <c r="R3365" t="s">
        <v>8318</v>
      </c>
      <c r="S3365" s="12">
        <f t="shared" si="314"/>
        <v>41851.563020833331</v>
      </c>
      <c r="T3365" s="12">
        <f t="shared" si="315"/>
        <v>41870.458333333328</v>
      </c>
      <c r="U3365" t="str">
        <f t="shared" si="316"/>
        <v>Jul</v>
      </c>
      <c r="V3365" t="str">
        <f t="shared" si="317"/>
        <v>2014</v>
      </c>
    </row>
    <row r="3366" spans="1:22" ht="48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s="5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8">
        <f t="shared" si="312"/>
        <v>1.0593333333333332</v>
      </c>
      <c r="P3366">
        <f t="shared" si="313"/>
        <v>44.138888888888886</v>
      </c>
      <c r="Q3366" t="s">
        <v>8317</v>
      </c>
      <c r="R3366" t="s">
        <v>8318</v>
      </c>
      <c r="S3366" s="12">
        <f t="shared" si="314"/>
        <v>42422.769085648142</v>
      </c>
      <c r="T3366" s="12">
        <f t="shared" si="315"/>
        <v>42444.666666666664</v>
      </c>
      <c r="U3366" t="str">
        <f t="shared" si="316"/>
        <v>Feb</v>
      </c>
      <c r="V3366" t="str">
        <f t="shared" si="317"/>
        <v>2016</v>
      </c>
    </row>
    <row r="3367" spans="1:22" ht="48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s="5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8">
        <f t="shared" si="312"/>
        <v>1.04</v>
      </c>
      <c r="P3367">
        <f t="shared" si="313"/>
        <v>866.66666666666663</v>
      </c>
      <c r="Q3367" t="s">
        <v>8317</v>
      </c>
      <c r="R3367" t="s">
        <v>8318</v>
      </c>
      <c r="S3367" s="12">
        <f t="shared" si="314"/>
        <v>42320.893425925926</v>
      </c>
      <c r="T3367" s="12">
        <f t="shared" si="315"/>
        <v>42350.893425925926</v>
      </c>
      <c r="U3367" t="str">
        <f t="shared" si="316"/>
        <v>Nov</v>
      </c>
      <c r="V3367" t="str">
        <f t="shared" si="317"/>
        <v>2015</v>
      </c>
    </row>
    <row r="3368" spans="1:22" ht="48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s="5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8">
        <f t="shared" si="312"/>
        <v>2.21</v>
      </c>
      <c r="P3368">
        <f t="shared" si="313"/>
        <v>61.388888888888886</v>
      </c>
      <c r="Q3368" t="s">
        <v>8317</v>
      </c>
      <c r="R3368" t="s">
        <v>8318</v>
      </c>
      <c r="S3368" s="12">
        <f t="shared" si="314"/>
        <v>42106.859224537031</v>
      </c>
      <c r="T3368" s="12">
        <f t="shared" si="315"/>
        <v>42136.859224537031</v>
      </c>
      <c r="U3368" t="str">
        <f t="shared" si="316"/>
        <v>Apr</v>
      </c>
      <c r="V3368" t="str">
        <f t="shared" si="317"/>
        <v>2015</v>
      </c>
    </row>
    <row r="3369" spans="1:22" ht="48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s="5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8">
        <f t="shared" si="312"/>
        <v>1.1866666666666668</v>
      </c>
      <c r="P3369">
        <f t="shared" si="313"/>
        <v>29.666666666666668</v>
      </c>
      <c r="Q3369" t="s">
        <v>8317</v>
      </c>
      <c r="R3369" t="s">
        <v>8318</v>
      </c>
      <c r="S3369" s="12">
        <f t="shared" si="314"/>
        <v>42192.725624999999</v>
      </c>
      <c r="T3369" s="12">
        <f t="shared" si="315"/>
        <v>42217.725624999999</v>
      </c>
      <c r="U3369" t="str">
        <f t="shared" si="316"/>
        <v>Jul</v>
      </c>
      <c r="V3369" t="str">
        <f t="shared" si="317"/>
        <v>2015</v>
      </c>
    </row>
    <row r="3370" spans="1:22" ht="48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s="5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8">
        <f t="shared" si="312"/>
        <v>1.046</v>
      </c>
      <c r="P3370">
        <f t="shared" si="313"/>
        <v>45.478260869565219</v>
      </c>
      <c r="Q3370" t="s">
        <v>8317</v>
      </c>
      <c r="R3370" t="s">
        <v>8318</v>
      </c>
      <c r="S3370" s="12">
        <f t="shared" si="314"/>
        <v>41968.991423611107</v>
      </c>
      <c r="T3370" s="12">
        <f t="shared" si="315"/>
        <v>42004.999999999993</v>
      </c>
      <c r="U3370" t="str">
        <f t="shared" si="316"/>
        <v>Nov</v>
      </c>
      <c r="V3370" t="str">
        <f t="shared" si="317"/>
        <v>2014</v>
      </c>
    </row>
    <row r="3371" spans="1:22" ht="48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s="5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8">
        <f t="shared" si="312"/>
        <v>1.0389999999999999</v>
      </c>
      <c r="P3371">
        <f t="shared" si="313"/>
        <v>96.203703703703709</v>
      </c>
      <c r="Q3371" t="s">
        <v>8317</v>
      </c>
      <c r="R3371" t="s">
        <v>8318</v>
      </c>
      <c r="S3371" s="12">
        <f t="shared" si="314"/>
        <v>42689.833101851851</v>
      </c>
      <c r="T3371" s="12">
        <f t="shared" si="315"/>
        <v>42749.833101851851</v>
      </c>
      <c r="U3371" t="str">
        <f t="shared" si="316"/>
        <v>Nov</v>
      </c>
      <c r="V3371" t="str">
        <f t="shared" si="317"/>
        <v>2016</v>
      </c>
    </row>
    <row r="3372" spans="1:22" ht="32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s="5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8">
        <f t="shared" si="312"/>
        <v>1.1773333333333333</v>
      </c>
      <c r="P3372">
        <f t="shared" si="313"/>
        <v>67.92307692307692</v>
      </c>
      <c r="Q3372" t="s">
        <v>8317</v>
      </c>
      <c r="R3372" t="s">
        <v>8318</v>
      </c>
      <c r="S3372" s="12">
        <f t="shared" si="314"/>
        <v>42690.125983796293</v>
      </c>
      <c r="T3372" s="12">
        <f t="shared" si="315"/>
        <v>42721.124999999993</v>
      </c>
      <c r="U3372" t="str">
        <f t="shared" si="316"/>
        <v>Nov</v>
      </c>
      <c r="V3372" t="str">
        <f t="shared" si="317"/>
        <v>2016</v>
      </c>
    </row>
    <row r="3373" spans="1:22" ht="32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s="5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8">
        <f t="shared" si="312"/>
        <v>1.385</v>
      </c>
      <c r="P3373">
        <f t="shared" si="313"/>
        <v>30.777777777777779</v>
      </c>
      <c r="Q3373" t="s">
        <v>8317</v>
      </c>
      <c r="R3373" t="s">
        <v>8318</v>
      </c>
      <c r="S3373" s="12">
        <f t="shared" si="314"/>
        <v>42312.666261574072</v>
      </c>
      <c r="T3373" s="12">
        <f t="shared" si="315"/>
        <v>42340.666261574072</v>
      </c>
      <c r="U3373" t="str">
        <f t="shared" si="316"/>
        <v>Nov</v>
      </c>
      <c r="V3373" t="str">
        <f t="shared" si="317"/>
        <v>2015</v>
      </c>
    </row>
    <row r="3374" spans="1:22" ht="48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s="5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8">
        <f t="shared" si="312"/>
        <v>1.0349999999999999</v>
      </c>
      <c r="P3374">
        <f t="shared" si="313"/>
        <v>38.333333333333336</v>
      </c>
      <c r="Q3374" t="s">
        <v>8317</v>
      </c>
      <c r="R3374" t="s">
        <v>8318</v>
      </c>
      <c r="S3374" s="12">
        <f t="shared" si="314"/>
        <v>41855.339768518512</v>
      </c>
      <c r="T3374" s="12">
        <f t="shared" si="315"/>
        <v>41875.999305555553</v>
      </c>
      <c r="U3374" t="str">
        <f t="shared" si="316"/>
        <v>Aug</v>
      </c>
      <c r="V3374" t="str">
        <f t="shared" si="317"/>
        <v>2014</v>
      </c>
    </row>
    <row r="3375" spans="1:22" ht="48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s="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8">
        <f t="shared" si="312"/>
        <v>1.0024999999999999</v>
      </c>
      <c r="P3375">
        <f t="shared" si="313"/>
        <v>66.833333333333329</v>
      </c>
      <c r="Q3375" t="s">
        <v>8317</v>
      </c>
      <c r="R3375" t="s">
        <v>8318</v>
      </c>
      <c r="S3375" s="12">
        <f t="shared" si="314"/>
        <v>42179.646296296291</v>
      </c>
      <c r="T3375" s="12">
        <f t="shared" si="315"/>
        <v>42203.458333333336</v>
      </c>
      <c r="U3375" t="str">
        <f t="shared" si="316"/>
        <v>Jun</v>
      </c>
      <c r="V3375" t="str">
        <f t="shared" si="317"/>
        <v>2015</v>
      </c>
    </row>
    <row r="3376" spans="1:22" ht="48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s="5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8">
        <f t="shared" si="312"/>
        <v>1.0657142857142856</v>
      </c>
      <c r="P3376">
        <f t="shared" si="313"/>
        <v>71.730769230769226</v>
      </c>
      <c r="Q3376" t="s">
        <v>8317</v>
      </c>
      <c r="R3376" t="s">
        <v>8318</v>
      </c>
      <c r="S3376" s="12">
        <f t="shared" si="314"/>
        <v>42275.523333333331</v>
      </c>
      <c r="T3376" s="12">
        <f t="shared" si="315"/>
        <v>42305.523333333331</v>
      </c>
      <c r="U3376" t="str">
        <f t="shared" si="316"/>
        <v>Sep</v>
      </c>
      <c r="V3376" t="str">
        <f t="shared" si="317"/>
        <v>2015</v>
      </c>
    </row>
    <row r="3377" spans="1:22" ht="48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s="5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8">
        <f t="shared" si="312"/>
        <v>1</v>
      </c>
      <c r="P3377">
        <f t="shared" si="313"/>
        <v>176.47058823529412</v>
      </c>
      <c r="Q3377" t="s">
        <v>8317</v>
      </c>
      <c r="R3377" t="s">
        <v>8318</v>
      </c>
      <c r="S3377" s="12">
        <f t="shared" si="314"/>
        <v>41765.402465277773</v>
      </c>
      <c r="T3377" s="12">
        <f t="shared" si="315"/>
        <v>41777.402465277773</v>
      </c>
      <c r="U3377" t="str">
        <f t="shared" si="316"/>
        <v>May</v>
      </c>
      <c r="V3377" t="str">
        <f t="shared" si="317"/>
        <v>2014</v>
      </c>
    </row>
    <row r="3378" spans="1:22" ht="48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s="5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8">
        <f t="shared" si="312"/>
        <v>1.0001249999999999</v>
      </c>
      <c r="P3378">
        <f t="shared" si="313"/>
        <v>421.10526315789474</v>
      </c>
      <c r="Q3378" t="s">
        <v>8317</v>
      </c>
      <c r="R3378" t="s">
        <v>8318</v>
      </c>
      <c r="S3378" s="12">
        <f t="shared" si="314"/>
        <v>42059.492986111109</v>
      </c>
      <c r="T3378" s="12">
        <f t="shared" si="315"/>
        <v>42119.451319444437</v>
      </c>
      <c r="U3378" t="str">
        <f t="shared" si="316"/>
        <v>Feb</v>
      </c>
      <c r="V3378" t="str">
        <f t="shared" si="317"/>
        <v>2015</v>
      </c>
    </row>
    <row r="3379" spans="1:22" ht="48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s="5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8">
        <f t="shared" si="312"/>
        <v>1.0105</v>
      </c>
      <c r="P3379">
        <f t="shared" si="313"/>
        <v>104.98701298701299</v>
      </c>
      <c r="Q3379" t="s">
        <v>8317</v>
      </c>
      <c r="R3379" t="s">
        <v>8318</v>
      </c>
      <c r="S3379" s="12">
        <f t="shared" si="314"/>
        <v>42053.524293981485</v>
      </c>
      <c r="T3379" s="12">
        <f t="shared" si="315"/>
        <v>42083.49722222222</v>
      </c>
      <c r="U3379" t="str">
        <f t="shared" si="316"/>
        <v>Feb</v>
      </c>
      <c r="V3379" t="str">
        <f t="shared" si="317"/>
        <v>2015</v>
      </c>
    </row>
    <row r="3380" spans="1:22" ht="48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s="5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8">
        <f t="shared" si="312"/>
        <v>1.0763636363636364</v>
      </c>
      <c r="P3380">
        <f t="shared" si="313"/>
        <v>28.19047619047619</v>
      </c>
      <c r="Q3380" t="s">
        <v>8317</v>
      </c>
      <c r="R3380" t="s">
        <v>8318</v>
      </c>
      <c r="S3380" s="12">
        <f t="shared" si="314"/>
        <v>41858.147060185183</v>
      </c>
      <c r="T3380" s="12">
        <f t="shared" si="315"/>
        <v>41882.338888888888</v>
      </c>
      <c r="U3380" t="str">
        <f t="shared" si="316"/>
        <v>Aug</v>
      </c>
      <c r="V3380" t="str">
        <f t="shared" si="317"/>
        <v>2014</v>
      </c>
    </row>
    <row r="3381" spans="1:22" ht="48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s="5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8">
        <f t="shared" si="312"/>
        <v>1.0365</v>
      </c>
      <c r="P3381">
        <f t="shared" si="313"/>
        <v>54.55263157894737</v>
      </c>
      <c r="Q3381" t="s">
        <v>8317</v>
      </c>
      <c r="R3381" t="s">
        <v>8318</v>
      </c>
      <c r="S3381" s="12">
        <f t="shared" si="314"/>
        <v>42225.305555555555</v>
      </c>
      <c r="T3381" s="12">
        <f t="shared" si="315"/>
        <v>42242.749999999993</v>
      </c>
      <c r="U3381" t="str">
        <f t="shared" si="316"/>
        <v>Aug</v>
      </c>
      <c r="V3381" t="str">
        <f t="shared" si="317"/>
        <v>2015</v>
      </c>
    </row>
    <row r="3382" spans="1:22" ht="48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s="5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8">
        <f t="shared" si="312"/>
        <v>1.0443333333333333</v>
      </c>
      <c r="P3382">
        <f t="shared" si="313"/>
        <v>111.89285714285714</v>
      </c>
      <c r="Q3382" t="s">
        <v>8317</v>
      </c>
      <c r="R3382" t="s">
        <v>8318</v>
      </c>
      <c r="S3382" s="12">
        <f t="shared" si="314"/>
        <v>41937.745115740734</v>
      </c>
      <c r="T3382" s="12">
        <f t="shared" si="315"/>
        <v>41972.786782407398</v>
      </c>
      <c r="U3382" t="str">
        <f t="shared" si="316"/>
        <v>Oct</v>
      </c>
      <c r="V3382" t="str">
        <f t="shared" si="317"/>
        <v>2014</v>
      </c>
    </row>
    <row r="3383" spans="1:22" ht="48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s="5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8">
        <f t="shared" si="312"/>
        <v>1.0225</v>
      </c>
      <c r="P3383">
        <f t="shared" si="313"/>
        <v>85.208333333333329</v>
      </c>
      <c r="Q3383" t="s">
        <v>8317</v>
      </c>
      <c r="R3383" t="s">
        <v>8318</v>
      </c>
      <c r="S3383" s="12">
        <f t="shared" si="314"/>
        <v>42043.976655092592</v>
      </c>
      <c r="T3383" s="12">
        <f t="shared" si="315"/>
        <v>42073.934988425921</v>
      </c>
      <c r="U3383" t="str">
        <f t="shared" si="316"/>
        <v>Feb</v>
      </c>
      <c r="V3383" t="str">
        <f t="shared" si="317"/>
        <v>2015</v>
      </c>
    </row>
    <row r="3384" spans="1:22" ht="48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s="5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8">
        <f t="shared" si="312"/>
        <v>1.0074285714285713</v>
      </c>
      <c r="P3384">
        <f t="shared" si="313"/>
        <v>76.652173913043484</v>
      </c>
      <c r="Q3384" t="s">
        <v>8317</v>
      </c>
      <c r="R3384" t="s">
        <v>8318</v>
      </c>
      <c r="S3384" s="12">
        <f t="shared" si="314"/>
        <v>42559.222870370366</v>
      </c>
      <c r="T3384" s="12">
        <f t="shared" si="315"/>
        <v>42583.749305555553</v>
      </c>
      <c r="U3384" t="str">
        <f t="shared" si="316"/>
        <v>Jul</v>
      </c>
      <c r="V3384" t="str">
        <f t="shared" si="317"/>
        <v>2016</v>
      </c>
    </row>
    <row r="3385" spans="1:22" ht="48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s="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8">
        <f t="shared" si="312"/>
        <v>1.1171428571428572</v>
      </c>
      <c r="P3385">
        <f t="shared" si="313"/>
        <v>65.166666666666671</v>
      </c>
      <c r="Q3385" t="s">
        <v>8317</v>
      </c>
      <c r="R3385" t="s">
        <v>8318</v>
      </c>
      <c r="S3385" s="12">
        <f t="shared" si="314"/>
        <v>42524.574305555558</v>
      </c>
      <c r="T3385" s="12">
        <f t="shared" si="315"/>
        <v>42544.574305555558</v>
      </c>
      <c r="U3385" t="str">
        <f t="shared" si="316"/>
        <v>Jun</v>
      </c>
      <c r="V3385" t="str">
        <f t="shared" si="317"/>
        <v>2016</v>
      </c>
    </row>
    <row r="3386" spans="1:22" ht="48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s="5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8">
        <f t="shared" si="312"/>
        <v>1.0001100000000001</v>
      </c>
      <c r="P3386">
        <f t="shared" si="313"/>
        <v>93.760312499999998</v>
      </c>
      <c r="Q3386" t="s">
        <v>8317</v>
      </c>
      <c r="R3386" t="s">
        <v>8318</v>
      </c>
      <c r="S3386" s="12">
        <f t="shared" si="314"/>
        <v>42291.879259259258</v>
      </c>
      <c r="T3386" s="12">
        <f t="shared" si="315"/>
        <v>42328.916666666664</v>
      </c>
      <c r="U3386" t="str">
        <f t="shared" si="316"/>
        <v>Oct</v>
      </c>
      <c r="V3386" t="str">
        <f t="shared" si="317"/>
        <v>2015</v>
      </c>
    </row>
    <row r="3387" spans="1:22" ht="48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s="5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8">
        <f t="shared" si="312"/>
        <v>1</v>
      </c>
      <c r="P3387">
        <f t="shared" si="313"/>
        <v>133.33333333333334</v>
      </c>
      <c r="Q3387" t="s">
        <v>8317</v>
      </c>
      <c r="R3387" t="s">
        <v>8318</v>
      </c>
      <c r="S3387" s="12">
        <f t="shared" si="314"/>
        <v>41953.659166666665</v>
      </c>
      <c r="T3387" s="12">
        <f t="shared" si="315"/>
        <v>41983.659166666665</v>
      </c>
      <c r="U3387" t="str">
        <f t="shared" si="316"/>
        <v>Nov</v>
      </c>
      <c r="V3387" t="str">
        <f t="shared" si="317"/>
        <v>2014</v>
      </c>
    </row>
    <row r="3388" spans="1:22" ht="48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s="5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8">
        <f t="shared" si="312"/>
        <v>1.05</v>
      </c>
      <c r="P3388">
        <f t="shared" si="313"/>
        <v>51.219512195121951</v>
      </c>
      <c r="Q3388" t="s">
        <v>8317</v>
      </c>
      <c r="R3388" t="s">
        <v>8318</v>
      </c>
      <c r="S3388" s="12">
        <f t="shared" si="314"/>
        <v>41946.436412037037</v>
      </c>
      <c r="T3388" s="12">
        <f t="shared" si="315"/>
        <v>41976.436412037037</v>
      </c>
      <c r="U3388" t="str">
        <f t="shared" si="316"/>
        <v>Nov</v>
      </c>
      <c r="V3388" t="str">
        <f t="shared" si="317"/>
        <v>2014</v>
      </c>
    </row>
    <row r="3389" spans="1:22" ht="48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s="5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8">
        <f t="shared" si="312"/>
        <v>1.1686666666666667</v>
      </c>
      <c r="P3389">
        <f t="shared" si="313"/>
        <v>100.17142857142858</v>
      </c>
      <c r="Q3389" t="s">
        <v>8317</v>
      </c>
      <c r="R3389" t="s">
        <v>8318</v>
      </c>
      <c r="S3389" s="12">
        <f t="shared" si="314"/>
        <v>41947.554259259254</v>
      </c>
      <c r="T3389" s="12">
        <f t="shared" si="315"/>
        <v>41987.554259259261</v>
      </c>
      <c r="U3389" t="str">
        <f t="shared" si="316"/>
        <v>Nov</v>
      </c>
      <c r="V3389" t="str">
        <f t="shared" si="317"/>
        <v>2014</v>
      </c>
    </row>
    <row r="3390" spans="1:22" ht="48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s="5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8">
        <f t="shared" si="312"/>
        <v>1.038</v>
      </c>
      <c r="P3390">
        <f t="shared" si="313"/>
        <v>34.6</v>
      </c>
      <c r="Q3390" t="s">
        <v>8317</v>
      </c>
      <c r="R3390" t="s">
        <v>8318</v>
      </c>
      <c r="S3390" s="12">
        <f t="shared" si="314"/>
        <v>42143.252789351849</v>
      </c>
      <c r="T3390" s="12">
        <f t="shared" si="315"/>
        <v>42173.252789351849</v>
      </c>
      <c r="U3390" t="str">
        <f t="shared" si="316"/>
        <v>May</v>
      </c>
      <c r="V3390" t="str">
        <f t="shared" si="317"/>
        <v>2015</v>
      </c>
    </row>
    <row r="3391" spans="1:22" ht="48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s="5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8">
        <f t="shared" si="312"/>
        <v>1.145</v>
      </c>
      <c r="P3391">
        <f t="shared" si="313"/>
        <v>184.67741935483872</v>
      </c>
      <c r="Q3391" t="s">
        <v>8317</v>
      </c>
      <c r="R3391" t="s">
        <v>8318</v>
      </c>
      <c r="S3391" s="12">
        <f t="shared" si="314"/>
        <v>42494.355115740742</v>
      </c>
      <c r="T3391" s="12">
        <f t="shared" si="315"/>
        <v>42524.355115740742</v>
      </c>
      <c r="U3391" t="str">
        <f t="shared" si="316"/>
        <v>May</v>
      </c>
      <c r="V3391" t="str">
        <f t="shared" si="317"/>
        <v>2016</v>
      </c>
    </row>
    <row r="3392" spans="1:22" ht="48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s="5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8">
        <f t="shared" si="312"/>
        <v>1.024</v>
      </c>
      <c r="P3392">
        <f t="shared" si="313"/>
        <v>69.818181818181813</v>
      </c>
      <c r="Q3392" t="s">
        <v>8317</v>
      </c>
      <c r="R3392" t="s">
        <v>8318</v>
      </c>
      <c r="S3392" s="12">
        <f t="shared" si="314"/>
        <v>41815.56649305555</v>
      </c>
      <c r="T3392" s="12">
        <f t="shared" si="315"/>
        <v>41830.56649305555</v>
      </c>
      <c r="U3392" t="str">
        <f t="shared" si="316"/>
        <v>Jun</v>
      </c>
      <c r="V3392" t="str">
        <f t="shared" si="317"/>
        <v>2014</v>
      </c>
    </row>
    <row r="3393" spans="1:22" ht="48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s="5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8">
        <f t="shared" si="312"/>
        <v>2.23</v>
      </c>
      <c r="P3393">
        <f t="shared" si="313"/>
        <v>61.944444444444443</v>
      </c>
      <c r="Q3393" t="s">
        <v>8317</v>
      </c>
      <c r="R3393" t="s">
        <v>8318</v>
      </c>
      <c r="S3393" s="12">
        <f t="shared" si="314"/>
        <v>41830.337361111109</v>
      </c>
      <c r="T3393" s="12">
        <f t="shared" si="315"/>
        <v>41859.727777777778</v>
      </c>
      <c r="U3393" t="str">
        <f t="shared" si="316"/>
        <v>Jul</v>
      </c>
      <c r="V3393" t="str">
        <f t="shared" si="317"/>
        <v>2014</v>
      </c>
    </row>
    <row r="3394" spans="1:22" ht="48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s="5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8">
        <f t="shared" si="312"/>
        <v>1</v>
      </c>
      <c r="P3394">
        <f t="shared" si="313"/>
        <v>41.666666666666664</v>
      </c>
      <c r="Q3394" t="s">
        <v>8317</v>
      </c>
      <c r="R3394" t="s">
        <v>8318</v>
      </c>
      <c r="S3394" s="12">
        <f t="shared" si="314"/>
        <v>42446.63721064815</v>
      </c>
      <c r="T3394" s="12">
        <f t="shared" si="315"/>
        <v>42496.63721064815</v>
      </c>
      <c r="U3394" t="str">
        <f t="shared" si="316"/>
        <v>Mar</v>
      </c>
      <c r="V3394" t="str">
        <f t="shared" si="317"/>
        <v>2016</v>
      </c>
    </row>
    <row r="3395" spans="1:22" ht="48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s="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8">
        <f t="shared" ref="O3395:O3458" si="318">E3395/D3395</f>
        <v>1.0580000000000001</v>
      </c>
      <c r="P3395">
        <f t="shared" ref="P3395:P3458" si="319">AVERAGE(E3395/L3395)</f>
        <v>36.06818181818182</v>
      </c>
      <c r="Q3395" t="s">
        <v>8317</v>
      </c>
      <c r="R3395" t="s">
        <v>8318</v>
      </c>
      <c r="S3395" s="12">
        <f t="shared" ref="S3395:S3458" si="320">(((J3395/60)/60)/24)+DATE(1970,1,1)+(-5/24)</f>
        <v>41923.713310185187</v>
      </c>
      <c r="T3395" s="12">
        <f t="shared" ref="T3395:T3458" si="321">(((I3395/60)/60)/24)+DATE(1970,1,1)+(-5/24)</f>
        <v>41948.823611111111</v>
      </c>
      <c r="U3395" t="str">
        <f t="shared" ref="U3395:U3458" si="322">TEXT(S3395, "mmm")</f>
        <v>Oct</v>
      </c>
      <c r="V3395" t="str">
        <f t="shared" ref="V3395:V3458" si="323">TEXT(S3395, "yyy")</f>
        <v>2014</v>
      </c>
    </row>
    <row r="3396" spans="1:22" ht="48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s="5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8">
        <f t="shared" si="318"/>
        <v>1.4236363636363636</v>
      </c>
      <c r="P3396">
        <f t="shared" si="319"/>
        <v>29</v>
      </c>
      <c r="Q3396" t="s">
        <v>8317</v>
      </c>
      <c r="R3396" t="s">
        <v>8318</v>
      </c>
      <c r="S3396" s="12">
        <f t="shared" si="320"/>
        <v>41817.387094907404</v>
      </c>
      <c r="T3396" s="12">
        <f t="shared" si="321"/>
        <v>41847.387094907404</v>
      </c>
      <c r="U3396" t="str">
        <f t="shared" si="322"/>
        <v>Jun</v>
      </c>
      <c r="V3396" t="str">
        <f t="shared" si="323"/>
        <v>2014</v>
      </c>
    </row>
    <row r="3397" spans="1:22" ht="32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s="5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8">
        <f t="shared" si="318"/>
        <v>1.84</v>
      </c>
      <c r="P3397">
        <f t="shared" si="319"/>
        <v>24.210526315789473</v>
      </c>
      <c r="Q3397" t="s">
        <v>8317</v>
      </c>
      <c r="R3397" t="s">
        <v>8318</v>
      </c>
      <c r="S3397" s="12">
        <f t="shared" si="320"/>
        <v>42140.503981481481</v>
      </c>
      <c r="T3397" s="12">
        <f t="shared" si="321"/>
        <v>42154.548611111109</v>
      </c>
      <c r="U3397" t="str">
        <f t="shared" si="322"/>
        <v>May</v>
      </c>
      <c r="V3397" t="str">
        <f t="shared" si="323"/>
        <v>2015</v>
      </c>
    </row>
    <row r="3398" spans="1:22" ht="48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s="5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8">
        <f t="shared" si="318"/>
        <v>1.0433333333333332</v>
      </c>
      <c r="P3398">
        <f t="shared" si="319"/>
        <v>55.892857142857146</v>
      </c>
      <c r="Q3398" t="s">
        <v>8317</v>
      </c>
      <c r="R3398" t="s">
        <v>8318</v>
      </c>
      <c r="S3398" s="12">
        <f t="shared" si="320"/>
        <v>41764.238298611104</v>
      </c>
      <c r="T3398" s="12">
        <f t="shared" si="321"/>
        <v>41790.957638888889</v>
      </c>
      <c r="U3398" t="str">
        <f t="shared" si="322"/>
        <v>May</v>
      </c>
      <c r="V3398" t="str">
        <f t="shared" si="323"/>
        <v>2014</v>
      </c>
    </row>
    <row r="3399" spans="1:22" ht="32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s="5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8">
        <f t="shared" si="318"/>
        <v>1.1200000000000001</v>
      </c>
      <c r="P3399">
        <f t="shared" si="319"/>
        <v>11.666666666666666</v>
      </c>
      <c r="Q3399" t="s">
        <v>8317</v>
      </c>
      <c r="R3399" t="s">
        <v>8318</v>
      </c>
      <c r="S3399" s="12">
        <f t="shared" si="320"/>
        <v>42378.270011574066</v>
      </c>
      <c r="T3399" s="12">
        <f t="shared" si="321"/>
        <v>42418.708333333336</v>
      </c>
      <c r="U3399" t="str">
        <f t="shared" si="322"/>
        <v>Jan</v>
      </c>
      <c r="V3399" t="str">
        <f t="shared" si="323"/>
        <v>2016</v>
      </c>
    </row>
    <row r="3400" spans="1:22" ht="48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s="5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8">
        <f t="shared" si="318"/>
        <v>1.1107499999999999</v>
      </c>
      <c r="P3400">
        <f t="shared" si="319"/>
        <v>68.353846153846149</v>
      </c>
      <c r="Q3400" t="s">
        <v>8317</v>
      </c>
      <c r="R3400" t="s">
        <v>8318</v>
      </c>
      <c r="S3400" s="12">
        <f t="shared" si="320"/>
        <v>41941.543703703705</v>
      </c>
      <c r="T3400" s="12">
        <f t="shared" si="321"/>
        <v>41964.499999999993</v>
      </c>
      <c r="U3400" t="str">
        <f t="shared" si="322"/>
        <v>Oct</v>
      </c>
      <c r="V3400" t="str">
        <f t="shared" si="323"/>
        <v>2014</v>
      </c>
    </row>
    <row r="3401" spans="1:22" ht="48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s="5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8">
        <f t="shared" si="318"/>
        <v>1.0375000000000001</v>
      </c>
      <c r="P3401">
        <f t="shared" si="319"/>
        <v>27.065217391304348</v>
      </c>
      <c r="Q3401" t="s">
        <v>8317</v>
      </c>
      <c r="R3401" t="s">
        <v>8318</v>
      </c>
      <c r="S3401" s="12">
        <f t="shared" si="320"/>
        <v>42026.712094907409</v>
      </c>
      <c r="T3401" s="12">
        <f t="shared" si="321"/>
        <v>42056.712094907409</v>
      </c>
      <c r="U3401" t="str">
        <f t="shared" si="322"/>
        <v>Jan</v>
      </c>
      <c r="V3401" t="str">
        <f t="shared" si="323"/>
        <v>2015</v>
      </c>
    </row>
    <row r="3402" spans="1:22" ht="48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s="5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8">
        <f t="shared" si="318"/>
        <v>1.0041</v>
      </c>
      <c r="P3402">
        <f t="shared" si="319"/>
        <v>118.12941176470588</v>
      </c>
      <c r="Q3402" t="s">
        <v>8317</v>
      </c>
      <c r="R3402" t="s">
        <v>8318</v>
      </c>
      <c r="S3402" s="12">
        <f t="shared" si="320"/>
        <v>41834.745532407404</v>
      </c>
      <c r="T3402" s="12">
        <f t="shared" si="321"/>
        <v>41879.745532407404</v>
      </c>
      <c r="U3402" t="str">
        <f t="shared" si="322"/>
        <v>Jul</v>
      </c>
      <c r="V3402" t="str">
        <f t="shared" si="323"/>
        <v>2014</v>
      </c>
    </row>
    <row r="3403" spans="1:22" ht="48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s="5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8">
        <f t="shared" si="318"/>
        <v>1.0186206896551724</v>
      </c>
      <c r="P3403">
        <f t="shared" si="319"/>
        <v>44.757575757575758</v>
      </c>
      <c r="Q3403" t="s">
        <v>8317</v>
      </c>
      <c r="R3403" t="s">
        <v>8318</v>
      </c>
      <c r="S3403" s="12">
        <f t="shared" si="320"/>
        <v>42193.5155787037</v>
      </c>
      <c r="T3403" s="12">
        <f t="shared" si="321"/>
        <v>42223.5155787037</v>
      </c>
      <c r="U3403" t="str">
        <f t="shared" si="322"/>
        <v>Jul</v>
      </c>
      <c r="V3403" t="str">
        <f t="shared" si="323"/>
        <v>2015</v>
      </c>
    </row>
    <row r="3404" spans="1:22" ht="48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s="5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8">
        <f t="shared" si="318"/>
        <v>1.0976666666666666</v>
      </c>
      <c r="P3404">
        <f t="shared" si="319"/>
        <v>99.787878787878782</v>
      </c>
      <c r="Q3404" t="s">
        <v>8317</v>
      </c>
      <c r="R3404" t="s">
        <v>8318</v>
      </c>
      <c r="S3404" s="12">
        <f t="shared" si="320"/>
        <v>42290.410219907404</v>
      </c>
      <c r="T3404" s="12">
        <f t="shared" si="321"/>
        <v>42319.896527777775</v>
      </c>
      <c r="U3404" t="str">
        <f t="shared" si="322"/>
        <v>Oct</v>
      </c>
      <c r="V3404" t="str">
        <f t="shared" si="323"/>
        <v>2015</v>
      </c>
    </row>
    <row r="3405" spans="1:22" ht="48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s="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8">
        <f t="shared" si="318"/>
        <v>1</v>
      </c>
      <c r="P3405">
        <f t="shared" si="319"/>
        <v>117.64705882352941</v>
      </c>
      <c r="Q3405" t="s">
        <v>8317</v>
      </c>
      <c r="R3405" t="s">
        <v>8318</v>
      </c>
      <c r="S3405" s="12">
        <f t="shared" si="320"/>
        <v>42150.253749999996</v>
      </c>
      <c r="T3405" s="12">
        <f t="shared" si="321"/>
        <v>42180.253749999996</v>
      </c>
      <c r="U3405" t="str">
        <f t="shared" si="322"/>
        <v>May</v>
      </c>
      <c r="V3405" t="str">
        <f t="shared" si="323"/>
        <v>2015</v>
      </c>
    </row>
    <row r="3406" spans="1:22" ht="48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s="5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8">
        <f t="shared" si="318"/>
        <v>1.22</v>
      </c>
      <c r="P3406">
        <f t="shared" si="319"/>
        <v>203.33333333333334</v>
      </c>
      <c r="Q3406" t="s">
        <v>8317</v>
      </c>
      <c r="R3406" t="s">
        <v>8318</v>
      </c>
      <c r="S3406" s="12">
        <f t="shared" si="320"/>
        <v>42152.295162037037</v>
      </c>
      <c r="T3406" s="12">
        <f t="shared" si="321"/>
        <v>42172.295162037037</v>
      </c>
      <c r="U3406" t="str">
        <f t="shared" si="322"/>
        <v>May</v>
      </c>
      <c r="V3406" t="str">
        <f t="shared" si="323"/>
        <v>2015</v>
      </c>
    </row>
    <row r="3407" spans="1:22" ht="48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s="5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8">
        <f t="shared" si="318"/>
        <v>1.3757142857142857</v>
      </c>
      <c r="P3407">
        <f t="shared" si="319"/>
        <v>28.323529411764707</v>
      </c>
      <c r="Q3407" t="s">
        <v>8317</v>
      </c>
      <c r="R3407" t="s">
        <v>8318</v>
      </c>
      <c r="S3407" s="12">
        <f t="shared" si="320"/>
        <v>42409.808865740742</v>
      </c>
      <c r="T3407" s="12">
        <f t="shared" si="321"/>
        <v>42430.790972222218</v>
      </c>
      <c r="U3407" t="str">
        <f t="shared" si="322"/>
        <v>Feb</v>
      </c>
      <c r="V3407" t="str">
        <f t="shared" si="323"/>
        <v>2016</v>
      </c>
    </row>
    <row r="3408" spans="1:22" ht="32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s="5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8">
        <f t="shared" si="318"/>
        <v>1.0031000000000001</v>
      </c>
      <c r="P3408">
        <f t="shared" si="319"/>
        <v>110.23076923076923</v>
      </c>
      <c r="Q3408" t="s">
        <v>8317</v>
      </c>
      <c r="R3408" t="s">
        <v>8318</v>
      </c>
      <c r="S3408" s="12">
        <f t="shared" si="320"/>
        <v>41791.284444444442</v>
      </c>
      <c r="T3408" s="12">
        <f t="shared" si="321"/>
        <v>41836.284444444442</v>
      </c>
      <c r="U3408" t="str">
        <f t="shared" si="322"/>
        <v>Jun</v>
      </c>
      <c r="V3408" t="str">
        <f t="shared" si="323"/>
        <v>2014</v>
      </c>
    </row>
    <row r="3409" spans="1:22" ht="64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s="5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8">
        <f t="shared" si="318"/>
        <v>1.071</v>
      </c>
      <c r="P3409">
        <f t="shared" si="319"/>
        <v>31.970149253731343</v>
      </c>
      <c r="Q3409" t="s">
        <v>8317</v>
      </c>
      <c r="R3409" t="s">
        <v>8318</v>
      </c>
      <c r="S3409" s="12">
        <f t="shared" si="320"/>
        <v>41796.21399305555</v>
      </c>
      <c r="T3409" s="12">
        <f t="shared" si="321"/>
        <v>41826.21399305555</v>
      </c>
      <c r="U3409" t="str">
        <f t="shared" si="322"/>
        <v>Jun</v>
      </c>
      <c r="V3409" t="str">
        <f t="shared" si="323"/>
        <v>2014</v>
      </c>
    </row>
    <row r="3410" spans="1:22" ht="48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s="5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8">
        <f t="shared" si="318"/>
        <v>2.11</v>
      </c>
      <c r="P3410">
        <f t="shared" si="319"/>
        <v>58.611111111111114</v>
      </c>
      <c r="Q3410" t="s">
        <v>8317</v>
      </c>
      <c r="R3410" t="s">
        <v>8318</v>
      </c>
      <c r="S3410" s="12">
        <f t="shared" si="320"/>
        <v>41808.78361111111</v>
      </c>
      <c r="T3410" s="12">
        <f t="shared" si="321"/>
        <v>41838.78361111111</v>
      </c>
      <c r="U3410" t="str">
        <f t="shared" si="322"/>
        <v>Jun</v>
      </c>
      <c r="V3410" t="str">
        <f t="shared" si="323"/>
        <v>2014</v>
      </c>
    </row>
    <row r="3411" spans="1:22" ht="48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s="5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8">
        <f t="shared" si="318"/>
        <v>1.236</v>
      </c>
      <c r="P3411">
        <f t="shared" si="319"/>
        <v>29.428571428571427</v>
      </c>
      <c r="Q3411" t="s">
        <v>8317</v>
      </c>
      <c r="R3411" t="s">
        <v>8318</v>
      </c>
      <c r="S3411" s="12">
        <f t="shared" si="320"/>
        <v>42544.605995370373</v>
      </c>
      <c r="T3411" s="12">
        <f t="shared" si="321"/>
        <v>42582.665277777771</v>
      </c>
      <c r="U3411" t="str">
        <f t="shared" si="322"/>
        <v>Jun</v>
      </c>
      <c r="V3411" t="str">
        <f t="shared" si="323"/>
        <v>2016</v>
      </c>
    </row>
    <row r="3412" spans="1:22" ht="48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s="5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8">
        <f t="shared" si="318"/>
        <v>1.085</v>
      </c>
      <c r="P3412">
        <f t="shared" si="319"/>
        <v>81.375</v>
      </c>
      <c r="Q3412" t="s">
        <v>8317</v>
      </c>
      <c r="R3412" t="s">
        <v>8318</v>
      </c>
      <c r="S3412" s="12">
        <f t="shared" si="320"/>
        <v>42499.83321759259</v>
      </c>
      <c r="T3412" s="12">
        <f t="shared" si="321"/>
        <v>42527.083333333336</v>
      </c>
      <c r="U3412" t="str">
        <f t="shared" si="322"/>
        <v>May</v>
      </c>
      <c r="V3412" t="str">
        <f t="shared" si="323"/>
        <v>2016</v>
      </c>
    </row>
    <row r="3413" spans="1:22" ht="48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s="5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8">
        <f t="shared" si="318"/>
        <v>1.0356666666666667</v>
      </c>
      <c r="P3413">
        <f t="shared" si="319"/>
        <v>199.16666666666666</v>
      </c>
      <c r="Q3413" t="s">
        <v>8317</v>
      </c>
      <c r="R3413" t="s">
        <v>8318</v>
      </c>
      <c r="S3413" s="12">
        <f t="shared" si="320"/>
        <v>42264.814490740733</v>
      </c>
      <c r="T3413" s="12">
        <f t="shared" si="321"/>
        <v>42284.814490740733</v>
      </c>
      <c r="U3413" t="str">
        <f t="shared" si="322"/>
        <v>Sep</v>
      </c>
      <c r="V3413" t="str">
        <f t="shared" si="323"/>
        <v>2015</v>
      </c>
    </row>
    <row r="3414" spans="1:22" ht="48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s="5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8">
        <f t="shared" si="318"/>
        <v>1</v>
      </c>
      <c r="P3414">
        <f t="shared" si="319"/>
        <v>115.38461538461539</v>
      </c>
      <c r="Q3414" t="s">
        <v>8317</v>
      </c>
      <c r="R3414" t="s">
        <v>8318</v>
      </c>
      <c r="S3414" s="12">
        <f t="shared" si="320"/>
        <v>41879.750717592593</v>
      </c>
      <c r="T3414" s="12">
        <f t="shared" si="321"/>
        <v>41909.750717592593</v>
      </c>
      <c r="U3414" t="str">
        <f t="shared" si="322"/>
        <v>Aug</v>
      </c>
      <c r="V3414" t="str">
        <f t="shared" si="323"/>
        <v>2014</v>
      </c>
    </row>
    <row r="3415" spans="1:22" ht="48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s="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8">
        <f t="shared" si="318"/>
        <v>1.3</v>
      </c>
      <c r="P3415">
        <f t="shared" si="319"/>
        <v>46.428571428571431</v>
      </c>
      <c r="Q3415" t="s">
        <v>8317</v>
      </c>
      <c r="R3415" t="s">
        <v>8318</v>
      </c>
      <c r="S3415" s="12">
        <f t="shared" si="320"/>
        <v>42053.524745370371</v>
      </c>
      <c r="T3415" s="12">
        <f t="shared" si="321"/>
        <v>42062.999305555553</v>
      </c>
      <c r="U3415" t="str">
        <f t="shared" si="322"/>
        <v>Feb</v>
      </c>
      <c r="V3415" t="str">
        <f t="shared" si="323"/>
        <v>2015</v>
      </c>
    </row>
    <row r="3416" spans="1:22" ht="48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s="5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8">
        <f t="shared" si="318"/>
        <v>1.0349999999999999</v>
      </c>
      <c r="P3416">
        <f t="shared" si="319"/>
        <v>70.568181818181813</v>
      </c>
      <c r="Q3416" t="s">
        <v>8317</v>
      </c>
      <c r="R3416" t="s">
        <v>8318</v>
      </c>
      <c r="S3416" s="12">
        <f t="shared" si="320"/>
        <v>42675.624131944445</v>
      </c>
      <c r="T3416" s="12">
        <f t="shared" si="321"/>
        <v>42705.124305555553</v>
      </c>
      <c r="U3416" t="str">
        <f t="shared" si="322"/>
        <v>Nov</v>
      </c>
      <c r="V3416" t="str">
        <f t="shared" si="323"/>
        <v>2016</v>
      </c>
    </row>
    <row r="3417" spans="1:22" ht="32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s="5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8">
        <f t="shared" si="318"/>
        <v>1</v>
      </c>
      <c r="P3417">
        <f t="shared" si="319"/>
        <v>22.222222222222221</v>
      </c>
      <c r="Q3417" t="s">
        <v>8317</v>
      </c>
      <c r="R3417" t="s">
        <v>8318</v>
      </c>
      <c r="S3417" s="12">
        <f t="shared" si="320"/>
        <v>42466.935833333329</v>
      </c>
      <c r="T3417" s="12">
        <f t="shared" si="321"/>
        <v>42477.770833333336</v>
      </c>
      <c r="U3417" t="str">
        <f t="shared" si="322"/>
        <v>Apr</v>
      </c>
      <c r="V3417" t="str">
        <f t="shared" si="323"/>
        <v>2016</v>
      </c>
    </row>
    <row r="3418" spans="1:22" ht="48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s="5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8">
        <f t="shared" si="318"/>
        <v>1.196</v>
      </c>
      <c r="P3418">
        <f t="shared" si="319"/>
        <v>159.46666666666667</v>
      </c>
      <c r="Q3418" t="s">
        <v>8317</v>
      </c>
      <c r="R3418" t="s">
        <v>8318</v>
      </c>
      <c r="S3418" s="12">
        <f t="shared" si="320"/>
        <v>42089.204224537032</v>
      </c>
      <c r="T3418" s="12">
        <f t="shared" si="321"/>
        <v>42117.562499999993</v>
      </c>
      <c r="U3418" t="str">
        <f t="shared" si="322"/>
        <v>Mar</v>
      </c>
      <c r="V3418" t="str">
        <f t="shared" si="323"/>
        <v>2015</v>
      </c>
    </row>
    <row r="3419" spans="1:22" ht="48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s="5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8">
        <f t="shared" si="318"/>
        <v>1.0000058823529412</v>
      </c>
      <c r="P3419">
        <f t="shared" si="319"/>
        <v>37.777999999999999</v>
      </c>
      <c r="Q3419" t="s">
        <v>8317</v>
      </c>
      <c r="R3419" t="s">
        <v>8318</v>
      </c>
      <c r="S3419" s="12">
        <f t="shared" si="320"/>
        <v>41894.705416666664</v>
      </c>
      <c r="T3419" s="12">
        <f t="shared" si="321"/>
        <v>41937.821527777778</v>
      </c>
      <c r="U3419" t="str">
        <f t="shared" si="322"/>
        <v>Sep</v>
      </c>
      <c r="V3419" t="str">
        <f t="shared" si="323"/>
        <v>2014</v>
      </c>
    </row>
    <row r="3420" spans="1:22" ht="48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s="5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8">
        <f t="shared" si="318"/>
        <v>1.00875</v>
      </c>
      <c r="P3420">
        <f t="shared" si="319"/>
        <v>72.053571428571431</v>
      </c>
      <c r="Q3420" t="s">
        <v>8317</v>
      </c>
      <c r="R3420" t="s">
        <v>8318</v>
      </c>
      <c r="S3420" s="12">
        <f t="shared" si="320"/>
        <v>41752.626238425924</v>
      </c>
      <c r="T3420" s="12">
        <f t="shared" si="321"/>
        <v>41782.626238425924</v>
      </c>
      <c r="U3420" t="str">
        <f t="shared" si="322"/>
        <v>Apr</v>
      </c>
      <c r="V3420" t="str">
        <f t="shared" si="323"/>
        <v>2014</v>
      </c>
    </row>
    <row r="3421" spans="1:22" ht="64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s="5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8">
        <f t="shared" si="318"/>
        <v>1.0654545454545454</v>
      </c>
      <c r="P3421">
        <f t="shared" si="319"/>
        <v>63.695652173913047</v>
      </c>
      <c r="Q3421" t="s">
        <v>8317</v>
      </c>
      <c r="R3421" t="s">
        <v>8318</v>
      </c>
      <c r="S3421" s="12">
        <f t="shared" si="320"/>
        <v>42448.613252314812</v>
      </c>
      <c r="T3421" s="12">
        <f t="shared" si="321"/>
        <v>42466.687499999993</v>
      </c>
      <c r="U3421" t="str">
        <f t="shared" si="322"/>
        <v>Mar</v>
      </c>
      <c r="V3421" t="str">
        <f t="shared" si="323"/>
        <v>2016</v>
      </c>
    </row>
    <row r="3422" spans="1:22" ht="48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s="5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8">
        <f t="shared" si="318"/>
        <v>1.38</v>
      </c>
      <c r="P3422">
        <f t="shared" si="319"/>
        <v>28.411764705882351</v>
      </c>
      <c r="Q3422" t="s">
        <v>8317</v>
      </c>
      <c r="R3422" t="s">
        <v>8318</v>
      </c>
      <c r="S3422" s="12">
        <f t="shared" si="320"/>
        <v>42404.881967592592</v>
      </c>
      <c r="T3422" s="12">
        <f t="shared" si="321"/>
        <v>42413.791666666664</v>
      </c>
      <c r="U3422" t="str">
        <f t="shared" si="322"/>
        <v>Feb</v>
      </c>
      <c r="V3422" t="str">
        <f t="shared" si="323"/>
        <v>2016</v>
      </c>
    </row>
    <row r="3423" spans="1:22" ht="48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s="5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8">
        <f t="shared" si="318"/>
        <v>1.0115000000000001</v>
      </c>
      <c r="P3423">
        <f t="shared" si="319"/>
        <v>103.21428571428571</v>
      </c>
      <c r="Q3423" t="s">
        <v>8317</v>
      </c>
      <c r="R3423" t="s">
        <v>8318</v>
      </c>
      <c r="S3423" s="12">
        <f t="shared" si="320"/>
        <v>42037.582905092589</v>
      </c>
      <c r="T3423" s="12">
        <f t="shared" si="321"/>
        <v>42067.582905092589</v>
      </c>
      <c r="U3423" t="str">
        <f t="shared" si="322"/>
        <v>Feb</v>
      </c>
      <c r="V3423" t="str">
        <f t="shared" si="323"/>
        <v>2015</v>
      </c>
    </row>
    <row r="3424" spans="1:22" ht="48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s="5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8">
        <f t="shared" si="318"/>
        <v>1.091</v>
      </c>
      <c r="P3424">
        <f t="shared" si="319"/>
        <v>71.152173913043484</v>
      </c>
      <c r="Q3424" t="s">
        <v>8317</v>
      </c>
      <c r="R3424" t="s">
        <v>8318</v>
      </c>
      <c r="S3424" s="12">
        <f t="shared" si="320"/>
        <v>42323.353888888887</v>
      </c>
      <c r="T3424" s="12">
        <f t="shared" si="321"/>
        <v>42351.791666666664</v>
      </c>
      <c r="U3424" t="str">
        <f t="shared" si="322"/>
        <v>Nov</v>
      </c>
      <c r="V3424" t="str">
        <f t="shared" si="323"/>
        <v>2015</v>
      </c>
    </row>
    <row r="3425" spans="1:22" ht="48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s="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8">
        <f t="shared" si="318"/>
        <v>1.4</v>
      </c>
      <c r="P3425">
        <f t="shared" si="319"/>
        <v>35</v>
      </c>
      <c r="Q3425" t="s">
        <v>8317</v>
      </c>
      <c r="R3425" t="s">
        <v>8318</v>
      </c>
      <c r="S3425" s="12">
        <f t="shared" si="320"/>
        <v>42088.703020833331</v>
      </c>
      <c r="T3425" s="12">
        <f t="shared" si="321"/>
        <v>42118.703020833331</v>
      </c>
      <c r="U3425" t="str">
        <f t="shared" si="322"/>
        <v>Mar</v>
      </c>
      <c r="V3425" t="str">
        <f t="shared" si="323"/>
        <v>2015</v>
      </c>
    </row>
    <row r="3426" spans="1:22" ht="48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s="5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8">
        <f t="shared" si="318"/>
        <v>1.0358333333333334</v>
      </c>
      <c r="P3426">
        <f t="shared" si="319"/>
        <v>81.776315789473685</v>
      </c>
      <c r="Q3426" t="s">
        <v>8317</v>
      </c>
      <c r="R3426" t="s">
        <v>8318</v>
      </c>
      <c r="S3426" s="12">
        <f t="shared" si="320"/>
        <v>42018.468564814808</v>
      </c>
      <c r="T3426" s="12">
        <f t="shared" si="321"/>
        <v>42040.082638888889</v>
      </c>
      <c r="U3426" t="str">
        <f t="shared" si="322"/>
        <v>Jan</v>
      </c>
      <c r="V3426" t="str">
        <f t="shared" si="323"/>
        <v>2015</v>
      </c>
    </row>
    <row r="3427" spans="1:22" ht="48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s="5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8">
        <f t="shared" si="318"/>
        <v>1.0297033333333332</v>
      </c>
      <c r="P3427">
        <f t="shared" si="319"/>
        <v>297.02980769230766</v>
      </c>
      <c r="Q3427" t="s">
        <v>8317</v>
      </c>
      <c r="R3427" t="s">
        <v>8318</v>
      </c>
      <c r="S3427" s="12">
        <f t="shared" si="320"/>
        <v>41884.40898148148</v>
      </c>
      <c r="T3427" s="12">
        <f t="shared" si="321"/>
        <v>41916.40898148148</v>
      </c>
      <c r="U3427" t="str">
        <f t="shared" si="322"/>
        <v>Sep</v>
      </c>
      <c r="V3427" t="str">
        <f t="shared" si="323"/>
        <v>2014</v>
      </c>
    </row>
    <row r="3428" spans="1:22" ht="48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s="5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8">
        <f t="shared" si="318"/>
        <v>1.0813333333333333</v>
      </c>
      <c r="P3428">
        <f t="shared" si="319"/>
        <v>46.609195402298852</v>
      </c>
      <c r="Q3428" t="s">
        <v>8317</v>
      </c>
      <c r="R3428" t="s">
        <v>8318</v>
      </c>
      <c r="S3428" s="12">
        <f t="shared" si="320"/>
        <v>41883.848414351851</v>
      </c>
      <c r="T3428" s="12">
        <f t="shared" si="321"/>
        <v>41902.875</v>
      </c>
      <c r="U3428" t="str">
        <f t="shared" si="322"/>
        <v>Sep</v>
      </c>
      <c r="V3428" t="str">
        <f t="shared" si="323"/>
        <v>2014</v>
      </c>
    </row>
    <row r="3429" spans="1:22" ht="48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s="5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8">
        <f t="shared" si="318"/>
        <v>1</v>
      </c>
      <c r="P3429">
        <f t="shared" si="319"/>
        <v>51.724137931034484</v>
      </c>
      <c r="Q3429" t="s">
        <v>8317</v>
      </c>
      <c r="R3429" t="s">
        <v>8318</v>
      </c>
      <c r="S3429" s="12">
        <f t="shared" si="320"/>
        <v>41792.436944444438</v>
      </c>
      <c r="T3429" s="12">
        <f t="shared" si="321"/>
        <v>41822.436944444438</v>
      </c>
      <c r="U3429" t="str">
        <f t="shared" si="322"/>
        <v>Jun</v>
      </c>
      <c r="V3429" t="str">
        <f t="shared" si="323"/>
        <v>2014</v>
      </c>
    </row>
    <row r="3430" spans="1:22" ht="48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s="5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8">
        <f t="shared" si="318"/>
        <v>1.0275000000000001</v>
      </c>
      <c r="P3430">
        <f t="shared" si="319"/>
        <v>40.294117647058826</v>
      </c>
      <c r="Q3430" t="s">
        <v>8317</v>
      </c>
      <c r="R3430" t="s">
        <v>8318</v>
      </c>
      <c r="S3430" s="12">
        <f t="shared" si="320"/>
        <v>42038.512118055551</v>
      </c>
      <c r="T3430" s="12">
        <f t="shared" si="321"/>
        <v>42063.499999999993</v>
      </c>
      <c r="U3430" t="str">
        <f t="shared" si="322"/>
        <v>Feb</v>
      </c>
      <c r="V3430" t="str">
        <f t="shared" si="323"/>
        <v>2015</v>
      </c>
    </row>
    <row r="3431" spans="1:22" ht="48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s="5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8">
        <f t="shared" si="318"/>
        <v>1.3</v>
      </c>
      <c r="P3431">
        <f t="shared" si="319"/>
        <v>16.25</v>
      </c>
      <c r="Q3431" t="s">
        <v>8317</v>
      </c>
      <c r="R3431" t="s">
        <v>8318</v>
      </c>
      <c r="S3431" s="12">
        <f t="shared" si="320"/>
        <v>42661.813206018516</v>
      </c>
      <c r="T3431" s="12">
        <f t="shared" si="321"/>
        <v>42675.813206018516</v>
      </c>
      <c r="U3431" t="str">
        <f t="shared" si="322"/>
        <v>Oct</v>
      </c>
      <c r="V3431" t="str">
        <f t="shared" si="323"/>
        <v>2016</v>
      </c>
    </row>
    <row r="3432" spans="1:22" ht="48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s="5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8">
        <f t="shared" si="318"/>
        <v>1.0854949999999999</v>
      </c>
      <c r="P3432">
        <f t="shared" si="319"/>
        <v>30.152638888888887</v>
      </c>
      <c r="Q3432" t="s">
        <v>8317</v>
      </c>
      <c r="R3432" t="s">
        <v>8318</v>
      </c>
      <c r="S3432" s="12">
        <f t="shared" si="320"/>
        <v>41820.737280092588</v>
      </c>
      <c r="T3432" s="12">
        <f t="shared" si="321"/>
        <v>41850.737280092588</v>
      </c>
      <c r="U3432" t="str">
        <f t="shared" si="322"/>
        <v>Jun</v>
      </c>
      <c r="V3432" t="str">
        <f t="shared" si="323"/>
        <v>2014</v>
      </c>
    </row>
    <row r="3433" spans="1:22" ht="48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s="5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8">
        <f t="shared" si="318"/>
        <v>1</v>
      </c>
      <c r="P3433">
        <f t="shared" si="319"/>
        <v>95.238095238095241</v>
      </c>
      <c r="Q3433" t="s">
        <v>8317</v>
      </c>
      <c r="R3433" t="s">
        <v>8318</v>
      </c>
      <c r="S3433" s="12">
        <f t="shared" si="320"/>
        <v>41839.522604166668</v>
      </c>
      <c r="T3433" s="12">
        <f t="shared" si="321"/>
        <v>41869.522604166668</v>
      </c>
      <c r="U3433" t="str">
        <f t="shared" si="322"/>
        <v>Jul</v>
      </c>
      <c r="V3433" t="str">
        <f t="shared" si="323"/>
        <v>2014</v>
      </c>
    </row>
    <row r="3434" spans="1:22" ht="48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s="5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8">
        <f t="shared" si="318"/>
        <v>1.0965</v>
      </c>
      <c r="P3434">
        <f t="shared" si="319"/>
        <v>52.214285714285715</v>
      </c>
      <c r="Q3434" t="s">
        <v>8317</v>
      </c>
      <c r="R3434" t="s">
        <v>8318</v>
      </c>
      <c r="S3434" s="12">
        <f t="shared" si="320"/>
        <v>42380.372847222221</v>
      </c>
      <c r="T3434" s="12">
        <f t="shared" si="321"/>
        <v>42405.708333333336</v>
      </c>
      <c r="U3434" t="str">
        <f t="shared" si="322"/>
        <v>Jan</v>
      </c>
      <c r="V3434" t="str">
        <f t="shared" si="323"/>
        <v>2016</v>
      </c>
    </row>
    <row r="3435" spans="1:22" ht="48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s="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8">
        <f t="shared" si="318"/>
        <v>1.0026315789473683</v>
      </c>
      <c r="P3435">
        <f t="shared" si="319"/>
        <v>134.1549295774648</v>
      </c>
      <c r="Q3435" t="s">
        <v>8317</v>
      </c>
      <c r="R3435" t="s">
        <v>8318</v>
      </c>
      <c r="S3435" s="12">
        <f t="shared" si="320"/>
        <v>41775.854803240742</v>
      </c>
      <c r="T3435" s="12">
        <f t="shared" si="321"/>
        <v>41806.916666666664</v>
      </c>
      <c r="U3435" t="str">
        <f t="shared" si="322"/>
        <v>May</v>
      </c>
      <c r="V3435" t="str">
        <f t="shared" si="323"/>
        <v>2014</v>
      </c>
    </row>
    <row r="3436" spans="1:22" ht="48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s="5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8">
        <f t="shared" si="318"/>
        <v>1.0555000000000001</v>
      </c>
      <c r="P3436">
        <f t="shared" si="319"/>
        <v>62.827380952380949</v>
      </c>
      <c r="Q3436" t="s">
        <v>8317</v>
      </c>
      <c r="R3436" t="s">
        <v>8318</v>
      </c>
      <c r="S3436" s="12">
        <f t="shared" si="320"/>
        <v>41800.172094907408</v>
      </c>
      <c r="T3436" s="12">
        <f t="shared" si="321"/>
        <v>41830.172094907408</v>
      </c>
      <c r="U3436" t="str">
        <f t="shared" si="322"/>
        <v>Jun</v>
      </c>
      <c r="V3436" t="str">
        <f t="shared" si="323"/>
        <v>2014</v>
      </c>
    </row>
    <row r="3437" spans="1:22" ht="48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s="5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8">
        <f t="shared" si="318"/>
        <v>1.1200000000000001</v>
      </c>
      <c r="P3437">
        <f t="shared" si="319"/>
        <v>58.94736842105263</v>
      </c>
      <c r="Q3437" t="s">
        <v>8317</v>
      </c>
      <c r="R3437" t="s">
        <v>8318</v>
      </c>
      <c r="S3437" s="12">
        <f t="shared" si="320"/>
        <v>42572.408483796295</v>
      </c>
      <c r="T3437" s="12">
        <f t="shared" si="321"/>
        <v>42588.916666666664</v>
      </c>
      <c r="U3437" t="str">
        <f t="shared" si="322"/>
        <v>Jul</v>
      </c>
      <c r="V3437" t="str">
        <f t="shared" si="323"/>
        <v>2016</v>
      </c>
    </row>
    <row r="3438" spans="1:22" ht="48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s="5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8">
        <f t="shared" si="318"/>
        <v>1.0589999999999999</v>
      </c>
      <c r="P3438">
        <f t="shared" si="319"/>
        <v>143.1081081081081</v>
      </c>
      <c r="Q3438" t="s">
        <v>8317</v>
      </c>
      <c r="R3438" t="s">
        <v>8318</v>
      </c>
      <c r="S3438" s="12">
        <f t="shared" si="320"/>
        <v>41851.333252314813</v>
      </c>
      <c r="T3438" s="12">
        <f t="shared" si="321"/>
        <v>41872.477777777778</v>
      </c>
      <c r="U3438" t="str">
        <f t="shared" si="322"/>
        <v>Jul</v>
      </c>
      <c r="V3438" t="str">
        <f t="shared" si="323"/>
        <v>2014</v>
      </c>
    </row>
    <row r="3439" spans="1:22" ht="48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s="5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8">
        <f t="shared" si="318"/>
        <v>1.01</v>
      </c>
      <c r="P3439">
        <f t="shared" si="319"/>
        <v>84.166666666666671</v>
      </c>
      <c r="Q3439" t="s">
        <v>8317</v>
      </c>
      <c r="R3439" t="s">
        <v>8318</v>
      </c>
      <c r="S3439" s="12">
        <f t="shared" si="320"/>
        <v>42205.502546296295</v>
      </c>
      <c r="T3439" s="12">
        <f t="shared" si="321"/>
        <v>42235.502546296295</v>
      </c>
      <c r="U3439" t="str">
        <f t="shared" si="322"/>
        <v>Jul</v>
      </c>
      <c r="V3439" t="str">
        <f t="shared" si="323"/>
        <v>2015</v>
      </c>
    </row>
    <row r="3440" spans="1:22" ht="48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s="5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8">
        <f t="shared" si="318"/>
        <v>1.042</v>
      </c>
      <c r="P3440">
        <f t="shared" si="319"/>
        <v>186.07142857142858</v>
      </c>
      <c r="Q3440" t="s">
        <v>8317</v>
      </c>
      <c r="R3440" t="s">
        <v>8318</v>
      </c>
      <c r="S3440" s="12">
        <f t="shared" si="320"/>
        <v>42100.719525462955</v>
      </c>
      <c r="T3440" s="12">
        <f t="shared" si="321"/>
        <v>42126.666666666664</v>
      </c>
      <c r="U3440" t="str">
        <f t="shared" si="322"/>
        <v>Apr</v>
      </c>
      <c r="V3440" t="str">
        <f t="shared" si="323"/>
        <v>2015</v>
      </c>
    </row>
    <row r="3441" spans="1:22" ht="32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s="5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8">
        <f t="shared" si="318"/>
        <v>1.3467833333333334</v>
      </c>
      <c r="P3441">
        <f t="shared" si="319"/>
        <v>89.785555555555561</v>
      </c>
      <c r="Q3441" t="s">
        <v>8317</v>
      </c>
      <c r="R3441" t="s">
        <v>8318</v>
      </c>
      <c r="S3441" s="12">
        <f t="shared" si="320"/>
        <v>42374.702893518515</v>
      </c>
      <c r="T3441" s="12">
        <f t="shared" si="321"/>
        <v>42387.999305555553</v>
      </c>
      <c r="U3441" t="str">
        <f t="shared" si="322"/>
        <v>Jan</v>
      </c>
      <c r="V3441" t="str">
        <f t="shared" si="323"/>
        <v>2016</v>
      </c>
    </row>
    <row r="3442" spans="1:22" ht="48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s="5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8">
        <f t="shared" si="318"/>
        <v>1.052184</v>
      </c>
      <c r="P3442">
        <f t="shared" si="319"/>
        <v>64.157560975609755</v>
      </c>
      <c r="Q3442" t="s">
        <v>8317</v>
      </c>
      <c r="R3442" t="s">
        <v>8318</v>
      </c>
      <c r="S3442" s="12">
        <f t="shared" si="320"/>
        <v>41808.914675925924</v>
      </c>
      <c r="T3442" s="12">
        <f t="shared" si="321"/>
        <v>41831.46875</v>
      </c>
      <c r="U3442" t="str">
        <f t="shared" si="322"/>
        <v>Jun</v>
      </c>
      <c r="V3442" t="str">
        <f t="shared" si="323"/>
        <v>2014</v>
      </c>
    </row>
    <row r="3443" spans="1:22" ht="48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s="5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8">
        <f t="shared" si="318"/>
        <v>1.026</v>
      </c>
      <c r="P3443">
        <f t="shared" si="319"/>
        <v>59.651162790697676</v>
      </c>
      <c r="Q3443" t="s">
        <v>8317</v>
      </c>
      <c r="R3443" t="s">
        <v>8318</v>
      </c>
      <c r="S3443" s="12">
        <f t="shared" si="320"/>
        <v>42294.221307870372</v>
      </c>
      <c r="T3443" s="12">
        <f t="shared" si="321"/>
        <v>42321.636805555558</v>
      </c>
      <c r="U3443" t="str">
        <f t="shared" si="322"/>
        <v>Oct</v>
      </c>
      <c r="V3443" t="str">
        <f t="shared" si="323"/>
        <v>2015</v>
      </c>
    </row>
    <row r="3444" spans="1:22" ht="48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s="5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8">
        <f t="shared" si="318"/>
        <v>1</v>
      </c>
      <c r="P3444">
        <f t="shared" si="319"/>
        <v>31.25</v>
      </c>
      <c r="Q3444" t="s">
        <v>8317</v>
      </c>
      <c r="R3444" t="s">
        <v>8318</v>
      </c>
      <c r="S3444" s="12">
        <f t="shared" si="320"/>
        <v>42124.63277777777</v>
      </c>
      <c r="T3444" s="12">
        <f t="shared" si="321"/>
        <v>42154.63277777777</v>
      </c>
      <c r="U3444" t="str">
        <f t="shared" si="322"/>
        <v>Apr</v>
      </c>
      <c r="V3444" t="str">
        <f t="shared" si="323"/>
        <v>2015</v>
      </c>
    </row>
    <row r="3445" spans="1:22" ht="48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s="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8">
        <f t="shared" si="318"/>
        <v>1.855</v>
      </c>
      <c r="P3445">
        <f t="shared" si="319"/>
        <v>41.222222222222221</v>
      </c>
      <c r="Q3445" t="s">
        <v>8317</v>
      </c>
      <c r="R3445" t="s">
        <v>8318</v>
      </c>
      <c r="S3445" s="12">
        <f t="shared" si="320"/>
        <v>41861.316504629627</v>
      </c>
      <c r="T3445" s="12">
        <f t="shared" si="321"/>
        <v>41891.316504629627</v>
      </c>
      <c r="U3445" t="str">
        <f t="shared" si="322"/>
        <v>Aug</v>
      </c>
      <c r="V3445" t="str">
        <f t="shared" si="323"/>
        <v>2014</v>
      </c>
    </row>
    <row r="3446" spans="1:22" ht="48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s="5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8">
        <f t="shared" si="318"/>
        <v>2.89</v>
      </c>
      <c r="P3446">
        <f t="shared" si="319"/>
        <v>43.35</v>
      </c>
      <c r="Q3446" t="s">
        <v>8317</v>
      </c>
      <c r="R3446" t="s">
        <v>8318</v>
      </c>
      <c r="S3446" s="12">
        <f t="shared" si="320"/>
        <v>42521.08317129629</v>
      </c>
      <c r="T3446" s="12">
        <f t="shared" si="321"/>
        <v>42529.374305555553</v>
      </c>
      <c r="U3446" t="str">
        <f t="shared" si="322"/>
        <v>May</v>
      </c>
      <c r="V3446" t="str">
        <f t="shared" si="323"/>
        <v>2016</v>
      </c>
    </row>
    <row r="3447" spans="1:22" ht="48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s="5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8">
        <f t="shared" si="318"/>
        <v>1</v>
      </c>
      <c r="P3447">
        <f t="shared" si="319"/>
        <v>64.516129032258064</v>
      </c>
      <c r="Q3447" t="s">
        <v>8317</v>
      </c>
      <c r="R3447" t="s">
        <v>8318</v>
      </c>
      <c r="S3447" s="12">
        <f t="shared" si="320"/>
        <v>42272.322175925925</v>
      </c>
      <c r="T3447" s="12">
        <f t="shared" si="321"/>
        <v>42300.322175925925</v>
      </c>
      <c r="U3447" t="str">
        <f t="shared" si="322"/>
        <v>Sep</v>
      </c>
      <c r="V3447" t="str">
        <f t="shared" si="323"/>
        <v>2015</v>
      </c>
    </row>
    <row r="3448" spans="1:22" ht="48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s="5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8">
        <f t="shared" si="318"/>
        <v>1.0820000000000001</v>
      </c>
      <c r="P3448">
        <f t="shared" si="319"/>
        <v>43.28</v>
      </c>
      <c r="Q3448" t="s">
        <v>8317</v>
      </c>
      <c r="R3448" t="s">
        <v>8318</v>
      </c>
      <c r="S3448" s="12">
        <f t="shared" si="320"/>
        <v>42016.624131944445</v>
      </c>
      <c r="T3448" s="12">
        <f t="shared" si="321"/>
        <v>42040.305555555555</v>
      </c>
      <c r="U3448" t="str">
        <f t="shared" si="322"/>
        <v>Jan</v>
      </c>
      <c r="V3448" t="str">
        <f t="shared" si="323"/>
        <v>2015</v>
      </c>
    </row>
    <row r="3449" spans="1:22" ht="32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s="5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8">
        <f t="shared" si="318"/>
        <v>1.0780000000000001</v>
      </c>
      <c r="P3449">
        <f t="shared" si="319"/>
        <v>77</v>
      </c>
      <c r="Q3449" t="s">
        <v>8317</v>
      </c>
      <c r="R3449" t="s">
        <v>8318</v>
      </c>
      <c r="S3449" s="12">
        <f t="shared" si="320"/>
        <v>42402.680694444447</v>
      </c>
      <c r="T3449" s="12">
        <f t="shared" si="321"/>
        <v>42447.639027777775</v>
      </c>
      <c r="U3449" t="str">
        <f t="shared" si="322"/>
        <v>Feb</v>
      </c>
      <c r="V3449" t="str">
        <f t="shared" si="323"/>
        <v>2016</v>
      </c>
    </row>
    <row r="3450" spans="1:22" ht="48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s="5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8">
        <f t="shared" si="318"/>
        <v>1.0976190476190477</v>
      </c>
      <c r="P3450">
        <f t="shared" si="319"/>
        <v>51.222222222222221</v>
      </c>
      <c r="Q3450" t="s">
        <v>8317</v>
      </c>
      <c r="R3450" t="s">
        <v>8318</v>
      </c>
      <c r="S3450" s="12">
        <f t="shared" si="320"/>
        <v>41959.910752314812</v>
      </c>
      <c r="T3450" s="12">
        <f t="shared" si="321"/>
        <v>41989.910752314812</v>
      </c>
      <c r="U3450" t="str">
        <f t="shared" si="322"/>
        <v>Nov</v>
      </c>
      <c r="V3450" t="str">
        <f t="shared" si="323"/>
        <v>2014</v>
      </c>
    </row>
    <row r="3451" spans="1:22" ht="48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s="5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8">
        <f t="shared" si="318"/>
        <v>1.70625</v>
      </c>
      <c r="P3451">
        <f t="shared" si="319"/>
        <v>68.25</v>
      </c>
      <c r="Q3451" t="s">
        <v>8317</v>
      </c>
      <c r="R3451" t="s">
        <v>8318</v>
      </c>
      <c r="S3451" s="12">
        <f t="shared" si="320"/>
        <v>42531.844189814808</v>
      </c>
      <c r="T3451" s="12">
        <f t="shared" si="321"/>
        <v>42559.958333333336</v>
      </c>
      <c r="U3451" t="str">
        <f t="shared" si="322"/>
        <v>Jun</v>
      </c>
      <c r="V3451" t="str">
        <f t="shared" si="323"/>
        <v>2016</v>
      </c>
    </row>
    <row r="3452" spans="1:22" ht="48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s="5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8">
        <f t="shared" si="318"/>
        <v>1.52</v>
      </c>
      <c r="P3452">
        <f t="shared" si="319"/>
        <v>19.487179487179485</v>
      </c>
      <c r="Q3452" t="s">
        <v>8317</v>
      </c>
      <c r="R3452" t="s">
        <v>8318</v>
      </c>
      <c r="S3452" s="12">
        <f t="shared" si="320"/>
        <v>42036.496192129627</v>
      </c>
      <c r="T3452" s="12">
        <f t="shared" si="321"/>
        <v>42096.454525462956</v>
      </c>
      <c r="U3452" t="str">
        <f t="shared" si="322"/>
        <v>Feb</v>
      </c>
      <c r="V3452" t="str">
        <f t="shared" si="323"/>
        <v>2015</v>
      </c>
    </row>
    <row r="3453" spans="1:22" ht="48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s="5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8">
        <f t="shared" si="318"/>
        <v>1.0123076923076924</v>
      </c>
      <c r="P3453">
        <f t="shared" si="319"/>
        <v>41.125</v>
      </c>
      <c r="Q3453" t="s">
        <v>8317</v>
      </c>
      <c r="R3453" t="s">
        <v>8318</v>
      </c>
      <c r="S3453" s="12">
        <f t="shared" si="320"/>
        <v>42088.515358796292</v>
      </c>
      <c r="T3453" s="12">
        <f t="shared" si="321"/>
        <v>42115.515358796292</v>
      </c>
      <c r="U3453" t="str">
        <f t="shared" si="322"/>
        <v>Mar</v>
      </c>
      <c r="V3453" t="str">
        <f t="shared" si="323"/>
        <v>2015</v>
      </c>
    </row>
    <row r="3454" spans="1:22" ht="48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s="5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8">
        <f t="shared" si="318"/>
        <v>1.532</v>
      </c>
      <c r="P3454">
        <f t="shared" si="319"/>
        <v>41.405405405405403</v>
      </c>
      <c r="Q3454" t="s">
        <v>8317</v>
      </c>
      <c r="R3454" t="s">
        <v>8318</v>
      </c>
      <c r="S3454" s="12">
        <f t="shared" si="320"/>
        <v>41820.430856481478</v>
      </c>
      <c r="T3454" s="12">
        <f t="shared" si="321"/>
        <v>41842.957638888889</v>
      </c>
      <c r="U3454" t="str">
        <f t="shared" si="322"/>
        <v>Jun</v>
      </c>
      <c r="V3454" t="str">
        <f t="shared" si="323"/>
        <v>2014</v>
      </c>
    </row>
    <row r="3455" spans="1:22" ht="48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s="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8">
        <f t="shared" si="318"/>
        <v>1.2833333333333334</v>
      </c>
      <c r="P3455">
        <f t="shared" si="319"/>
        <v>27.5</v>
      </c>
      <c r="Q3455" t="s">
        <v>8317</v>
      </c>
      <c r="R3455" t="s">
        <v>8318</v>
      </c>
      <c r="S3455" s="12">
        <f t="shared" si="320"/>
        <v>42535.770324074074</v>
      </c>
      <c r="T3455" s="12">
        <f t="shared" si="321"/>
        <v>42595.770324074074</v>
      </c>
      <c r="U3455" t="str">
        <f t="shared" si="322"/>
        <v>Jun</v>
      </c>
      <c r="V3455" t="str">
        <f t="shared" si="323"/>
        <v>2016</v>
      </c>
    </row>
    <row r="3456" spans="1:22" ht="48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s="5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8">
        <f t="shared" si="318"/>
        <v>1.0071428571428571</v>
      </c>
      <c r="P3456">
        <f t="shared" si="319"/>
        <v>33.571428571428569</v>
      </c>
      <c r="Q3456" t="s">
        <v>8317</v>
      </c>
      <c r="R3456" t="s">
        <v>8318</v>
      </c>
      <c r="S3456" s="12">
        <f t="shared" si="320"/>
        <v>41821.490266203698</v>
      </c>
      <c r="T3456" s="12">
        <f t="shared" si="321"/>
        <v>41851.490266203698</v>
      </c>
      <c r="U3456" t="str">
        <f t="shared" si="322"/>
        <v>Jul</v>
      </c>
      <c r="V3456" t="str">
        <f t="shared" si="323"/>
        <v>2014</v>
      </c>
    </row>
    <row r="3457" spans="1:22" ht="48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s="5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8">
        <f t="shared" si="318"/>
        <v>1.0065</v>
      </c>
      <c r="P3457">
        <f t="shared" si="319"/>
        <v>145.86956521739131</v>
      </c>
      <c r="Q3457" t="s">
        <v>8317</v>
      </c>
      <c r="R3457" t="s">
        <v>8318</v>
      </c>
      <c r="S3457" s="12">
        <f t="shared" si="320"/>
        <v>42626.541979166665</v>
      </c>
      <c r="T3457" s="12">
        <f t="shared" si="321"/>
        <v>42656.541979166665</v>
      </c>
      <c r="U3457" t="str">
        <f t="shared" si="322"/>
        <v>Sep</v>
      </c>
      <c r="V3457" t="str">
        <f t="shared" si="323"/>
        <v>2016</v>
      </c>
    </row>
    <row r="3458" spans="1:22" ht="48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s="5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8">
        <f t="shared" si="318"/>
        <v>1.913</v>
      </c>
      <c r="P3458">
        <f t="shared" si="319"/>
        <v>358.6875</v>
      </c>
      <c r="Q3458" t="s">
        <v>8317</v>
      </c>
      <c r="R3458" t="s">
        <v>8318</v>
      </c>
      <c r="S3458" s="12">
        <f t="shared" si="320"/>
        <v>41820.997303240736</v>
      </c>
      <c r="T3458" s="12">
        <f t="shared" si="321"/>
        <v>41852.082638888889</v>
      </c>
      <c r="U3458" t="str">
        <f t="shared" si="322"/>
        <v>Jun</v>
      </c>
      <c r="V3458" t="str">
        <f t="shared" si="323"/>
        <v>2014</v>
      </c>
    </row>
    <row r="3459" spans="1:22" ht="32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s="5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8">
        <f t="shared" ref="O3459:O3522" si="324">E3459/D3459</f>
        <v>1.4019999999999999</v>
      </c>
      <c r="P3459">
        <f t="shared" ref="P3459:P3522" si="325">AVERAGE(E3459/L3459)</f>
        <v>50.981818181818184</v>
      </c>
      <c r="Q3459" t="s">
        <v>8317</v>
      </c>
      <c r="R3459" t="s">
        <v>8318</v>
      </c>
      <c r="S3459" s="12">
        <f t="shared" ref="S3459:S3522" si="326">(((J3459/60)/60)/24)+DATE(1970,1,1)+(-5/24)</f>
        <v>42016.498344907406</v>
      </c>
      <c r="T3459" s="12">
        <f t="shared" ref="T3459:T3522" si="327">(((I3459/60)/60)/24)+DATE(1970,1,1)+(-5/24)</f>
        <v>42047.040972222218</v>
      </c>
      <c r="U3459" t="str">
        <f t="shared" ref="U3459:U3522" si="328">TEXT(S3459, "mmm")</f>
        <v>Jan</v>
      </c>
      <c r="V3459" t="str">
        <f t="shared" ref="V3459:V3522" si="329">TEXT(S3459, "yyy")</f>
        <v>2015</v>
      </c>
    </row>
    <row r="3460" spans="1:22" ht="48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s="5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8">
        <f t="shared" si="324"/>
        <v>1.2433537832310839</v>
      </c>
      <c r="P3460">
        <f t="shared" si="325"/>
        <v>45.037037037037038</v>
      </c>
      <c r="Q3460" t="s">
        <v>8317</v>
      </c>
      <c r="R3460" t="s">
        <v>8318</v>
      </c>
      <c r="S3460" s="12">
        <f t="shared" si="326"/>
        <v>42010.994247685179</v>
      </c>
      <c r="T3460" s="12">
        <f t="shared" si="327"/>
        <v>42037.977083333331</v>
      </c>
      <c r="U3460" t="str">
        <f t="shared" si="328"/>
        <v>Jan</v>
      </c>
      <c r="V3460" t="str">
        <f t="shared" si="329"/>
        <v>2015</v>
      </c>
    </row>
    <row r="3461" spans="1:22" ht="48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s="5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8">
        <f t="shared" si="324"/>
        <v>1.262</v>
      </c>
      <c r="P3461">
        <f t="shared" si="325"/>
        <v>17.527777777777779</v>
      </c>
      <c r="Q3461" t="s">
        <v>8317</v>
      </c>
      <c r="R3461" t="s">
        <v>8318</v>
      </c>
      <c r="S3461" s="12">
        <f t="shared" si="326"/>
        <v>42480.271527777775</v>
      </c>
      <c r="T3461" s="12">
        <f t="shared" si="327"/>
        <v>42510.271527777775</v>
      </c>
      <c r="U3461" t="str">
        <f t="shared" si="328"/>
        <v>Apr</v>
      </c>
      <c r="V3461" t="str">
        <f t="shared" si="329"/>
        <v>2016</v>
      </c>
    </row>
    <row r="3462" spans="1:22" ht="48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s="5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8">
        <f t="shared" si="324"/>
        <v>1.9</v>
      </c>
      <c r="P3462">
        <f t="shared" si="325"/>
        <v>50</v>
      </c>
      <c r="Q3462" t="s">
        <v>8317</v>
      </c>
      <c r="R3462" t="s">
        <v>8318</v>
      </c>
      <c r="S3462" s="12">
        <f t="shared" si="326"/>
        <v>41852.318888888884</v>
      </c>
      <c r="T3462" s="12">
        <f t="shared" si="327"/>
        <v>41866.318888888884</v>
      </c>
      <c r="U3462" t="str">
        <f t="shared" si="328"/>
        <v>Aug</v>
      </c>
      <c r="V3462" t="str">
        <f t="shared" si="329"/>
        <v>2014</v>
      </c>
    </row>
    <row r="3463" spans="1:22" ht="48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s="5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8">
        <f t="shared" si="324"/>
        <v>1.39</v>
      </c>
      <c r="P3463">
        <f t="shared" si="325"/>
        <v>57.916666666666664</v>
      </c>
      <c r="Q3463" t="s">
        <v>8317</v>
      </c>
      <c r="R3463" t="s">
        <v>8318</v>
      </c>
      <c r="S3463" s="12">
        <f t="shared" si="326"/>
        <v>42643.424525462957</v>
      </c>
      <c r="T3463" s="12">
        <f t="shared" si="327"/>
        <v>42671.916666666664</v>
      </c>
      <c r="U3463" t="str">
        <f t="shared" si="328"/>
        <v>Sep</v>
      </c>
      <c r="V3463" t="str">
        <f t="shared" si="329"/>
        <v>2016</v>
      </c>
    </row>
    <row r="3464" spans="1:22" ht="48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s="5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8">
        <f t="shared" si="324"/>
        <v>2.02</v>
      </c>
      <c r="P3464">
        <f t="shared" si="325"/>
        <v>29.705882352941178</v>
      </c>
      <c r="Q3464" t="s">
        <v>8317</v>
      </c>
      <c r="R3464" t="s">
        <v>8318</v>
      </c>
      <c r="S3464" s="12">
        <f t="shared" si="326"/>
        <v>42179.690138888887</v>
      </c>
      <c r="T3464" s="12">
        <f t="shared" si="327"/>
        <v>42195.541666666664</v>
      </c>
      <c r="U3464" t="str">
        <f t="shared" si="328"/>
        <v>Jun</v>
      </c>
      <c r="V3464" t="str">
        <f t="shared" si="329"/>
        <v>2015</v>
      </c>
    </row>
    <row r="3465" spans="1:22" ht="48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s="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8">
        <f t="shared" si="324"/>
        <v>1.0338000000000001</v>
      </c>
      <c r="P3465">
        <f t="shared" si="325"/>
        <v>90.684210526315795</v>
      </c>
      <c r="Q3465" t="s">
        <v>8317</v>
      </c>
      <c r="R3465" t="s">
        <v>8318</v>
      </c>
      <c r="S3465" s="12">
        <f t="shared" si="326"/>
        <v>42612.710474537038</v>
      </c>
      <c r="T3465" s="12">
        <f t="shared" si="327"/>
        <v>42653.957638888889</v>
      </c>
      <c r="U3465" t="str">
        <f t="shared" si="328"/>
        <v>Aug</v>
      </c>
      <c r="V3465" t="str">
        <f t="shared" si="329"/>
        <v>2016</v>
      </c>
    </row>
    <row r="3466" spans="1:22" ht="48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s="5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8">
        <f t="shared" si="324"/>
        <v>1.023236</v>
      </c>
      <c r="P3466">
        <f t="shared" si="325"/>
        <v>55.012688172043013</v>
      </c>
      <c r="Q3466" t="s">
        <v>8317</v>
      </c>
      <c r="R3466" t="s">
        <v>8318</v>
      </c>
      <c r="S3466" s="12">
        <f t="shared" si="326"/>
        <v>42574.921724537031</v>
      </c>
      <c r="T3466" s="12">
        <f t="shared" si="327"/>
        <v>42604.921724537031</v>
      </c>
      <c r="U3466" t="str">
        <f t="shared" si="328"/>
        <v>Jul</v>
      </c>
      <c r="V3466" t="str">
        <f t="shared" si="329"/>
        <v>2016</v>
      </c>
    </row>
    <row r="3467" spans="1:22" ht="48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s="5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8">
        <f t="shared" si="324"/>
        <v>1.03</v>
      </c>
      <c r="P3467">
        <f t="shared" si="325"/>
        <v>57.222222222222221</v>
      </c>
      <c r="Q3467" t="s">
        <v>8317</v>
      </c>
      <c r="R3467" t="s">
        <v>8318</v>
      </c>
      <c r="S3467" s="12">
        <f t="shared" si="326"/>
        <v>42200.417499999996</v>
      </c>
      <c r="T3467" s="12">
        <f t="shared" si="327"/>
        <v>42225.458333333336</v>
      </c>
      <c r="U3467" t="str">
        <f t="shared" si="328"/>
        <v>Jul</v>
      </c>
      <c r="V3467" t="str">
        <f t="shared" si="329"/>
        <v>2015</v>
      </c>
    </row>
    <row r="3468" spans="1:22" ht="32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s="5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8">
        <f t="shared" si="324"/>
        <v>1.2714285714285714</v>
      </c>
      <c r="P3468">
        <f t="shared" si="325"/>
        <v>72.950819672131146</v>
      </c>
      <c r="Q3468" t="s">
        <v>8317</v>
      </c>
      <c r="R3468" t="s">
        <v>8318</v>
      </c>
      <c r="S3468" s="12">
        <f t="shared" si="326"/>
        <v>42419.810763888883</v>
      </c>
      <c r="T3468" s="12">
        <f t="shared" si="327"/>
        <v>42479.769097222219</v>
      </c>
      <c r="U3468" t="str">
        <f t="shared" si="328"/>
        <v>Feb</v>
      </c>
      <c r="V3468" t="str">
        <f t="shared" si="329"/>
        <v>2016</v>
      </c>
    </row>
    <row r="3469" spans="1:22" ht="16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s="5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8">
        <f t="shared" si="324"/>
        <v>1.01</v>
      </c>
      <c r="P3469">
        <f t="shared" si="325"/>
        <v>64.468085106382972</v>
      </c>
      <c r="Q3469" t="s">
        <v>8317</v>
      </c>
      <c r="R3469" t="s">
        <v>8318</v>
      </c>
      <c r="S3469" s="12">
        <f t="shared" si="326"/>
        <v>42053.463333333326</v>
      </c>
      <c r="T3469" s="12">
        <f t="shared" si="327"/>
        <v>42083.421666666669</v>
      </c>
      <c r="U3469" t="str">
        <f t="shared" si="328"/>
        <v>Feb</v>
      </c>
      <c r="V3469" t="str">
        <f t="shared" si="329"/>
        <v>2015</v>
      </c>
    </row>
    <row r="3470" spans="1:22" ht="48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s="5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8">
        <f t="shared" si="324"/>
        <v>1.2178</v>
      </c>
      <c r="P3470">
        <f t="shared" si="325"/>
        <v>716.35294117647061</v>
      </c>
      <c r="Q3470" t="s">
        <v>8317</v>
      </c>
      <c r="R3470" t="s">
        <v>8318</v>
      </c>
      <c r="S3470" s="12">
        <f t="shared" si="326"/>
        <v>42605.557048611103</v>
      </c>
      <c r="T3470" s="12">
        <f t="shared" si="327"/>
        <v>42633.916666666664</v>
      </c>
      <c r="U3470" t="str">
        <f t="shared" si="328"/>
        <v>Aug</v>
      </c>
      <c r="V3470" t="str">
        <f t="shared" si="329"/>
        <v>2016</v>
      </c>
    </row>
    <row r="3471" spans="1:22" ht="48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s="5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8">
        <f t="shared" si="324"/>
        <v>1.1339285714285714</v>
      </c>
      <c r="P3471">
        <f t="shared" si="325"/>
        <v>50.396825396825399</v>
      </c>
      <c r="Q3471" t="s">
        <v>8317</v>
      </c>
      <c r="R3471" t="s">
        <v>8318</v>
      </c>
      <c r="S3471" s="12">
        <f t="shared" si="326"/>
        <v>42458.433391203704</v>
      </c>
      <c r="T3471" s="12">
        <f t="shared" si="327"/>
        <v>42488.433391203704</v>
      </c>
      <c r="U3471" t="str">
        <f t="shared" si="328"/>
        <v>Mar</v>
      </c>
      <c r="V3471" t="str">
        <f t="shared" si="329"/>
        <v>2016</v>
      </c>
    </row>
    <row r="3472" spans="1:22" ht="32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s="5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8">
        <f t="shared" si="324"/>
        <v>1.5</v>
      </c>
      <c r="P3472">
        <f t="shared" si="325"/>
        <v>41.666666666666664</v>
      </c>
      <c r="Q3472" t="s">
        <v>8317</v>
      </c>
      <c r="R3472" t="s">
        <v>8318</v>
      </c>
      <c r="S3472" s="12">
        <f t="shared" si="326"/>
        <v>42528.813680555548</v>
      </c>
      <c r="T3472" s="12">
        <f t="shared" si="327"/>
        <v>42566.693055555552</v>
      </c>
      <c r="U3472" t="str">
        <f t="shared" si="328"/>
        <v>Jun</v>
      </c>
      <c r="V3472" t="str">
        <f t="shared" si="329"/>
        <v>2016</v>
      </c>
    </row>
    <row r="3473" spans="1:22" ht="48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s="5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8">
        <f t="shared" si="324"/>
        <v>2.1459999999999999</v>
      </c>
      <c r="P3473">
        <f t="shared" si="325"/>
        <v>35.766666666666666</v>
      </c>
      <c r="Q3473" t="s">
        <v>8317</v>
      </c>
      <c r="R3473" t="s">
        <v>8318</v>
      </c>
      <c r="S3473" s="12">
        <f t="shared" si="326"/>
        <v>41841.612152777772</v>
      </c>
      <c r="T3473" s="12">
        <f t="shared" si="327"/>
        <v>41882.625</v>
      </c>
      <c r="U3473" t="str">
        <f t="shared" si="328"/>
        <v>Jul</v>
      </c>
      <c r="V3473" t="str">
        <f t="shared" si="329"/>
        <v>2014</v>
      </c>
    </row>
    <row r="3474" spans="1:22" ht="48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s="5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8">
        <f t="shared" si="324"/>
        <v>1.0205</v>
      </c>
      <c r="P3474">
        <f t="shared" si="325"/>
        <v>88.739130434782609</v>
      </c>
      <c r="Q3474" t="s">
        <v>8317</v>
      </c>
      <c r="R3474" t="s">
        <v>8318</v>
      </c>
      <c r="S3474" s="12">
        <f t="shared" si="326"/>
        <v>41927.962164351848</v>
      </c>
      <c r="T3474" s="12">
        <f t="shared" si="327"/>
        <v>41949.040972222218</v>
      </c>
      <c r="U3474" t="str">
        <f t="shared" si="328"/>
        <v>Oct</v>
      </c>
      <c r="V3474" t="str">
        <f t="shared" si="329"/>
        <v>2014</v>
      </c>
    </row>
    <row r="3475" spans="1:22" ht="48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s="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8">
        <f t="shared" si="324"/>
        <v>1</v>
      </c>
      <c r="P3475">
        <f t="shared" si="325"/>
        <v>148.4848484848485</v>
      </c>
      <c r="Q3475" t="s">
        <v>8317</v>
      </c>
      <c r="R3475" t="s">
        <v>8318</v>
      </c>
      <c r="S3475" s="12">
        <f t="shared" si="326"/>
        <v>42062.626111111109</v>
      </c>
      <c r="T3475" s="12">
        <f t="shared" si="327"/>
        <v>42083.643749999996</v>
      </c>
      <c r="U3475" t="str">
        <f t="shared" si="328"/>
        <v>Feb</v>
      </c>
      <c r="V3475" t="str">
        <f t="shared" si="329"/>
        <v>2015</v>
      </c>
    </row>
    <row r="3476" spans="1:22" ht="48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s="5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8">
        <f t="shared" si="324"/>
        <v>1.01</v>
      </c>
      <c r="P3476">
        <f t="shared" si="325"/>
        <v>51.794871794871796</v>
      </c>
      <c r="Q3476" t="s">
        <v>8317</v>
      </c>
      <c r="R3476" t="s">
        <v>8318</v>
      </c>
      <c r="S3476" s="12">
        <f t="shared" si="326"/>
        <v>42541.293182870366</v>
      </c>
      <c r="T3476" s="12">
        <f t="shared" si="327"/>
        <v>42571.293182870366</v>
      </c>
      <c r="U3476" t="str">
        <f t="shared" si="328"/>
        <v>Jun</v>
      </c>
      <c r="V3476" t="str">
        <f t="shared" si="329"/>
        <v>2016</v>
      </c>
    </row>
    <row r="3477" spans="1:22" ht="48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s="5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8">
        <f t="shared" si="324"/>
        <v>1.1333333333333333</v>
      </c>
      <c r="P3477">
        <f t="shared" si="325"/>
        <v>20</v>
      </c>
      <c r="Q3477" t="s">
        <v>8317</v>
      </c>
      <c r="R3477" t="s">
        <v>8318</v>
      </c>
      <c r="S3477" s="12">
        <f t="shared" si="326"/>
        <v>41918.672499999993</v>
      </c>
      <c r="T3477" s="12">
        <f t="shared" si="327"/>
        <v>41945.791666666664</v>
      </c>
      <c r="U3477" t="str">
        <f t="shared" si="328"/>
        <v>Oct</v>
      </c>
      <c r="V3477" t="str">
        <f t="shared" si="329"/>
        <v>2014</v>
      </c>
    </row>
    <row r="3478" spans="1:22" ht="48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s="5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8">
        <f t="shared" si="324"/>
        <v>1.04</v>
      </c>
      <c r="P3478">
        <f t="shared" si="325"/>
        <v>52</v>
      </c>
      <c r="Q3478" t="s">
        <v>8317</v>
      </c>
      <c r="R3478" t="s">
        <v>8318</v>
      </c>
      <c r="S3478" s="12">
        <f t="shared" si="326"/>
        <v>41921.071643518517</v>
      </c>
      <c r="T3478" s="12">
        <f t="shared" si="327"/>
        <v>41938.916666666664</v>
      </c>
      <c r="U3478" t="str">
        <f t="shared" si="328"/>
        <v>Oct</v>
      </c>
      <c r="V3478" t="str">
        <f t="shared" si="329"/>
        <v>2014</v>
      </c>
    </row>
    <row r="3479" spans="1:22" ht="48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s="5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8">
        <f t="shared" si="324"/>
        <v>1.1533333333333333</v>
      </c>
      <c r="P3479">
        <f t="shared" si="325"/>
        <v>53.230769230769234</v>
      </c>
      <c r="Q3479" t="s">
        <v>8317</v>
      </c>
      <c r="R3479" t="s">
        <v>8318</v>
      </c>
      <c r="S3479" s="12">
        <f t="shared" si="326"/>
        <v>42128.528275462959</v>
      </c>
      <c r="T3479" s="12">
        <f t="shared" si="327"/>
        <v>42140.916666666664</v>
      </c>
      <c r="U3479" t="str">
        <f t="shared" si="328"/>
        <v>May</v>
      </c>
      <c r="V3479" t="str">
        <f t="shared" si="329"/>
        <v>2015</v>
      </c>
    </row>
    <row r="3480" spans="1:22" ht="48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s="5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8">
        <f t="shared" si="324"/>
        <v>1.1285000000000001</v>
      </c>
      <c r="P3480">
        <f t="shared" si="325"/>
        <v>39.596491228070178</v>
      </c>
      <c r="Q3480" t="s">
        <v>8317</v>
      </c>
      <c r="R3480" t="s">
        <v>8318</v>
      </c>
      <c r="S3480" s="12">
        <f t="shared" si="326"/>
        <v>42053.708587962967</v>
      </c>
      <c r="T3480" s="12">
        <f t="shared" si="327"/>
        <v>42079.666666666664</v>
      </c>
      <c r="U3480" t="str">
        <f t="shared" si="328"/>
        <v>Feb</v>
      </c>
      <c r="V3480" t="str">
        <f t="shared" si="329"/>
        <v>2015</v>
      </c>
    </row>
    <row r="3481" spans="1:22" ht="48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s="5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8">
        <f t="shared" si="324"/>
        <v>1.2786666666666666</v>
      </c>
      <c r="P3481">
        <f t="shared" si="325"/>
        <v>34.25</v>
      </c>
      <c r="Q3481" t="s">
        <v>8317</v>
      </c>
      <c r="R3481" t="s">
        <v>8318</v>
      </c>
      <c r="S3481" s="12">
        <f t="shared" si="326"/>
        <v>41781.646759259253</v>
      </c>
      <c r="T3481" s="12">
        <f t="shared" si="327"/>
        <v>41811.646759259253</v>
      </c>
      <c r="U3481" t="str">
        <f t="shared" si="328"/>
        <v>May</v>
      </c>
      <c r="V3481" t="str">
        <f t="shared" si="329"/>
        <v>2014</v>
      </c>
    </row>
    <row r="3482" spans="1:22" ht="48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s="5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8">
        <f t="shared" si="324"/>
        <v>1.4266666666666667</v>
      </c>
      <c r="P3482">
        <f t="shared" si="325"/>
        <v>164.61538461538461</v>
      </c>
      <c r="Q3482" t="s">
        <v>8317</v>
      </c>
      <c r="R3482" t="s">
        <v>8318</v>
      </c>
      <c r="S3482" s="12">
        <f t="shared" si="326"/>
        <v>42171.109108796292</v>
      </c>
      <c r="T3482" s="12">
        <f t="shared" si="327"/>
        <v>42195.666666666664</v>
      </c>
      <c r="U3482" t="str">
        <f t="shared" si="328"/>
        <v>Jun</v>
      </c>
      <c r="V3482" t="str">
        <f t="shared" si="329"/>
        <v>2015</v>
      </c>
    </row>
    <row r="3483" spans="1:22" ht="48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s="5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8">
        <f t="shared" si="324"/>
        <v>1.1879999999999999</v>
      </c>
      <c r="P3483">
        <f t="shared" si="325"/>
        <v>125.05263157894737</v>
      </c>
      <c r="Q3483" t="s">
        <v>8317</v>
      </c>
      <c r="R3483" t="s">
        <v>8318</v>
      </c>
      <c r="S3483" s="12">
        <f t="shared" si="326"/>
        <v>41989.039212962954</v>
      </c>
      <c r="T3483" s="12">
        <f t="shared" si="327"/>
        <v>42006.039212962954</v>
      </c>
      <c r="U3483" t="str">
        <f t="shared" si="328"/>
        <v>Dec</v>
      </c>
      <c r="V3483" t="str">
        <f t="shared" si="329"/>
        <v>2014</v>
      </c>
    </row>
    <row r="3484" spans="1:22" ht="48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s="5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8">
        <f t="shared" si="324"/>
        <v>1.3833333333333333</v>
      </c>
      <c r="P3484">
        <f t="shared" si="325"/>
        <v>51.875</v>
      </c>
      <c r="Q3484" t="s">
        <v>8317</v>
      </c>
      <c r="R3484" t="s">
        <v>8318</v>
      </c>
      <c r="S3484" s="12">
        <f t="shared" si="326"/>
        <v>41796.563263888886</v>
      </c>
      <c r="T3484" s="12">
        <f t="shared" si="327"/>
        <v>41826.563263888886</v>
      </c>
      <c r="U3484" t="str">
        <f t="shared" si="328"/>
        <v>Jun</v>
      </c>
      <c r="V3484" t="str">
        <f t="shared" si="329"/>
        <v>2014</v>
      </c>
    </row>
    <row r="3485" spans="1:22" ht="48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s="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8">
        <f t="shared" si="324"/>
        <v>1.599402985074627</v>
      </c>
      <c r="P3485">
        <f t="shared" si="325"/>
        <v>40.285714285714285</v>
      </c>
      <c r="Q3485" t="s">
        <v>8317</v>
      </c>
      <c r="R3485" t="s">
        <v>8318</v>
      </c>
      <c r="S3485" s="12">
        <f t="shared" si="326"/>
        <v>41793.460428240738</v>
      </c>
      <c r="T3485" s="12">
        <f t="shared" si="327"/>
        <v>41823.460428240738</v>
      </c>
      <c r="U3485" t="str">
        <f t="shared" si="328"/>
        <v>Jun</v>
      </c>
      <c r="V3485" t="str">
        <f t="shared" si="329"/>
        <v>2014</v>
      </c>
    </row>
    <row r="3486" spans="1:22" ht="48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s="5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8">
        <f t="shared" si="324"/>
        <v>1.1424000000000001</v>
      </c>
      <c r="P3486">
        <f t="shared" si="325"/>
        <v>64.909090909090907</v>
      </c>
      <c r="Q3486" t="s">
        <v>8317</v>
      </c>
      <c r="R3486" t="s">
        <v>8318</v>
      </c>
      <c r="S3486" s="12">
        <f t="shared" si="326"/>
        <v>42506.552071759252</v>
      </c>
      <c r="T3486" s="12">
        <f t="shared" si="327"/>
        <v>42536.552071759252</v>
      </c>
      <c r="U3486" t="str">
        <f t="shared" si="328"/>
        <v>May</v>
      </c>
      <c r="V3486" t="str">
        <f t="shared" si="329"/>
        <v>2016</v>
      </c>
    </row>
    <row r="3487" spans="1:22" ht="48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s="5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8">
        <f t="shared" si="324"/>
        <v>1.0060606060606061</v>
      </c>
      <c r="P3487">
        <f t="shared" si="325"/>
        <v>55.333333333333336</v>
      </c>
      <c r="Q3487" t="s">
        <v>8317</v>
      </c>
      <c r="R3487" t="s">
        <v>8318</v>
      </c>
      <c r="S3487" s="12">
        <f t="shared" si="326"/>
        <v>42372.484722222223</v>
      </c>
      <c r="T3487" s="12">
        <f t="shared" si="327"/>
        <v>42402.484722222223</v>
      </c>
      <c r="U3487" t="str">
        <f t="shared" si="328"/>
        <v>Jan</v>
      </c>
      <c r="V3487" t="str">
        <f t="shared" si="329"/>
        <v>2016</v>
      </c>
    </row>
    <row r="3488" spans="1:22" ht="48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s="5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8">
        <f t="shared" si="324"/>
        <v>1.552</v>
      </c>
      <c r="P3488">
        <f t="shared" si="325"/>
        <v>83.142857142857139</v>
      </c>
      <c r="Q3488" t="s">
        <v>8317</v>
      </c>
      <c r="R3488" t="s">
        <v>8318</v>
      </c>
      <c r="S3488" s="12">
        <f t="shared" si="326"/>
        <v>42126.666678240734</v>
      </c>
      <c r="T3488" s="12">
        <f t="shared" si="327"/>
        <v>42158.082638888889</v>
      </c>
      <c r="U3488" t="str">
        <f t="shared" si="328"/>
        <v>May</v>
      </c>
      <c r="V3488" t="str">
        <f t="shared" si="329"/>
        <v>2015</v>
      </c>
    </row>
    <row r="3489" spans="1:22" ht="48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s="5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8">
        <f t="shared" si="324"/>
        <v>1.2775000000000001</v>
      </c>
      <c r="P3489">
        <f t="shared" si="325"/>
        <v>38.712121212121211</v>
      </c>
      <c r="Q3489" t="s">
        <v>8317</v>
      </c>
      <c r="R3489" t="s">
        <v>8318</v>
      </c>
      <c r="S3489" s="12">
        <f t="shared" si="326"/>
        <v>42149.732083333329</v>
      </c>
      <c r="T3489" s="12">
        <f t="shared" si="327"/>
        <v>42179.732083333329</v>
      </c>
      <c r="U3489" t="str">
        <f t="shared" si="328"/>
        <v>May</v>
      </c>
      <c r="V3489" t="str">
        <f t="shared" si="329"/>
        <v>2015</v>
      </c>
    </row>
    <row r="3490" spans="1:22" ht="48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s="5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8">
        <f t="shared" si="324"/>
        <v>1.212</v>
      </c>
      <c r="P3490">
        <f t="shared" si="325"/>
        <v>125.37931034482759</v>
      </c>
      <c r="Q3490" t="s">
        <v>8317</v>
      </c>
      <c r="R3490" t="s">
        <v>8318</v>
      </c>
      <c r="S3490" s="12">
        <f t="shared" si="326"/>
        <v>42087.55972222222</v>
      </c>
      <c r="T3490" s="12">
        <f t="shared" si="327"/>
        <v>42111.458333333336</v>
      </c>
      <c r="U3490" t="str">
        <f t="shared" si="328"/>
        <v>Mar</v>
      </c>
      <c r="V3490" t="str">
        <f t="shared" si="329"/>
        <v>2015</v>
      </c>
    </row>
    <row r="3491" spans="1:22" ht="48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s="5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8">
        <f t="shared" si="324"/>
        <v>1.127</v>
      </c>
      <c r="P3491">
        <f t="shared" si="325"/>
        <v>78.263888888888886</v>
      </c>
      <c r="Q3491" t="s">
        <v>8317</v>
      </c>
      <c r="R3491" t="s">
        <v>8318</v>
      </c>
      <c r="S3491" s="12">
        <f t="shared" si="326"/>
        <v>41753.427442129629</v>
      </c>
      <c r="T3491" s="12">
        <f t="shared" si="327"/>
        <v>41783.666666666664</v>
      </c>
      <c r="U3491" t="str">
        <f t="shared" si="328"/>
        <v>Apr</v>
      </c>
      <c r="V3491" t="str">
        <f t="shared" si="329"/>
        <v>2014</v>
      </c>
    </row>
    <row r="3492" spans="1:22" ht="48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s="5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8">
        <f t="shared" si="324"/>
        <v>1.2749999999999999</v>
      </c>
      <c r="P3492">
        <f t="shared" si="325"/>
        <v>47.222222222222221</v>
      </c>
      <c r="Q3492" t="s">
        <v>8317</v>
      </c>
      <c r="R3492" t="s">
        <v>8318</v>
      </c>
      <c r="S3492" s="12">
        <f t="shared" si="326"/>
        <v>42443.594027777777</v>
      </c>
      <c r="T3492" s="12">
        <f t="shared" si="327"/>
        <v>42473.594027777777</v>
      </c>
      <c r="U3492" t="str">
        <f t="shared" si="328"/>
        <v>Mar</v>
      </c>
      <c r="V3492" t="str">
        <f t="shared" si="329"/>
        <v>2016</v>
      </c>
    </row>
    <row r="3493" spans="1:22" ht="48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s="5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8">
        <f t="shared" si="324"/>
        <v>1.5820000000000001</v>
      </c>
      <c r="P3493">
        <f t="shared" si="325"/>
        <v>79.099999999999994</v>
      </c>
      <c r="Q3493" t="s">
        <v>8317</v>
      </c>
      <c r="R3493" t="s">
        <v>8318</v>
      </c>
      <c r="S3493" s="12">
        <f t="shared" si="326"/>
        <v>42121.041481481479</v>
      </c>
      <c r="T3493" s="12">
        <f t="shared" si="327"/>
        <v>42142.041481481479</v>
      </c>
      <c r="U3493" t="str">
        <f t="shared" si="328"/>
        <v>Apr</v>
      </c>
      <c r="V3493" t="str">
        <f t="shared" si="329"/>
        <v>2015</v>
      </c>
    </row>
    <row r="3494" spans="1:22" ht="48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s="5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8">
        <f t="shared" si="324"/>
        <v>1.0526894736842105</v>
      </c>
      <c r="P3494">
        <f t="shared" si="325"/>
        <v>114.29199999999999</v>
      </c>
      <c r="Q3494" t="s">
        <v>8317</v>
      </c>
      <c r="R3494" t="s">
        <v>8318</v>
      </c>
      <c r="S3494" s="12">
        <f t="shared" si="326"/>
        <v>42267.800891203697</v>
      </c>
      <c r="T3494" s="12">
        <f t="shared" si="327"/>
        <v>42302.800891203697</v>
      </c>
      <c r="U3494" t="str">
        <f t="shared" si="328"/>
        <v>Sep</v>
      </c>
      <c r="V3494" t="str">
        <f t="shared" si="329"/>
        <v>2015</v>
      </c>
    </row>
    <row r="3495" spans="1:22" ht="48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s="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8">
        <f t="shared" si="324"/>
        <v>1</v>
      </c>
      <c r="P3495">
        <f t="shared" si="325"/>
        <v>51.724137931034484</v>
      </c>
      <c r="Q3495" t="s">
        <v>8317</v>
      </c>
      <c r="R3495" t="s">
        <v>8318</v>
      </c>
      <c r="S3495" s="12">
        <f t="shared" si="326"/>
        <v>41848.657824074071</v>
      </c>
      <c r="T3495" s="12">
        <f t="shared" si="327"/>
        <v>41868.007638888885</v>
      </c>
      <c r="U3495" t="str">
        <f t="shared" si="328"/>
        <v>Jul</v>
      </c>
      <c r="V3495" t="str">
        <f t="shared" si="329"/>
        <v>2014</v>
      </c>
    </row>
    <row r="3496" spans="1:22" ht="48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s="5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8">
        <f t="shared" si="324"/>
        <v>1</v>
      </c>
      <c r="P3496">
        <f t="shared" si="325"/>
        <v>30.76923076923077</v>
      </c>
      <c r="Q3496" t="s">
        <v>8317</v>
      </c>
      <c r="R3496" t="s">
        <v>8318</v>
      </c>
      <c r="S3496" s="12">
        <f t="shared" si="326"/>
        <v>42689.006655092591</v>
      </c>
      <c r="T3496" s="12">
        <f t="shared" si="327"/>
        <v>42700.041666666664</v>
      </c>
      <c r="U3496" t="str">
        <f t="shared" si="328"/>
        <v>Nov</v>
      </c>
      <c r="V3496" t="str">
        <f t="shared" si="329"/>
        <v>2016</v>
      </c>
    </row>
    <row r="3497" spans="1:22" ht="48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s="5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8">
        <f t="shared" si="324"/>
        <v>1.0686</v>
      </c>
      <c r="P3497">
        <f t="shared" si="325"/>
        <v>74.208333333333329</v>
      </c>
      <c r="Q3497" t="s">
        <v>8317</v>
      </c>
      <c r="R3497" t="s">
        <v>8318</v>
      </c>
      <c r="S3497" s="12">
        <f t="shared" si="326"/>
        <v>41915.554502314815</v>
      </c>
      <c r="T3497" s="12">
        <f t="shared" si="327"/>
        <v>41944.512499999997</v>
      </c>
      <c r="U3497" t="str">
        <f t="shared" si="328"/>
        <v>Oct</v>
      </c>
      <c r="V3497" t="str">
        <f t="shared" si="329"/>
        <v>2014</v>
      </c>
    </row>
    <row r="3498" spans="1:22" ht="48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s="5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8">
        <f t="shared" si="324"/>
        <v>1.244</v>
      </c>
      <c r="P3498">
        <f t="shared" si="325"/>
        <v>47.846153846153847</v>
      </c>
      <c r="Q3498" t="s">
        <v>8317</v>
      </c>
      <c r="R3498" t="s">
        <v>8318</v>
      </c>
      <c r="S3498" s="12">
        <f t="shared" si="326"/>
        <v>42584.638495370367</v>
      </c>
      <c r="T3498" s="12">
        <f t="shared" si="327"/>
        <v>42624.638495370367</v>
      </c>
      <c r="U3498" t="str">
        <f t="shared" si="328"/>
        <v>Aug</v>
      </c>
      <c r="V3498" t="str">
        <f t="shared" si="329"/>
        <v>2016</v>
      </c>
    </row>
    <row r="3499" spans="1:22" ht="48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s="5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8">
        <f t="shared" si="324"/>
        <v>1.0870406189555126</v>
      </c>
      <c r="P3499">
        <f t="shared" si="325"/>
        <v>34.408163265306122</v>
      </c>
      <c r="Q3499" t="s">
        <v>8317</v>
      </c>
      <c r="R3499" t="s">
        <v>8318</v>
      </c>
      <c r="S3499" s="12">
        <f t="shared" si="326"/>
        <v>42511.533611111103</v>
      </c>
      <c r="T3499" s="12">
        <f t="shared" si="327"/>
        <v>42523.708333333336</v>
      </c>
      <c r="U3499" t="str">
        <f t="shared" si="328"/>
        <v>May</v>
      </c>
      <c r="V3499" t="str">
        <f t="shared" si="329"/>
        <v>2016</v>
      </c>
    </row>
    <row r="3500" spans="1:22" ht="48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s="5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8">
        <f t="shared" si="324"/>
        <v>1.0242424242424242</v>
      </c>
      <c r="P3500">
        <f t="shared" si="325"/>
        <v>40.238095238095241</v>
      </c>
      <c r="Q3500" t="s">
        <v>8317</v>
      </c>
      <c r="R3500" t="s">
        <v>8318</v>
      </c>
      <c r="S3500" s="12">
        <f t="shared" si="326"/>
        <v>42458.950277777774</v>
      </c>
      <c r="T3500" s="12">
        <f t="shared" si="327"/>
        <v>42518.697222222218</v>
      </c>
      <c r="U3500" t="str">
        <f t="shared" si="328"/>
        <v>Mar</v>
      </c>
      <c r="V3500" t="str">
        <f t="shared" si="329"/>
        <v>2016</v>
      </c>
    </row>
    <row r="3501" spans="1:22" ht="48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s="5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8">
        <f t="shared" si="324"/>
        <v>1.0549999999999999</v>
      </c>
      <c r="P3501">
        <f t="shared" si="325"/>
        <v>60.285714285714285</v>
      </c>
      <c r="Q3501" t="s">
        <v>8317</v>
      </c>
      <c r="R3501" t="s">
        <v>8318</v>
      </c>
      <c r="S3501" s="12">
        <f t="shared" si="326"/>
        <v>42131.827835648146</v>
      </c>
      <c r="T3501" s="12">
        <f t="shared" si="327"/>
        <v>42186.082638888889</v>
      </c>
      <c r="U3501" t="str">
        <f t="shared" si="328"/>
        <v>May</v>
      </c>
      <c r="V3501" t="str">
        <f t="shared" si="329"/>
        <v>2015</v>
      </c>
    </row>
    <row r="3502" spans="1:22" ht="48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s="5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8">
        <f t="shared" si="324"/>
        <v>1.0629999999999999</v>
      </c>
      <c r="P3502">
        <f t="shared" si="325"/>
        <v>25.30952380952381</v>
      </c>
      <c r="Q3502" t="s">
        <v>8317</v>
      </c>
      <c r="R3502" t="s">
        <v>8318</v>
      </c>
      <c r="S3502" s="12">
        <f t="shared" si="326"/>
        <v>42419.711087962954</v>
      </c>
      <c r="T3502" s="12">
        <f t="shared" si="327"/>
        <v>42435.999305555553</v>
      </c>
      <c r="U3502" t="str">
        <f t="shared" si="328"/>
        <v>Feb</v>
      </c>
      <c r="V3502" t="str">
        <f t="shared" si="329"/>
        <v>2016</v>
      </c>
    </row>
    <row r="3503" spans="1:22" ht="48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s="5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8">
        <f t="shared" si="324"/>
        <v>1.0066666666666666</v>
      </c>
      <c r="P3503">
        <f t="shared" si="325"/>
        <v>35.952380952380949</v>
      </c>
      <c r="Q3503" t="s">
        <v>8317</v>
      </c>
      <c r="R3503" t="s">
        <v>8318</v>
      </c>
      <c r="S3503" s="12">
        <f t="shared" si="326"/>
        <v>42233.555497685178</v>
      </c>
      <c r="T3503" s="12">
        <f t="shared" si="327"/>
        <v>42258.555497685178</v>
      </c>
      <c r="U3503" t="str">
        <f t="shared" si="328"/>
        <v>Aug</v>
      </c>
      <c r="V3503" t="str">
        <f t="shared" si="329"/>
        <v>2015</v>
      </c>
    </row>
    <row r="3504" spans="1:22" ht="48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s="5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8">
        <f t="shared" si="324"/>
        <v>1.054</v>
      </c>
      <c r="P3504">
        <f t="shared" si="325"/>
        <v>136</v>
      </c>
      <c r="Q3504" t="s">
        <v>8317</v>
      </c>
      <c r="R3504" t="s">
        <v>8318</v>
      </c>
      <c r="S3504" s="12">
        <f t="shared" si="326"/>
        <v>42430.631064814814</v>
      </c>
      <c r="T3504" s="12">
        <f t="shared" si="327"/>
        <v>42444.957638888889</v>
      </c>
      <c r="U3504" t="str">
        <f t="shared" si="328"/>
        <v>Mar</v>
      </c>
      <c r="V3504" t="str">
        <f t="shared" si="329"/>
        <v>2016</v>
      </c>
    </row>
    <row r="3505" spans="1:22" ht="48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s="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8">
        <f t="shared" si="324"/>
        <v>1.0755999999999999</v>
      </c>
      <c r="P3505">
        <f t="shared" si="325"/>
        <v>70.763157894736835</v>
      </c>
      <c r="Q3505" t="s">
        <v>8317</v>
      </c>
      <c r="R3505" t="s">
        <v>8318</v>
      </c>
      <c r="S3505" s="12">
        <f t="shared" si="326"/>
        <v>42545.27</v>
      </c>
      <c r="T3505" s="12">
        <f t="shared" si="327"/>
        <v>42575.27</v>
      </c>
      <c r="U3505" t="str">
        <f t="shared" si="328"/>
        <v>Jun</v>
      </c>
      <c r="V3505" t="str">
        <f t="shared" si="329"/>
        <v>2016</v>
      </c>
    </row>
    <row r="3506" spans="1:22" ht="48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s="5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8">
        <f t="shared" si="324"/>
        <v>1</v>
      </c>
      <c r="P3506">
        <f t="shared" si="325"/>
        <v>125</v>
      </c>
      <c r="Q3506" t="s">
        <v>8317</v>
      </c>
      <c r="R3506" t="s">
        <v>8318</v>
      </c>
      <c r="S3506" s="12">
        <f t="shared" si="326"/>
        <v>42297.540405092594</v>
      </c>
      <c r="T3506" s="12">
        <f t="shared" si="327"/>
        <v>42327.582071759258</v>
      </c>
      <c r="U3506" t="str">
        <f t="shared" si="328"/>
        <v>Oct</v>
      </c>
      <c r="V3506" t="str">
        <f t="shared" si="329"/>
        <v>2015</v>
      </c>
    </row>
    <row r="3507" spans="1:22" ht="96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s="5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8">
        <f t="shared" si="324"/>
        <v>1.0376000000000001</v>
      </c>
      <c r="P3507">
        <f t="shared" si="325"/>
        <v>66.512820512820511</v>
      </c>
      <c r="Q3507" t="s">
        <v>8317</v>
      </c>
      <c r="R3507" t="s">
        <v>8318</v>
      </c>
      <c r="S3507" s="12">
        <f t="shared" si="326"/>
        <v>41760.727372685185</v>
      </c>
      <c r="T3507" s="12">
        <f t="shared" si="327"/>
        <v>41771.958333333328</v>
      </c>
      <c r="U3507" t="str">
        <f t="shared" si="328"/>
        <v>May</v>
      </c>
      <c r="V3507" t="str">
        <f t="shared" si="329"/>
        <v>2014</v>
      </c>
    </row>
    <row r="3508" spans="1:22" ht="48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s="5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8">
        <f t="shared" si="324"/>
        <v>1.0149999999999999</v>
      </c>
      <c r="P3508">
        <f t="shared" si="325"/>
        <v>105</v>
      </c>
      <c r="Q3508" t="s">
        <v>8317</v>
      </c>
      <c r="R3508" t="s">
        <v>8318</v>
      </c>
      <c r="S3508" s="12">
        <f t="shared" si="326"/>
        <v>41829.525925925926</v>
      </c>
      <c r="T3508" s="12">
        <f t="shared" si="327"/>
        <v>41874.525925925926</v>
      </c>
      <c r="U3508" t="str">
        <f t="shared" si="328"/>
        <v>Jul</v>
      </c>
      <c r="V3508" t="str">
        <f t="shared" si="329"/>
        <v>2014</v>
      </c>
    </row>
    <row r="3509" spans="1:22" ht="32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s="5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8">
        <f t="shared" si="324"/>
        <v>1.044</v>
      </c>
      <c r="P3509">
        <f t="shared" si="325"/>
        <v>145</v>
      </c>
      <c r="Q3509" t="s">
        <v>8317</v>
      </c>
      <c r="R3509" t="s">
        <v>8318</v>
      </c>
      <c r="S3509" s="12">
        <f t="shared" si="326"/>
        <v>42491.714548611104</v>
      </c>
      <c r="T3509" s="12">
        <f t="shared" si="327"/>
        <v>42521.714548611104</v>
      </c>
      <c r="U3509" t="str">
        <f t="shared" si="328"/>
        <v>May</v>
      </c>
      <c r="V3509" t="str">
        <f t="shared" si="329"/>
        <v>2016</v>
      </c>
    </row>
    <row r="3510" spans="1:22" ht="48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s="5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8">
        <f t="shared" si="324"/>
        <v>1.8</v>
      </c>
      <c r="P3510">
        <f t="shared" si="325"/>
        <v>12</v>
      </c>
      <c r="Q3510" t="s">
        <v>8317</v>
      </c>
      <c r="R3510" t="s">
        <v>8318</v>
      </c>
      <c r="S3510" s="12">
        <f t="shared" si="326"/>
        <v>42477.521446759252</v>
      </c>
      <c r="T3510" s="12">
        <f t="shared" si="327"/>
        <v>42500.666666666664</v>
      </c>
      <c r="U3510" t="str">
        <f t="shared" si="328"/>
        <v>Apr</v>
      </c>
      <c r="V3510" t="str">
        <f t="shared" si="329"/>
        <v>2016</v>
      </c>
    </row>
    <row r="3511" spans="1:22" ht="48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s="5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8">
        <f t="shared" si="324"/>
        <v>1.0633333333333332</v>
      </c>
      <c r="P3511">
        <f t="shared" si="325"/>
        <v>96.666666666666671</v>
      </c>
      <c r="Q3511" t="s">
        <v>8317</v>
      </c>
      <c r="R3511" t="s">
        <v>8318</v>
      </c>
      <c r="S3511" s="12">
        <f t="shared" si="326"/>
        <v>41950.651226851849</v>
      </c>
      <c r="T3511" s="12">
        <f t="shared" si="327"/>
        <v>41963.996527777774</v>
      </c>
      <c r="U3511" t="str">
        <f t="shared" si="328"/>
        <v>Nov</v>
      </c>
      <c r="V3511" t="str">
        <f t="shared" si="329"/>
        <v>2014</v>
      </c>
    </row>
    <row r="3512" spans="1:22" ht="48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s="5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8">
        <f t="shared" si="324"/>
        <v>1.0055555555555555</v>
      </c>
      <c r="P3512">
        <f t="shared" si="325"/>
        <v>60.333333333333336</v>
      </c>
      <c r="Q3512" t="s">
        <v>8317</v>
      </c>
      <c r="R3512" t="s">
        <v>8318</v>
      </c>
      <c r="S3512" s="12">
        <f t="shared" si="326"/>
        <v>41802.412569444445</v>
      </c>
      <c r="T3512" s="12">
        <f t="shared" si="327"/>
        <v>41822.412569444445</v>
      </c>
      <c r="U3512" t="str">
        <f t="shared" si="328"/>
        <v>Jun</v>
      </c>
      <c r="V3512" t="str">
        <f t="shared" si="329"/>
        <v>2014</v>
      </c>
    </row>
    <row r="3513" spans="1:22" ht="48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s="5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8">
        <f t="shared" si="324"/>
        <v>1.012</v>
      </c>
      <c r="P3513">
        <f t="shared" si="325"/>
        <v>79.89473684210526</v>
      </c>
      <c r="Q3513" t="s">
        <v>8317</v>
      </c>
      <c r="R3513" t="s">
        <v>8318</v>
      </c>
      <c r="S3513" s="12">
        <f t="shared" si="326"/>
        <v>41927.665451388886</v>
      </c>
      <c r="T3513" s="12">
        <f t="shared" si="327"/>
        <v>41950.5625</v>
      </c>
      <c r="U3513" t="str">
        <f t="shared" si="328"/>
        <v>Oct</v>
      </c>
      <c r="V3513" t="str">
        <f t="shared" si="329"/>
        <v>2014</v>
      </c>
    </row>
    <row r="3514" spans="1:22" ht="48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s="5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8">
        <f t="shared" si="324"/>
        <v>1</v>
      </c>
      <c r="P3514">
        <f t="shared" si="325"/>
        <v>58.823529411764703</v>
      </c>
      <c r="Q3514" t="s">
        <v>8317</v>
      </c>
      <c r="R3514" t="s">
        <v>8318</v>
      </c>
      <c r="S3514" s="12">
        <f t="shared" si="326"/>
        <v>42057.328611111108</v>
      </c>
      <c r="T3514" s="12">
        <f t="shared" si="327"/>
        <v>42117.286944444444</v>
      </c>
      <c r="U3514" t="str">
        <f t="shared" si="328"/>
        <v>Feb</v>
      </c>
      <c r="V3514" t="str">
        <f t="shared" si="329"/>
        <v>2015</v>
      </c>
    </row>
    <row r="3515" spans="1:22" ht="48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s="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8">
        <f t="shared" si="324"/>
        <v>1.1839285714285714</v>
      </c>
      <c r="P3515">
        <f t="shared" si="325"/>
        <v>75.340909090909093</v>
      </c>
      <c r="Q3515" t="s">
        <v>8317</v>
      </c>
      <c r="R3515" t="s">
        <v>8318</v>
      </c>
      <c r="S3515" s="12">
        <f t="shared" si="326"/>
        <v>41780.887870370367</v>
      </c>
      <c r="T3515" s="12">
        <f t="shared" si="327"/>
        <v>41793.999305555553</v>
      </c>
      <c r="U3515" t="str">
        <f t="shared" si="328"/>
        <v>May</v>
      </c>
      <c r="V3515" t="str">
        <f t="shared" si="329"/>
        <v>2014</v>
      </c>
    </row>
    <row r="3516" spans="1:22" ht="48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s="5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8">
        <f t="shared" si="324"/>
        <v>1.1000000000000001</v>
      </c>
      <c r="P3516">
        <f t="shared" si="325"/>
        <v>55</v>
      </c>
      <c r="Q3516" t="s">
        <v>8317</v>
      </c>
      <c r="R3516" t="s">
        <v>8318</v>
      </c>
      <c r="S3516" s="12">
        <f t="shared" si="326"/>
        <v>42020.638333333329</v>
      </c>
      <c r="T3516" s="12">
        <f t="shared" si="327"/>
        <v>42036.999305555553</v>
      </c>
      <c r="U3516" t="str">
        <f t="shared" si="328"/>
        <v>Jan</v>
      </c>
      <c r="V3516" t="str">
        <f t="shared" si="329"/>
        <v>2015</v>
      </c>
    </row>
    <row r="3517" spans="1:22" ht="48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s="5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8">
        <f t="shared" si="324"/>
        <v>1.0266666666666666</v>
      </c>
      <c r="P3517">
        <f t="shared" si="325"/>
        <v>66.956521739130437</v>
      </c>
      <c r="Q3517" t="s">
        <v>8317</v>
      </c>
      <c r="R3517" t="s">
        <v>8318</v>
      </c>
      <c r="S3517" s="12">
        <f t="shared" si="326"/>
        <v>42125.564479166664</v>
      </c>
      <c r="T3517" s="12">
        <f t="shared" si="327"/>
        <v>42155.564479166664</v>
      </c>
      <c r="U3517" t="str">
        <f t="shared" si="328"/>
        <v>May</v>
      </c>
      <c r="V3517" t="str">
        <f t="shared" si="329"/>
        <v>2015</v>
      </c>
    </row>
    <row r="3518" spans="1:22" ht="48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s="5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8">
        <f t="shared" si="324"/>
        <v>1</v>
      </c>
      <c r="P3518">
        <f t="shared" si="325"/>
        <v>227.27272727272728</v>
      </c>
      <c r="Q3518" t="s">
        <v>8317</v>
      </c>
      <c r="R3518" t="s">
        <v>8318</v>
      </c>
      <c r="S3518" s="12">
        <f t="shared" si="326"/>
        <v>41855.801736111105</v>
      </c>
      <c r="T3518" s="12">
        <f t="shared" si="327"/>
        <v>41889.916666666664</v>
      </c>
      <c r="U3518" t="str">
        <f t="shared" si="328"/>
        <v>Aug</v>
      </c>
      <c r="V3518" t="str">
        <f t="shared" si="329"/>
        <v>2014</v>
      </c>
    </row>
    <row r="3519" spans="1:22" ht="48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s="5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8">
        <f t="shared" si="324"/>
        <v>1</v>
      </c>
      <c r="P3519">
        <f t="shared" si="325"/>
        <v>307.69230769230768</v>
      </c>
      <c r="Q3519" t="s">
        <v>8317</v>
      </c>
      <c r="R3519" t="s">
        <v>8318</v>
      </c>
      <c r="S3519" s="12">
        <f t="shared" si="326"/>
        <v>41794.609189814815</v>
      </c>
      <c r="T3519" s="12">
        <f t="shared" si="327"/>
        <v>41824.25</v>
      </c>
      <c r="U3519" t="str">
        <f t="shared" si="328"/>
        <v>Jun</v>
      </c>
      <c r="V3519" t="str">
        <f t="shared" si="329"/>
        <v>2014</v>
      </c>
    </row>
    <row r="3520" spans="1:22" ht="48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s="5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8">
        <f t="shared" si="324"/>
        <v>1.10046</v>
      </c>
      <c r="P3520">
        <f t="shared" si="325"/>
        <v>50.020909090909093</v>
      </c>
      <c r="Q3520" t="s">
        <v>8317</v>
      </c>
      <c r="R3520" t="s">
        <v>8318</v>
      </c>
      <c r="S3520" s="12">
        <f t="shared" si="326"/>
        <v>41893.575219907405</v>
      </c>
      <c r="T3520" s="12">
        <f t="shared" si="327"/>
        <v>41914.38958333333</v>
      </c>
      <c r="U3520" t="str">
        <f t="shared" si="328"/>
        <v>Sep</v>
      </c>
      <c r="V3520" t="str">
        <f t="shared" si="329"/>
        <v>2014</v>
      </c>
    </row>
    <row r="3521" spans="1:22" ht="48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s="5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8">
        <f t="shared" si="324"/>
        <v>1.0135000000000001</v>
      </c>
      <c r="P3521">
        <f t="shared" si="325"/>
        <v>72.392857142857139</v>
      </c>
      <c r="Q3521" t="s">
        <v>8317</v>
      </c>
      <c r="R3521" t="s">
        <v>8318</v>
      </c>
      <c r="S3521" s="12">
        <f t="shared" si="326"/>
        <v>42037.390624999993</v>
      </c>
      <c r="T3521" s="12">
        <f t="shared" si="327"/>
        <v>42067.390624999993</v>
      </c>
      <c r="U3521" t="str">
        <f t="shared" si="328"/>
        <v>Feb</v>
      </c>
      <c r="V3521" t="str">
        <f t="shared" si="329"/>
        <v>2015</v>
      </c>
    </row>
    <row r="3522" spans="1:22" ht="32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s="5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8">
        <f t="shared" si="324"/>
        <v>1.0075000000000001</v>
      </c>
      <c r="P3522">
        <f t="shared" si="325"/>
        <v>95.952380952380949</v>
      </c>
      <c r="Q3522" t="s">
        <v>8317</v>
      </c>
      <c r="R3522" t="s">
        <v>8318</v>
      </c>
      <c r="S3522" s="12">
        <f t="shared" si="326"/>
        <v>42227.615879629629</v>
      </c>
      <c r="T3522" s="12">
        <f t="shared" si="327"/>
        <v>42253.365972222215</v>
      </c>
      <c r="U3522" t="str">
        <f t="shared" si="328"/>
        <v>Aug</v>
      </c>
      <c r="V3522" t="str">
        <f t="shared" si="329"/>
        <v>2015</v>
      </c>
    </row>
    <row r="3523" spans="1:22" ht="48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s="5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8">
        <f t="shared" ref="O3523:O3586" si="330">E3523/D3523</f>
        <v>1.6942857142857144</v>
      </c>
      <c r="P3523">
        <f t="shared" ref="P3523:P3586" si="331">AVERAGE(E3523/L3523)</f>
        <v>45.615384615384613</v>
      </c>
      <c r="Q3523" t="s">
        <v>8317</v>
      </c>
      <c r="R3523" t="s">
        <v>8318</v>
      </c>
      <c r="S3523" s="12">
        <f t="shared" ref="S3523:S3586" si="332">(((J3523/60)/60)/24)+DATE(1970,1,1)+(-5/24)</f>
        <v>41881.153009259258</v>
      </c>
      <c r="T3523" s="12">
        <f t="shared" ref="T3523:T3586" si="333">(((I3523/60)/60)/24)+DATE(1970,1,1)+(-5/24)</f>
        <v>41911.153009259258</v>
      </c>
      <c r="U3523" t="str">
        <f t="shared" ref="U3523:U3586" si="334">TEXT(S3523, "mmm")</f>
        <v>Aug</v>
      </c>
      <c r="V3523" t="str">
        <f t="shared" ref="V3523:V3586" si="335">TEXT(S3523, "yyy")</f>
        <v>2014</v>
      </c>
    </row>
    <row r="3524" spans="1:22" ht="48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s="5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8">
        <f t="shared" si="330"/>
        <v>1</v>
      </c>
      <c r="P3524">
        <f t="shared" si="331"/>
        <v>41.029411764705884</v>
      </c>
      <c r="Q3524" t="s">
        <v>8317</v>
      </c>
      <c r="R3524" t="s">
        <v>8318</v>
      </c>
      <c r="S3524" s="12">
        <f t="shared" si="332"/>
        <v>42234.581550925919</v>
      </c>
      <c r="T3524" s="12">
        <f t="shared" si="333"/>
        <v>42262.212500000001</v>
      </c>
      <c r="U3524" t="str">
        <f t="shared" si="334"/>
        <v>Aug</v>
      </c>
      <c r="V3524" t="str">
        <f t="shared" si="335"/>
        <v>2015</v>
      </c>
    </row>
    <row r="3525" spans="1:22" ht="48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s="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8">
        <f t="shared" si="330"/>
        <v>1.1365000000000001</v>
      </c>
      <c r="P3525">
        <f t="shared" si="331"/>
        <v>56.825000000000003</v>
      </c>
      <c r="Q3525" t="s">
        <v>8317</v>
      </c>
      <c r="R3525" t="s">
        <v>8318</v>
      </c>
      <c r="S3525" s="12">
        <f t="shared" si="332"/>
        <v>42581.189212962963</v>
      </c>
      <c r="T3525" s="12">
        <f t="shared" si="333"/>
        <v>42638.749999999993</v>
      </c>
      <c r="U3525" t="str">
        <f t="shared" si="334"/>
        <v>Jul</v>
      </c>
      <c r="V3525" t="str">
        <f t="shared" si="335"/>
        <v>2016</v>
      </c>
    </row>
    <row r="3526" spans="1:22" ht="48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s="5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8">
        <f t="shared" si="330"/>
        <v>1.0156000000000001</v>
      </c>
      <c r="P3526">
        <f t="shared" si="331"/>
        <v>137.24324324324326</v>
      </c>
      <c r="Q3526" t="s">
        <v>8317</v>
      </c>
      <c r="R3526" t="s">
        <v>8318</v>
      </c>
      <c r="S3526" s="12">
        <f t="shared" si="332"/>
        <v>41880.555243055554</v>
      </c>
      <c r="T3526" s="12">
        <f t="shared" si="333"/>
        <v>41894.958333333328</v>
      </c>
      <c r="U3526" t="str">
        <f t="shared" si="334"/>
        <v>Aug</v>
      </c>
      <c r="V3526" t="str">
        <f t="shared" si="335"/>
        <v>2014</v>
      </c>
    </row>
    <row r="3527" spans="1:22" ht="48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s="5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8">
        <f t="shared" si="330"/>
        <v>1.06</v>
      </c>
      <c r="P3527">
        <f t="shared" si="331"/>
        <v>75.714285714285708</v>
      </c>
      <c r="Q3527" t="s">
        <v>8317</v>
      </c>
      <c r="R3527" t="s">
        <v>8318</v>
      </c>
      <c r="S3527" s="12">
        <f t="shared" si="332"/>
        <v>42214.487337962964</v>
      </c>
      <c r="T3527" s="12">
        <f t="shared" si="333"/>
        <v>42225.458333333336</v>
      </c>
      <c r="U3527" t="str">
        <f t="shared" si="334"/>
        <v>Jul</v>
      </c>
      <c r="V3527" t="str">
        <f t="shared" si="335"/>
        <v>2015</v>
      </c>
    </row>
    <row r="3528" spans="1:22" ht="48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s="5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8">
        <f t="shared" si="330"/>
        <v>1.02</v>
      </c>
      <c r="P3528">
        <f t="shared" si="331"/>
        <v>99</v>
      </c>
      <c r="Q3528" t="s">
        <v>8317</v>
      </c>
      <c r="R3528" t="s">
        <v>8318</v>
      </c>
      <c r="S3528" s="12">
        <f t="shared" si="332"/>
        <v>42460.126979166664</v>
      </c>
      <c r="T3528" s="12">
        <f t="shared" si="333"/>
        <v>42488.040972222218</v>
      </c>
      <c r="U3528" t="str">
        <f t="shared" si="334"/>
        <v>Mar</v>
      </c>
      <c r="V3528" t="str">
        <f t="shared" si="335"/>
        <v>2016</v>
      </c>
    </row>
    <row r="3529" spans="1:22" ht="48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s="5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8">
        <f t="shared" si="330"/>
        <v>1.1691666666666667</v>
      </c>
      <c r="P3529">
        <f t="shared" si="331"/>
        <v>81.569767441860463</v>
      </c>
      <c r="Q3529" t="s">
        <v>8317</v>
      </c>
      <c r="R3529" t="s">
        <v>8318</v>
      </c>
      <c r="S3529" s="12">
        <f t="shared" si="332"/>
        <v>42166.814872685187</v>
      </c>
      <c r="T3529" s="12">
        <f t="shared" si="333"/>
        <v>42195.957638888889</v>
      </c>
      <c r="U3529" t="str">
        <f t="shared" si="334"/>
        <v>Jun</v>
      </c>
      <c r="V3529" t="str">
        <f t="shared" si="335"/>
        <v>2015</v>
      </c>
    </row>
    <row r="3530" spans="1:22" ht="48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s="5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8">
        <f t="shared" si="330"/>
        <v>1.0115151515151515</v>
      </c>
      <c r="P3530">
        <f t="shared" si="331"/>
        <v>45.108108108108105</v>
      </c>
      <c r="Q3530" t="s">
        <v>8317</v>
      </c>
      <c r="R3530" t="s">
        <v>8318</v>
      </c>
      <c r="S3530" s="12">
        <f t="shared" si="332"/>
        <v>42733.293032407404</v>
      </c>
      <c r="T3530" s="12">
        <f t="shared" si="333"/>
        <v>42753.293032407404</v>
      </c>
      <c r="U3530" t="str">
        <f t="shared" si="334"/>
        <v>Dec</v>
      </c>
      <c r="V3530" t="str">
        <f t="shared" si="335"/>
        <v>2016</v>
      </c>
    </row>
    <row r="3531" spans="1:22" ht="48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s="5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8">
        <f t="shared" si="330"/>
        <v>1.32</v>
      </c>
      <c r="P3531">
        <f t="shared" si="331"/>
        <v>36.666666666666664</v>
      </c>
      <c r="Q3531" t="s">
        <v>8317</v>
      </c>
      <c r="R3531" t="s">
        <v>8318</v>
      </c>
      <c r="S3531" s="12">
        <f t="shared" si="332"/>
        <v>42177.553449074076</v>
      </c>
      <c r="T3531" s="12">
        <f t="shared" si="333"/>
        <v>42197.833333333336</v>
      </c>
      <c r="U3531" t="str">
        <f t="shared" si="334"/>
        <v>Jun</v>
      </c>
      <c r="V3531" t="str">
        <f t="shared" si="335"/>
        <v>2015</v>
      </c>
    </row>
    <row r="3532" spans="1:22" ht="48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s="5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8">
        <f t="shared" si="330"/>
        <v>1</v>
      </c>
      <c r="P3532">
        <f t="shared" si="331"/>
        <v>125</v>
      </c>
      <c r="Q3532" t="s">
        <v>8317</v>
      </c>
      <c r="R3532" t="s">
        <v>8318</v>
      </c>
      <c r="S3532" s="12">
        <f t="shared" si="332"/>
        <v>42442.41501157407</v>
      </c>
      <c r="T3532" s="12">
        <f t="shared" si="333"/>
        <v>42470.624999999993</v>
      </c>
      <c r="U3532" t="str">
        <f t="shared" si="334"/>
        <v>Mar</v>
      </c>
      <c r="V3532" t="str">
        <f t="shared" si="335"/>
        <v>2016</v>
      </c>
    </row>
    <row r="3533" spans="1:22" ht="16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s="5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8">
        <f t="shared" si="330"/>
        <v>1.28</v>
      </c>
      <c r="P3533">
        <f t="shared" si="331"/>
        <v>49.230769230769234</v>
      </c>
      <c r="Q3533" t="s">
        <v>8317</v>
      </c>
      <c r="R3533" t="s">
        <v>8318</v>
      </c>
      <c r="S3533" s="12">
        <f t="shared" si="332"/>
        <v>42521.44599537037</v>
      </c>
      <c r="T3533" s="12">
        <f t="shared" si="333"/>
        <v>42551.44599537037</v>
      </c>
      <c r="U3533" t="str">
        <f t="shared" si="334"/>
        <v>May</v>
      </c>
      <c r="V3533" t="str">
        <f t="shared" si="335"/>
        <v>2016</v>
      </c>
    </row>
    <row r="3534" spans="1:22" ht="48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s="5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8">
        <f t="shared" si="330"/>
        <v>1.1895833333333334</v>
      </c>
      <c r="P3534">
        <f t="shared" si="331"/>
        <v>42.296296296296298</v>
      </c>
      <c r="Q3534" t="s">
        <v>8317</v>
      </c>
      <c r="R3534" t="s">
        <v>8318</v>
      </c>
      <c r="S3534" s="12">
        <f t="shared" si="332"/>
        <v>41884.391516203701</v>
      </c>
      <c r="T3534" s="12">
        <f t="shared" si="333"/>
        <v>41899.957638888889</v>
      </c>
      <c r="U3534" t="str">
        <f t="shared" si="334"/>
        <v>Sep</v>
      </c>
      <c r="V3534" t="str">
        <f t="shared" si="335"/>
        <v>2014</v>
      </c>
    </row>
    <row r="3535" spans="1:22" ht="48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s="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8">
        <f t="shared" si="330"/>
        <v>1.262</v>
      </c>
      <c r="P3535">
        <f t="shared" si="331"/>
        <v>78.875</v>
      </c>
      <c r="Q3535" t="s">
        <v>8317</v>
      </c>
      <c r="R3535" t="s">
        <v>8318</v>
      </c>
      <c r="S3535" s="12">
        <f t="shared" si="332"/>
        <v>42289.552858796298</v>
      </c>
      <c r="T3535" s="12">
        <f t="shared" si="333"/>
        <v>42319.594525462955</v>
      </c>
      <c r="U3535" t="str">
        <f t="shared" si="334"/>
        <v>Oct</v>
      </c>
      <c r="V3535" t="str">
        <f t="shared" si="335"/>
        <v>2015</v>
      </c>
    </row>
    <row r="3536" spans="1:22" ht="32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s="5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8">
        <f t="shared" si="330"/>
        <v>1.5620000000000001</v>
      </c>
      <c r="P3536">
        <f t="shared" si="331"/>
        <v>38.284313725490193</v>
      </c>
      <c r="Q3536" t="s">
        <v>8317</v>
      </c>
      <c r="R3536" t="s">
        <v>8318</v>
      </c>
      <c r="S3536" s="12">
        <f t="shared" si="332"/>
        <v>42243.416932870365</v>
      </c>
      <c r="T3536" s="12">
        <f t="shared" si="333"/>
        <v>42278.416932870365</v>
      </c>
      <c r="U3536" t="str">
        <f t="shared" si="334"/>
        <v>Aug</v>
      </c>
      <c r="V3536" t="str">
        <f t="shared" si="335"/>
        <v>2015</v>
      </c>
    </row>
    <row r="3537" spans="1:22" ht="48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s="5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8">
        <f t="shared" si="330"/>
        <v>1.0315000000000001</v>
      </c>
      <c r="P3537">
        <f t="shared" si="331"/>
        <v>44.847826086956523</v>
      </c>
      <c r="Q3537" t="s">
        <v>8317</v>
      </c>
      <c r="R3537" t="s">
        <v>8318</v>
      </c>
      <c r="S3537" s="12">
        <f t="shared" si="332"/>
        <v>42248.431828703695</v>
      </c>
      <c r="T3537" s="12">
        <f t="shared" si="333"/>
        <v>42279.541666666664</v>
      </c>
      <c r="U3537" t="str">
        <f t="shared" si="334"/>
        <v>Sep</v>
      </c>
      <c r="V3537" t="str">
        <f t="shared" si="335"/>
        <v>2015</v>
      </c>
    </row>
    <row r="3538" spans="1:22" ht="48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s="5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8">
        <f t="shared" si="330"/>
        <v>1.5333333333333334</v>
      </c>
      <c r="P3538">
        <f t="shared" si="331"/>
        <v>13.529411764705882</v>
      </c>
      <c r="Q3538" t="s">
        <v>8317</v>
      </c>
      <c r="R3538" t="s">
        <v>8318</v>
      </c>
      <c r="S3538" s="12">
        <f t="shared" si="332"/>
        <v>42328.518807870372</v>
      </c>
      <c r="T3538" s="12">
        <f t="shared" si="333"/>
        <v>42358.290972222218</v>
      </c>
      <c r="U3538" t="str">
        <f t="shared" si="334"/>
        <v>Nov</v>
      </c>
      <c r="V3538" t="str">
        <f t="shared" si="335"/>
        <v>2015</v>
      </c>
    </row>
    <row r="3539" spans="1:22" ht="48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s="5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8">
        <f t="shared" si="330"/>
        <v>1.8044444444444445</v>
      </c>
      <c r="P3539">
        <f t="shared" si="331"/>
        <v>43.5</v>
      </c>
      <c r="Q3539" t="s">
        <v>8317</v>
      </c>
      <c r="R3539" t="s">
        <v>8318</v>
      </c>
      <c r="S3539" s="12">
        <f t="shared" si="332"/>
        <v>41923.146018518513</v>
      </c>
      <c r="T3539" s="12">
        <f t="shared" si="333"/>
        <v>41960.124305555553</v>
      </c>
      <c r="U3539" t="str">
        <f t="shared" si="334"/>
        <v>Oct</v>
      </c>
      <c r="V3539" t="str">
        <f t="shared" si="335"/>
        <v>2014</v>
      </c>
    </row>
    <row r="3540" spans="1:22" ht="48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s="5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8">
        <f t="shared" si="330"/>
        <v>1.2845</v>
      </c>
      <c r="P3540">
        <f t="shared" si="331"/>
        <v>30.951807228915662</v>
      </c>
      <c r="Q3540" t="s">
        <v>8317</v>
      </c>
      <c r="R3540" t="s">
        <v>8318</v>
      </c>
      <c r="S3540" s="12">
        <f t="shared" si="332"/>
        <v>42571.212268518517</v>
      </c>
      <c r="T3540" s="12">
        <f t="shared" si="333"/>
        <v>42599.212268518517</v>
      </c>
      <c r="U3540" t="str">
        <f t="shared" si="334"/>
        <v>Jul</v>
      </c>
      <c r="V3540" t="str">
        <f t="shared" si="335"/>
        <v>2016</v>
      </c>
    </row>
    <row r="3541" spans="1:22" ht="48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s="5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8">
        <f t="shared" si="330"/>
        <v>1.1966666666666668</v>
      </c>
      <c r="P3541">
        <f t="shared" si="331"/>
        <v>55.230769230769234</v>
      </c>
      <c r="Q3541" t="s">
        <v>8317</v>
      </c>
      <c r="R3541" t="s">
        <v>8318</v>
      </c>
      <c r="S3541" s="12">
        <f t="shared" si="332"/>
        <v>42600.547708333332</v>
      </c>
      <c r="T3541" s="12">
        <f t="shared" si="333"/>
        <v>42621.547708333332</v>
      </c>
      <c r="U3541" t="str">
        <f t="shared" si="334"/>
        <v>Aug</v>
      </c>
      <c r="V3541" t="str">
        <f t="shared" si="335"/>
        <v>2016</v>
      </c>
    </row>
    <row r="3542" spans="1:22" ht="48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s="5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8">
        <f t="shared" si="330"/>
        <v>1.23</v>
      </c>
      <c r="P3542">
        <f t="shared" si="331"/>
        <v>46.125</v>
      </c>
      <c r="Q3542" t="s">
        <v>8317</v>
      </c>
      <c r="R3542" t="s">
        <v>8318</v>
      </c>
      <c r="S3542" s="12">
        <f t="shared" si="332"/>
        <v>42516.795034722221</v>
      </c>
      <c r="T3542" s="12">
        <f t="shared" si="333"/>
        <v>42546.795034722221</v>
      </c>
      <c r="U3542" t="str">
        <f t="shared" si="334"/>
        <v>May</v>
      </c>
      <c r="V3542" t="str">
        <f t="shared" si="335"/>
        <v>2016</v>
      </c>
    </row>
    <row r="3543" spans="1:22" ht="48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s="5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8">
        <f t="shared" si="330"/>
        <v>1.05</v>
      </c>
      <c r="P3543">
        <f t="shared" si="331"/>
        <v>39.375</v>
      </c>
      <c r="Q3543" t="s">
        <v>8317</v>
      </c>
      <c r="R3543" t="s">
        <v>8318</v>
      </c>
      <c r="S3543" s="12">
        <f t="shared" si="332"/>
        <v>42222.521701388883</v>
      </c>
      <c r="T3543" s="12">
        <f t="shared" si="333"/>
        <v>42247.521701388883</v>
      </c>
      <c r="U3543" t="str">
        <f t="shared" si="334"/>
        <v>Aug</v>
      </c>
      <c r="V3543" t="str">
        <f t="shared" si="335"/>
        <v>2015</v>
      </c>
    </row>
    <row r="3544" spans="1:22" ht="48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s="5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8">
        <f t="shared" si="330"/>
        <v>1.0223636363636364</v>
      </c>
      <c r="P3544">
        <f t="shared" si="331"/>
        <v>66.152941176470591</v>
      </c>
      <c r="Q3544" t="s">
        <v>8317</v>
      </c>
      <c r="R3544" t="s">
        <v>8318</v>
      </c>
      <c r="S3544" s="12">
        <f t="shared" si="332"/>
        <v>41829.391458333332</v>
      </c>
      <c r="T3544" s="12">
        <f t="shared" si="333"/>
        <v>41889.391458333332</v>
      </c>
      <c r="U3544" t="str">
        <f t="shared" si="334"/>
        <v>Jul</v>
      </c>
      <c r="V3544" t="str">
        <f t="shared" si="335"/>
        <v>2014</v>
      </c>
    </row>
    <row r="3545" spans="1:22" ht="48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s="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8">
        <f t="shared" si="330"/>
        <v>1.0466666666666666</v>
      </c>
      <c r="P3545">
        <f t="shared" si="331"/>
        <v>54.137931034482762</v>
      </c>
      <c r="Q3545" t="s">
        <v>8317</v>
      </c>
      <c r="R3545" t="s">
        <v>8318</v>
      </c>
      <c r="S3545" s="12">
        <f t="shared" si="332"/>
        <v>42150.546979166662</v>
      </c>
      <c r="T3545" s="12">
        <f t="shared" si="333"/>
        <v>42180.546979166662</v>
      </c>
      <c r="U3545" t="str">
        <f t="shared" si="334"/>
        <v>May</v>
      </c>
      <c r="V3545" t="str">
        <f t="shared" si="335"/>
        <v>2015</v>
      </c>
    </row>
    <row r="3546" spans="1:22" ht="32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s="5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8">
        <f t="shared" si="330"/>
        <v>1</v>
      </c>
      <c r="P3546">
        <f t="shared" si="331"/>
        <v>104.16666666666667</v>
      </c>
      <c r="Q3546" t="s">
        <v>8317</v>
      </c>
      <c r="R3546" t="s">
        <v>8318</v>
      </c>
      <c r="S3546" s="12">
        <f t="shared" si="332"/>
        <v>42040.623344907406</v>
      </c>
      <c r="T3546" s="12">
        <f t="shared" si="333"/>
        <v>42070.623344907406</v>
      </c>
      <c r="U3546" t="str">
        <f t="shared" si="334"/>
        <v>Feb</v>
      </c>
      <c r="V3546" t="str">
        <f t="shared" si="335"/>
        <v>2015</v>
      </c>
    </row>
    <row r="3547" spans="1:22" ht="48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s="5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8">
        <f t="shared" si="330"/>
        <v>1.004</v>
      </c>
      <c r="P3547">
        <f t="shared" si="331"/>
        <v>31.375</v>
      </c>
      <c r="Q3547" t="s">
        <v>8317</v>
      </c>
      <c r="R3547" t="s">
        <v>8318</v>
      </c>
      <c r="S3547" s="12">
        <f t="shared" si="332"/>
        <v>42075.599062499998</v>
      </c>
      <c r="T3547" s="12">
        <f t="shared" si="333"/>
        <v>42105.599062499998</v>
      </c>
      <c r="U3547" t="str">
        <f t="shared" si="334"/>
        <v>Mar</v>
      </c>
      <c r="V3547" t="str">
        <f t="shared" si="335"/>
        <v>2015</v>
      </c>
    </row>
    <row r="3548" spans="1:22" ht="48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s="5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8">
        <f t="shared" si="330"/>
        <v>1.0227272727272727</v>
      </c>
      <c r="P3548">
        <f t="shared" si="331"/>
        <v>59.210526315789473</v>
      </c>
      <c r="Q3548" t="s">
        <v>8317</v>
      </c>
      <c r="R3548" t="s">
        <v>8318</v>
      </c>
      <c r="S3548" s="12">
        <f t="shared" si="332"/>
        <v>42073.452361111107</v>
      </c>
      <c r="T3548" s="12">
        <f t="shared" si="333"/>
        <v>42094.957638888889</v>
      </c>
      <c r="U3548" t="str">
        <f t="shared" si="334"/>
        <v>Mar</v>
      </c>
      <c r="V3548" t="str">
        <f t="shared" si="335"/>
        <v>2015</v>
      </c>
    </row>
    <row r="3549" spans="1:22" ht="48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s="5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8">
        <f t="shared" si="330"/>
        <v>1.1440928571428572</v>
      </c>
      <c r="P3549">
        <f t="shared" si="331"/>
        <v>119.17633928571429</v>
      </c>
      <c r="Q3549" t="s">
        <v>8317</v>
      </c>
      <c r="R3549" t="s">
        <v>8318</v>
      </c>
      <c r="S3549" s="12">
        <f t="shared" si="332"/>
        <v>42479.870381944442</v>
      </c>
      <c r="T3549" s="12">
        <f t="shared" si="333"/>
        <v>42503.957638888889</v>
      </c>
      <c r="U3549" t="str">
        <f t="shared" si="334"/>
        <v>Apr</v>
      </c>
      <c r="V3549" t="str">
        <f t="shared" si="335"/>
        <v>2016</v>
      </c>
    </row>
    <row r="3550" spans="1:22" ht="48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s="5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8">
        <f t="shared" si="330"/>
        <v>1.019047619047619</v>
      </c>
      <c r="P3550">
        <f t="shared" si="331"/>
        <v>164.61538461538461</v>
      </c>
      <c r="Q3550" t="s">
        <v>8317</v>
      </c>
      <c r="R3550" t="s">
        <v>8318</v>
      </c>
      <c r="S3550" s="12">
        <f t="shared" si="332"/>
        <v>42411.733958333331</v>
      </c>
      <c r="T3550" s="12">
        <f t="shared" si="333"/>
        <v>42433.833333333336</v>
      </c>
      <c r="U3550" t="str">
        <f t="shared" si="334"/>
        <v>Feb</v>
      </c>
      <c r="V3550" t="str">
        <f t="shared" si="335"/>
        <v>2016</v>
      </c>
    </row>
    <row r="3551" spans="1:22" ht="48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s="5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8">
        <f t="shared" si="330"/>
        <v>1.02</v>
      </c>
      <c r="P3551">
        <f t="shared" si="331"/>
        <v>24.285714285714285</v>
      </c>
      <c r="Q3551" t="s">
        <v>8317</v>
      </c>
      <c r="R3551" t="s">
        <v>8318</v>
      </c>
      <c r="S3551" s="12">
        <f t="shared" si="332"/>
        <v>42223.186030092591</v>
      </c>
      <c r="T3551" s="12">
        <f t="shared" si="333"/>
        <v>42251.186030092591</v>
      </c>
      <c r="U3551" t="str">
        <f t="shared" si="334"/>
        <v>Aug</v>
      </c>
      <c r="V3551" t="str">
        <f t="shared" si="335"/>
        <v>2015</v>
      </c>
    </row>
    <row r="3552" spans="1:22" ht="48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s="5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8">
        <f t="shared" si="330"/>
        <v>1.048</v>
      </c>
      <c r="P3552">
        <f t="shared" si="331"/>
        <v>40.9375</v>
      </c>
      <c r="Q3552" t="s">
        <v>8317</v>
      </c>
      <c r="R3552" t="s">
        <v>8318</v>
      </c>
      <c r="S3552" s="12">
        <f t="shared" si="332"/>
        <v>42462.685162037036</v>
      </c>
      <c r="T3552" s="12">
        <f t="shared" si="333"/>
        <v>42492.685162037036</v>
      </c>
      <c r="U3552" t="str">
        <f t="shared" si="334"/>
        <v>Apr</v>
      </c>
      <c r="V3552" t="str">
        <f t="shared" si="335"/>
        <v>2016</v>
      </c>
    </row>
    <row r="3553" spans="1:22" ht="48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s="5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8">
        <f t="shared" si="330"/>
        <v>1.0183333333333333</v>
      </c>
      <c r="P3553">
        <f t="shared" si="331"/>
        <v>61.1</v>
      </c>
      <c r="Q3553" t="s">
        <v>8317</v>
      </c>
      <c r="R3553" t="s">
        <v>8318</v>
      </c>
      <c r="S3553" s="12">
        <f t="shared" si="332"/>
        <v>41753.307523148142</v>
      </c>
      <c r="T3553" s="12">
        <f t="shared" si="333"/>
        <v>41781.713194444441</v>
      </c>
      <c r="U3553" t="str">
        <f t="shared" si="334"/>
        <v>Apr</v>
      </c>
      <c r="V3553" t="str">
        <f t="shared" si="335"/>
        <v>2014</v>
      </c>
    </row>
    <row r="3554" spans="1:22" ht="48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s="5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8">
        <f t="shared" si="330"/>
        <v>1</v>
      </c>
      <c r="P3554">
        <f t="shared" si="331"/>
        <v>38.65</v>
      </c>
      <c r="Q3554" t="s">
        <v>8317</v>
      </c>
      <c r="R3554" t="s">
        <v>8318</v>
      </c>
      <c r="S3554" s="12">
        <f t="shared" si="332"/>
        <v>41788.378749999996</v>
      </c>
      <c r="T3554" s="12">
        <f t="shared" si="333"/>
        <v>41818.378749999996</v>
      </c>
      <c r="U3554" t="str">
        <f t="shared" si="334"/>
        <v>May</v>
      </c>
      <c r="V3554" t="str">
        <f t="shared" si="335"/>
        <v>2014</v>
      </c>
    </row>
    <row r="3555" spans="1:22" ht="48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s="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8">
        <f t="shared" si="330"/>
        <v>1.0627272727272727</v>
      </c>
      <c r="P3555">
        <f t="shared" si="331"/>
        <v>56.20192307692308</v>
      </c>
      <c r="Q3555" t="s">
        <v>8317</v>
      </c>
      <c r="R3555" t="s">
        <v>8318</v>
      </c>
      <c r="S3555" s="12">
        <f t="shared" si="332"/>
        <v>42195.820370370369</v>
      </c>
      <c r="T3555" s="12">
        <f t="shared" si="333"/>
        <v>42227.791666666664</v>
      </c>
      <c r="U3555" t="str">
        <f t="shared" si="334"/>
        <v>Jul</v>
      </c>
      <c r="V3555" t="str">
        <f t="shared" si="335"/>
        <v>2015</v>
      </c>
    </row>
    <row r="3556" spans="1:22" ht="48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s="5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8">
        <f t="shared" si="330"/>
        <v>1.1342219999999998</v>
      </c>
      <c r="P3556">
        <f t="shared" si="331"/>
        <v>107.00207547169811</v>
      </c>
      <c r="Q3556" t="s">
        <v>8317</v>
      </c>
      <c r="R3556" t="s">
        <v>8318</v>
      </c>
      <c r="S3556" s="12">
        <f t="shared" si="332"/>
        <v>42015.842118055552</v>
      </c>
      <c r="T3556" s="12">
        <f t="shared" si="333"/>
        <v>42046.499999999993</v>
      </c>
      <c r="U3556" t="str">
        <f t="shared" si="334"/>
        <v>Jan</v>
      </c>
      <c r="V3556" t="str">
        <f t="shared" si="335"/>
        <v>2015</v>
      </c>
    </row>
    <row r="3557" spans="1:22" ht="48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s="5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8">
        <f t="shared" si="330"/>
        <v>1</v>
      </c>
      <c r="P3557">
        <f t="shared" si="331"/>
        <v>171.42857142857142</v>
      </c>
      <c r="Q3557" t="s">
        <v>8317</v>
      </c>
      <c r="R3557" t="s">
        <v>8318</v>
      </c>
      <c r="S3557" s="12">
        <f t="shared" si="332"/>
        <v>42661.233726851853</v>
      </c>
      <c r="T3557" s="12">
        <f t="shared" si="333"/>
        <v>42691.27539351851</v>
      </c>
      <c r="U3557" t="str">
        <f t="shared" si="334"/>
        <v>Oct</v>
      </c>
      <c r="V3557" t="str">
        <f t="shared" si="335"/>
        <v>2016</v>
      </c>
    </row>
    <row r="3558" spans="1:22" ht="48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s="5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8">
        <f t="shared" si="330"/>
        <v>1.0045454545454546</v>
      </c>
      <c r="P3558">
        <f t="shared" si="331"/>
        <v>110.5</v>
      </c>
      <c r="Q3558" t="s">
        <v>8317</v>
      </c>
      <c r="R3558" t="s">
        <v>8318</v>
      </c>
      <c r="S3558" s="12">
        <f t="shared" si="332"/>
        <v>41808.441249999996</v>
      </c>
      <c r="T3558" s="12">
        <f t="shared" si="333"/>
        <v>41868.441249999996</v>
      </c>
      <c r="U3558" t="str">
        <f t="shared" si="334"/>
        <v>Jun</v>
      </c>
      <c r="V3558" t="str">
        <f t="shared" si="335"/>
        <v>2014</v>
      </c>
    </row>
    <row r="3559" spans="1:22" ht="48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s="5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8">
        <f t="shared" si="330"/>
        <v>1.0003599999999999</v>
      </c>
      <c r="P3559">
        <f t="shared" si="331"/>
        <v>179.27598566308242</v>
      </c>
      <c r="Q3559" t="s">
        <v>8317</v>
      </c>
      <c r="R3559" t="s">
        <v>8318</v>
      </c>
      <c r="S3559" s="12">
        <f t="shared" si="332"/>
        <v>41730.068414351852</v>
      </c>
      <c r="T3559" s="12">
        <f t="shared" si="333"/>
        <v>41764.068414351852</v>
      </c>
      <c r="U3559" t="str">
        <f t="shared" si="334"/>
        <v>Apr</v>
      </c>
      <c r="V3559" t="str">
        <f t="shared" si="335"/>
        <v>2014</v>
      </c>
    </row>
    <row r="3560" spans="1:22" ht="48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s="5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8">
        <f t="shared" si="330"/>
        <v>1.44</v>
      </c>
      <c r="P3560">
        <f t="shared" si="331"/>
        <v>22.90909090909091</v>
      </c>
      <c r="Q3560" t="s">
        <v>8317</v>
      </c>
      <c r="R3560" t="s">
        <v>8318</v>
      </c>
      <c r="S3560" s="12">
        <f t="shared" si="332"/>
        <v>42139.608506944445</v>
      </c>
      <c r="T3560" s="12">
        <f t="shared" si="333"/>
        <v>42181.666666666664</v>
      </c>
      <c r="U3560" t="str">
        <f t="shared" si="334"/>
        <v>May</v>
      </c>
      <c r="V3560" t="str">
        <f t="shared" si="335"/>
        <v>2015</v>
      </c>
    </row>
    <row r="3561" spans="1:22" ht="48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s="5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8">
        <f t="shared" si="330"/>
        <v>1.0349999999999999</v>
      </c>
      <c r="P3561">
        <f t="shared" si="331"/>
        <v>43.125</v>
      </c>
      <c r="Q3561" t="s">
        <v>8317</v>
      </c>
      <c r="R3561" t="s">
        <v>8318</v>
      </c>
      <c r="S3561" s="12">
        <f t="shared" si="332"/>
        <v>42193.887824074067</v>
      </c>
      <c r="T3561" s="12">
        <f t="shared" si="333"/>
        <v>42216.165277777771</v>
      </c>
      <c r="U3561" t="str">
        <f t="shared" si="334"/>
        <v>Jul</v>
      </c>
      <c r="V3561" t="str">
        <f t="shared" si="335"/>
        <v>2015</v>
      </c>
    </row>
    <row r="3562" spans="1:22" ht="48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s="5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8">
        <f t="shared" si="330"/>
        <v>1.0843750000000001</v>
      </c>
      <c r="P3562">
        <f t="shared" si="331"/>
        <v>46.891891891891895</v>
      </c>
      <c r="Q3562" t="s">
        <v>8317</v>
      </c>
      <c r="R3562" t="s">
        <v>8318</v>
      </c>
      <c r="S3562" s="12">
        <f t="shared" si="332"/>
        <v>42115.681319444448</v>
      </c>
      <c r="T3562" s="12">
        <f t="shared" si="333"/>
        <v>42150.906249999993</v>
      </c>
      <c r="U3562" t="str">
        <f t="shared" si="334"/>
        <v>Apr</v>
      </c>
      <c r="V3562" t="str">
        <f t="shared" si="335"/>
        <v>2015</v>
      </c>
    </row>
    <row r="3563" spans="1:22" ht="112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s="5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8">
        <f t="shared" si="330"/>
        <v>1.024</v>
      </c>
      <c r="P3563">
        <f t="shared" si="331"/>
        <v>47.407407407407405</v>
      </c>
      <c r="Q3563" t="s">
        <v>8317</v>
      </c>
      <c r="R3563" t="s">
        <v>8318</v>
      </c>
      <c r="S3563" s="12">
        <f t="shared" si="332"/>
        <v>42203.471967592595</v>
      </c>
      <c r="T3563" s="12">
        <f t="shared" si="333"/>
        <v>42221.566666666658</v>
      </c>
      <c r="U3563" t="str">
        <f t="shared" si="334"/>
        <v>Jul</v>
      </c>
      <c r="V3563" t="str">
        <f t="shared" si="335"/>
        <v>2015</v>
      </c>
    </row>
    <row r="3564" spans="1:22" ht="48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s="5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8">
        <f t="shared" si="330"/>
        <v>1.4888888888888889</v>
      </c>
      <c r="P3564">
        <f t="shared" si="331"/>
        <v>15.129032258064516</v>
      </c>
      <c r="Q3564" t="s">
        <v>8317</v>
      </c>
      <c r="R3564" t="s">
        <v>8318</v>
      </c>
      <c r="S3564" s="12">
        <f t="shared" si="332"/>
        <v>42433.553553240738</v>
      </c>
      <c r="T3564" s="12">
        <f t="shared" si="333"/>
        <v>42442.708333333336</v>
      </c>
      <c r="U3564" t="str">
        <f t="shared" si="334"/>
        <v>Mar</v>
      </c>
      <c r="V3564" t="str">
        <f t="shared" si="335"/>
        <v>2016</v>
      </c>
    </row>
    <row r="3565" spans="1:22" ht="48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s="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8">
        <f t="shared" si="330"/>
        <v>1.0549000000000002</v>
      </c>
      <c r="P3565">
        <f t="shared" si="331"/>
        <v>21.098000000000003</v>
      </c>
      <c r="Q3565" t="s">
        <v>8317</v>
      </c>
      <c r="R3565" t="s">
        <v>8318</v>
      </c>
      <c r="S3565" s="12">
        <f t="shared" si="332"/>
        <v>42555.46361111111</v>
      </c>
      <c r="T3565" s="12">
        <f t="shared" si="333"/>
        <v>42583.583333333336</v>
      </c>
      <c r="U3565" t="str">
        <f t="shared" si="334"/>
        <v>Jul</v>
      </c>
      <c r="V3565" t="str">
        <f t="shared" si="335"/>
        <v>2016</v>
      </c>
    </row>
    <row r="3566" spans="1:22" ht="32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s="5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8">
        <f t="shared" si="330"/>
        <v>1.0049999999999999</v>
      </c>
      <c r="P3566">
        <f t="shared" si="331"/>
        <v>59.117647058823529</v>
      </c>
      <c r="Q3566" t="s">
        <v>8317</v>
      </c>
      <c r="R3566" t="s">
        <v>8318</v>
      </c>
      <c r="S3566" s="12">
        <f t="shared" si="332"/>
        <v>42236.414918981485</v>
      </c>
      <c r="T3566" s="12">
        <f t="shared" si="333"/>
        <v>42282.458333333336</v>
      </c>
      <c r="U3566" t="str">
        <f t="shared" si="334"/>
        <v>Aug</v>
      </c>
      <c r="V3566" t="str">
        <f t="shared" si="335"/>
        <v>2015</v>
      </c>
    </row>
    <row r="3567" spans="1:22" ht="48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s="5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8">
        <f t="shared" si="330"/>
        <v>1.3055555555555556</v>
      </c>
      <c r="P3567">
        <f t="shared" si="331"/>
        <v>97.916666666666671</v>
      </c>
      <c r="Q3567" t="s">
        <v>8317</v>
      </c>
      <c r="R3567" t="s">
        <v>8318</v>
      </c>
      <c r="S3567" s="12">
        <f t="shared" si="332"/>
        <v>41974.534814814811</v>
      </c>
      <c r="T3567" s="12">
        <f t="shared" si="333"/>
        <v>42004.534814814811</v>
      </c>
      <c r="U3567" t="str">
        <f t="shared" si="334"/>
        <v>Dec</v>
      </c>
      <c r="V3567" t="str">
        <f t="shared" si="335"/>
        <v>2014</v>
      </c>
    </row>
    <row r="3568" spans="1:22" ht="48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s="5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8">
        <f t="shared" si="330"/>
        <v>1.0475000000000001</v>
      </c>
      <c r="P3568">
        <f t="shared" si="331"/>
        <v>55.131578947368418</v>
      </c>
      <c r="Q3568" t="s">
        <v>8317</v>
      </c>
      <c r="R3568" t="s">
        <v>8318</v>
      </c>
      <c r="S3568" s="12">
        <f t="shared" si="332"/>
        <v>41997.299571759257</v>
      </c>
      <c r="T3568" s="12">
        <f t="shared" si="333"/>
        <v>42027.299571759257</v>
      </c>
      <c r="U3568" t="str">
        <f t="shared" si="334"/>
        <v>Dec</v>
      </c>
      <c r="V3568" t="str">
        <f t="shared" si="335"/>
        <v>2014</v>
      </c>
    </row>
    <row r="3569" spans="1:22" ht="48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s="5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8">
        <f t="shared" si="330"/>
        <v>1.0880000000000001</v>
      </c>
      <c r="P3569">
        <f t="shared" si="331"/>
        <v>26.536585365853657</v>
      </c>
      <c r="Q3569" t="s">
        <v>8317</v>
      </c>
      <c r="R3569" t="s">
        <v>8318</v>
      </c>
      <c r="S3569" s="12">
        <f t="shared" si="332"/>
        <v>42135.602361111109</v>
      </c>
      <c r="T3569" s="12">
        <f t="shared" si="333"/>
        <v>42165.602361111109</v>
      </c>
      <c r="U3569" t="str">
        <f t="shared" si="334"/>
        <v>May</v>
      </c>
      <c r="V3569" t="str">
        <f t="shared" si="335"/>
        <v>2015</v>
      </c>
    </row>
    <row r="3570" spans="1:22" ht="48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s="5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8">
        <f t="shared" si="330"/>
        <v>1.1100000000000001</v>
      </c>
      <c r="P3570">
        <f t="shared" si="331"/>
        <v>58.421052631578945</v>
      </c>
      <c r="Q3570" t="s">
        <v>8317</v>
      </c>
      <c r="R3570" t="s">
        <v>8318</v>
      </c>
      <c r="S3570" s="12">
        <f t="shared" si="332"/>
        <v>41869.532337962963</v>
      </c>
      <c r="T3570" s="12">
        <f t="shared" si="333"/>
        <v>41899.532337962963</v>
      </c>
      <c r="U3570" t="str">
        <f t="shared" si="334"/>
        <v>Aug</v>
      </c>
      <c r="V3570" t="str">
        <f t="shared" si="335"/>
        <v>2014</v>
      </c>
    </row>
    <row r="3571" spans="1:22" ht="48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s="5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8">
        <f t="shared" si="330"/>
        <v>1.0047999999999999</v>
      </c>
      <c r="P3571">
        <f t="shared" si="331"/>
        <v>122.53658536585365</v>
      </c>
      <c r="Q3571" t="s">
        <v>8317</v>
      </c>
      <c r="R3571" t="s">
        <v>8318</v>
      </c>
      <c r="S3571" s="12">
        <f t="shared" si="332"/>
        <v>41982.480277777773</v>
      </c>
      <c r="T3571" s="12">
        <f t="shared" si="333"/>
        <v>42012.480277777773</v>
      </c>
      <c r="U3571" t="str">
        <f t="shared" si="334"/>
        <v>Dec</v>
      </c>
      <c r="V3571" t="str">
        <f t="shared" si="335"/>
        <v>2014</v>
      </c>
    </row>
    <row r="3572" spans="1:22" ht="48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s="5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8">
        <f t="shared" si="330"/>
        <v>1.1435</v>
      </c>
      <c r="P3572">
        <f t="shared" si="331"/>
        <v>87.961538461538467</v>
      </c>
      <c r="Q3572" t="s">
        <v>8317</v>
      </c>
      <c r="R3572" t="s">
        <v>8318</v>
      </c>
      <c r="S3572" s="12">
        <f t="shared" si="332"/>
        <v>41976.123645833337</v>
      </c>
      <c r="T3572" s="12">
        <f t="shared" si="333"/>
        <v>42004.083333333336</v>
      </c>
      <c r="U3572" t="str">
        <f t="shared" si="334"/>
        <v>Dec</v>
      </c>
      <c r="V3572" t="str">
        <f t="shared" si="335"/>
        <v>2014</v>
      </c>
    </row>
    <row r="3573" spans="1:22" ht="48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s="5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8">
        <f t="shared" si="330"/>
        <v>1.2206666666666666</v>
      </c>
      <c r="P3573">
        <f t="shared" si="331"/>
        <v>73.239999999999995</v>
      </c>
      <c r="Q3573" t="s">
        <v>8317</v>
      </c>
      <c r="R3573" t="s">
        <v>8318</v>
      </c>
      <c r="S3573" s="12">
        <f t="shared" si="332"/>
        <v>41912.650613425925</v>
      </c>
      <c r="T3573" s="12">
        <f t="shared" si="333"/>
        <v>41942.650613425925</v>
      </c>
      <c r="U3573" t="str">
        <f t="shared" si="334"/>
        <v>Sep</v>
      </c>
      <c r="V3573" t="str">
        <f t="shared" si="335"/>
        <v>2014</v>
      </c>
    </row>
    <row r="3574" spans="1:22" ht="32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s="5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8">
        <f t="shared" si="330"/>
        <v>1</v>
      </c>
      <c r="P3574">
        <f t="shared" si="331"/>
        <v>55.555555555555557</v>
      </c>
      <c r="Q3574" t="s">
        <v>8317</v>
      </c>
      <c r="R3574" t="s">
        <v>8318</v>
      </c>
      <c r="S3574" s="12">
        <f t="shared" si="332"/>
        <v>42146.36206018518</v>
      </c>
      <c r="T3574" s="12">
        <f t="shared" si="333"/>
        <v>42176.36206018518</v>
      </c>
      <c r="U3574" t="str">
        <f t="shared" si="334"/>
        <v>May</v>
      </c>
      <c r="V3574" t="str">
        <f t="shared" si="335"/>
        <v>2015</v>
      </c>
    </row>
    <row r="3575" spans="1:22" ht="32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s="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8">
        <f t="shared" si="330"/>
        <v>1.028</v>
      </c>
      <c r="P3575">
        <f t="shared" si="331"/>
        <v>39.53846153846154</v>
      </c>
      <c r="Q3575" t="s">
        <v>8317</v>
      </c>
      <c r="R3575" t="s">
        <v>8318</v>
      </c>
      <c r="S3575" s="12">
        <f t="shared" si="332"/>
        <v>41921.167199074072</v>
      </c>
      <c r="T3575" s="12">
        <f t="shared" si="333"/>
        <v>41951.208865740737</v>
      </c>
      <c r="U3575" t="str">
        <f t="shared" si="334"/>
        <v>Oct</v>
      </c>
      <c r="V3575" t="str">
        <f t="shared" si="335"/>
        <v>2014</v>
      </c>
    </row>
    <row r="3576" spans="1:22" ht="48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s="5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8">
        <f t="shared" si="330"/>
        <v>1.0612068965517241</v>
      </c>
      <c r="P3576">
        <f t="shared" si="331"/>
        <v>136.77777777777777</v>
      </c>
      <c r="Q3576" t="s">
        <v>8317</v>
      </c>
      <c r="R3576" t="s">
        <v>8318</v>
      </c>
      <c r="S3576" s="12">
        <f t="shared" si="332"/>
        <v>41926.734351851846</v>
      </c>
      <c r="T3576" s="12">
        <f t="shared" si="333"/>
        <v>41956.776018518511</v>
      </c>
      <c r="U3576" t="str">
        <f t="shared" si="334"/>
        <v>Oct</v>
      </c>
      <c r="V3576" t="str">
        <f t="shared" si="335"/>
        <v>2014</v>
      </c>
    </row>
    <row r="3577" spans="1:22" ht="48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s="5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8">
        <f t="shared" si="330"/>
        <v>1.0133000000000001</v>
      </c>
      <c r="P3577">
        <f t="shared" si="331"/>
        <v>99.343137254901961</v>
      </c>
      <c r="Q3577" t="s">
        <v>8317</v>
      </c>
      <c r="R3577" t="s">
        <v>8318</v>
      </c>
      <c r="S3577" s="12">
        <f t="shared" si="332"/>
        <v>42561.575543981475</v>
      </c>
      <c r="T3577" s="12">
        <f t="shared" si="333"/>
        <v>42592.957638888889</v>
      </c>
      <c r="U3577" t="str">
        <f t="shared" si="334"/>
        <v>Jul</v>
      </c>
      <c r="V3577" t="str">
        <f t="shared" si="335"/>
        <v>2016</v>
      </c>
    </row>
    <row r="3578" spans="1:22" ht="48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s="5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8">
        <f t="shared" si="330"/>
        <v>1</v>
      </c>
      <c r="P3578">
        <f t="shared" si="331"/>
        <v>20</v>
      </c>
      <c r="Q3578" t="s">
        <v>8317</v>
      </c>
      <c r="R3578" t="s">
        <v>8318</v>
      </c>
      <c r="S3578" s="12">
        <f t="shared" si="332"/>
        <v>42649.340902777774</v>
      </c>
      <c r="T3578" s="12">
        <f t="shared" si="333"/>
        <v>42709.382569444446</v>
      </c>
      <c r="U3578" t="str">
        <f t="shared" si="334"/>
        <v>Oct</v>
      </c>
      <c r="V3578" t="str">
        <f t="shared" si="335"/>
        <v>2016</v>
      </c>
    </row>
    <row r="3579" spans="1:22" ht="48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s="5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8">
        <f t="shared" si="330"/>
        <v>1.3</v>
      </c>
      <c r="P3579">
        <f t="shared" si="331"/>
        <v>28.888888888888889</v>
      </c>
      <c r="Q3579" t="s">
        <v>8317</v>
      </c>
      <c r="R3579" t="s">
        <v>8318</v>
      </c>
      <c r="S3579" s="12">
        <f t="shared" si="332"/>
        <v>42093.578506944446</v>
      </c>
      <c r="T3579" s="12">
        <f t="shared" si="333"/>
        <v>42120.061111111114</v>
      </c>
      <c r="U3579" t="str">
        <f t="shared" si="334"/>
        <v>Mar</v>
      </c>
      <c r="V3579" t="str">
        <f t="shared" si="335"/>
        <v>2015</v>
      </c>
    </row>
    <row r="3580" spans="1:22" ht="48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s="5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8">
        <f t="shared" si="330"/>
        <v>1.0001333333333333</v>
      </c>
      <c r="P3580">
        <f t="shared" si="331"/>
        <v>40.545945945945945</v>
      </c>
      <c r="Q3580" t="s">
        <v>8317</v>
      </c>
      <c r="R3580" t="s">
        <v>8318</v>
      </c>
      <c r="S3580" s="12">
        <f t="shared" si="332"/>
        <v>42460.525196759256</v>
      </c>
      <c r="T3580" s="12">
        <f t="shared" si="333"/>
        <v>42490.525196759256</v>
      </c>
      <c r="U3580" t="str">
        <f t="shared" si="334"/>
        <v>Mar</v>
      </c>
      <c r="V3580" t="str">
        <f t="shared" si="335"/>
        <v>2016</v>
      </c>
    </row>
    <row r="3581" spans="1:22" ht="48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s="5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8">
        <f t="shared" si="330"/>
        <v>1</v>
      </c>
      <c r="P3581">
        <f t="shared" si="331"/>
        <v>35.714285714285715</v>
      </c>
      <c r="Q3581" t="s">
        <v>8317</v>
      </c>
      <c r="R3581" t="s">
        <v>8318</v>
      </c>
      <c r="S3581" s="12">
        <f t="shared" si="332"/>
        <v>42430.553888888891</v>
      </c>
      <c r="T3581" s="12">
        <f t="shared" si="333"/>
        <v>42460.51222222222</v>
      </c>
      <c r="U3581" t="str">
        <f t="shared" si="334"/>
        <v>Mar</v>
      </c>
      <c r="V3581" t="str">
        <f t="shared" si="335"/>
        <v>2016</v>
      </c>
    </row>
    <row r="3582" spans="1:22" ht="48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s="5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8">
        <f t="shared" si="330"/>
        <v>1.1388888888888888</v>
      </c>
      <c r="P3582">
        <f t="shared" si="331"/>
        <v>37.962962962962962</v>
      </c>
      <c r="Q3582" t="s">
        <v>8317</v>
      </c>
      <c r="R3582" t="s">
        <v>8318</v>
      </c>
      <c r="S3582" s="12">
        <f t="shared" si="332"/>
        <v>42025.967847222222</v>
      </c>
      <c r="T3582" s="12">
        <f t="shared" si="333"/>
        <v>42063.999305555553</v>
      </c>
      <c r="U3582" t="str">
        <f t="shared" si="334"/>
        <v>Jan</v>
      </c>
      <c r="V3582" t="str">
        <f t="shared" si="335"/>
        <v>2015</v>
      </c>
    </row>
    <row r="3583" spans="1:22" ht="48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s="5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8">
        <f t="shared" si="330"/>
        <v>1</v>
      </c>
      <c r="P3583">
        <f t="shared" si="331"/>
        <v>33.333333333333336</v>
      </c>
      <c r="Q3583" t="s">
        <v>8317</v>
      </c>
      <c r="R3583" t="s">
        <v>8318</v>
      </c>
      <c r="S3583" s="12">
        <f t="shared" si="332"/>
        <v>41836.26284722222</v>
      </c>
      <c r="T3583" s="12">
        <f t="shared" si="333"/>
        <v>41850.26284722222</v>
      </c>
      <c r="U3583" t="str">
        <f t="shared" si="334"/>
        <v>Jul</v>
      </c>
      <c r="V3583" t="str">
        <f t="shared" si="335"/>
        <v>2014</v>
      </c>
    </row>
    <row r="3584" spans="1:22" ht="48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s="5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8">
        <f t="shared" si="330"/>
        <v>2.87</v>
      </c>
      <c r="P3584">
        <f t="shared" si="331"/>
        <v>58.571428571428569</v>
      </c>
      <c r="Q3584" t="s">
        <v>8317</v>
      </c>
      <c r="R3584" t="s">
        <v>8318</v>
      </c>
      <c r="S3584" s="12">
        <f t="shared" si="332"/>
        <v>42450.887523148143</v>
      </c>
      <c r="T3584" s="12">
        <f t="shared" si="333"/>
        <v>42464.887523148143</v>
      </c>
      <c r="U3584" t="str">
        <f t="shared" si="334"/>
        <v>Mar</v>
      </c>
      <c r="V3584" t="str">
        <f t="shared" si="335"/>
        <v>2016</v>
      </c>
    </row>
    <row r="3585" spans="1:22" ht="48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s="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8">
        <f t="shared" si="330"/>
        <v>1.085</v>
      </c>
      <c r="P3585">
        <f t="shared" si="331"/>
        <v>135.625</v>
      </c>
      <c r="Q3585" t="s">
        <v>8317</v>
      </c>
      <c r="R3585" t="s">
        <v>8318</v>
      </c>
      <c r="S3585" s="12">
        <f t="shared" si="332"/>
        <v>42418.217650462961</v>
      </c>
      <c r="T3585" s="12">
        <f t="shared" si="333"/>
        <v>42478.175983796296</v>
      </c>
      <c r="U3585" t="str">
        <f t="shared" si="334"/>
        <v>Feb</v>
      </c>
      <c r="V3585" t="str">
        <f t="shared" si="335"/>
        <v>2016</v>
      </c>
    </row>
    <row r="3586" spans="1:22" ht="96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s="5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8">
        <f t="shared" si="330"/>
        <v>1.155</v>
      </c>
      <c r="P3586">
        <f t="shared" si="331"/>
        <v>30.9375</v>
      </c>
      <c r="Q3586" t="s">
        <v>8317</v>
      </c>
      <c r="R3586" t="s">
        <v>8318</v>
      </c>
      <c r="S3586" s="12">
        <f t="shared" si="332"/>
        <v>42168.108148148145</v>
      </c>
      <c r="T3586" s="12">
        <f t="shared" si="333"/>
        <v>42198.108148148145</v>
      </c>
      <c r="U3586" t="str">
        <f t="shared" si="334"/>
        <v>Jun</v>
      </c>
      <c r="V3586" t="str">
        <f t="shared" si="335"/>
        <v>2015</v>
      </c>
    </row>
    <row r="3587" spans="1:22" ht="48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s="5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8">
        <f t="shared" ref="O3587:O3650" si="336">E3587/D3587</f>
        <v>1.1911764705882353</v>
      </c>
      <c r="P3587">
        <f t="shared" ref="P3587:P3650" si="337">AVERAGE(E3587/L3587)</f>
        <v>176.08695652173913</v>
      </c>
      <c r="Q3587" t="s">
        <v>8317</v>
      </c>
      <c r="R3587" t="s">
        <v>8318</v>
      </c>
      <c r="S3587" s="12">
        <f t="shared" ref="S3587:S3650" si="338">(((J3587/60)/60)/24)+DATE(1970,1,1)+(-5/24)</f>
        <v>41964.507986111108</v>
      </c>
      <c r="T3587" s="12">
        <f t="shared" ref="T3587:T3650" si="339">(((I3587/60)/60)/24)+DATE(1970,1,1)+(-5/24)</f>
        <v>41994.507986111108</v>
      </c>
      <c r="U3587" t="str">
        <f t="shared" ref="U3587:U3650" si="340">TEXT(S3587, "mmm")</f>
        <v>Nov</v>
      </c>
      <c r="V3587" t="str">
        <f t="shared" ref="V3587:V3650" si="341">TEXT(S3587, "yyy")</f>
        <v>2014</v>
      </c>
    </row>
    <row r="3588" spans="1:22" ht="16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s="5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8">
        <f t="shared" si="336"/>
        <v>1.0942666666666667</v>
      </c>
      <c r="P3588">
        <f t="shared" si="337"/>
        <v>151.9814814814815</v>
      </c>
      <c r="Q3588" t="s">
        <v>8317</v>
      </c>
      <c r="R3588" t="s">
        <v>8318</v>
      </c>
      <c r="S3588" s="12">
        <f t="shared" si="338"/>
        <v>42576.489236111105</v>
      </c>
      <c r="T3588" s="12">
        <f t="shared" si="339"/>
        <v>42636.489236111105</v>
      </c>
      <c r="U3588" t="str">
        <f t="shared" si="340"/>
        <v>Jul</v>
      </c>
      <c r="V3588" t="str">
        <f t="shared" si="341"/>
        <v>2016</v>
      </c>
    </row>
    <row r="3589" spans="1:22" ht="48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s="5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8">
        <f t="shared" si="336"/>
        <v>1.266</v>
      </c>
      <c r="P3589">
        <f t="shared" si="337"/>
        <v>22.607142857142858</v>
      </c>
      <c r="Q3589" t="s">
        <v>8317</v>
      </c>
      <c r="R3589" t="s">
        <v>8318</v>
      </c>
      <c r="S3589" s="12">
        <f t="shared" si="338"/>
        <v>42503.331643518519</v>
      </c>
      <c r="T3589" s="12">
        <f t="shared" si="339"/>
        <v>42548.583333333336</v>
      </c>
      <c r="U3589" t="str">
        <f t="shared" si="340"/>
        <v>May</v>
      </c>
      <c r="V3589" t="str">
        <f t="shared" si="341"/>
        <v>2016</v>
      </c>
    </row>
    <row r="3590" spans="1:22" ht="48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s="5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8">
        <f t="shared" si="336"/>
        <v>1.0049999999999999</v>
      </c>
      <c r="P3590">
        <f t="shared" si="337"/>
        <v>18.272727272727273</v>
      </c>
      <c r="Q3590" t="s">
        <v>8317</v>
      </c>
      <c r="R3590" t="s">
        <v>8318</v>
      </c>
      <c r="S3590" s="12">
        <f t="shared" si="338"/>
        <v>42101.620486111111</v>
      </c>
      <c r="T3590" s="12">
        <f t="shared" si="339"/>
        <v>42123.749999999993</v>
      </c>
      <c r="U3590" t="str">
        <f t="shared" si="340"/>
        <v>Apr</v>
      </c>
      <c r="V3590" t="str">
        <f t="shared" si="341"/>
        <v>2015</v>
      </c>
    </row>
    <row r="3591" spans="1:22" ht="48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s="5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8">
        <f t="shared" si="336"/>
        <v>1.2749999999999999</v>
      </c>
      <c r="P3591">
        <f t="shared" si="337"/>
        <v>82.258064516129039</v>
      </c>
      <c r="Q3591" t="s">
        <v>8317</v>
      </c>
      <c r="R3591" t="s">
        <v>8318</v>
      </c>
      <c r="S3591" s="12">
        <f t="shared" si="338"/>
        <v>42125.439201388886</v>
      </c>
      <c r="T3591" s="12">
        <f t="shared" si="339"/>
        <v>42150.439201388886</v>
      </c>
      <c r="U3591" t="str">
        <f t="shared" si="340"/>
        <v>May</v>
      </c>
      <c r="V3591" t="str">
        <f t="shared" si="341"/>
        <v>2015</v>
      </c>
    </row>
    <row r="3592" spans="1:22" ht="48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s="5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8">
        <f t="shared" si="336"/>
        <v>1.0005999999999999</v>
      </c>
      <c r="P3592">
        <f t="shared" si="337"/>
        <v>68.534246575342465</v>
      </c>
      <c r="Q3592" t="s">
        <v>8317</v>
      </c>
      <c r="R3592" t="s">
        <v>8318</v>
      </c>
      <c r="S3592" s="12">
        <f t="shared" si="338"/>
        <v>41902.125393518516</v>
      </c>
      <c r="T3592" s="12">
        <f t="shared" si="339"/>
        <v>41932.125393518516</v>
      </c>
      <c r="U3592" t="str">
        <f t="shared" si="340"/>
        <v>Sep</v>
      </c>
      <c r="V3592" t="str">
        <f t="shared" si="341"/>
        <v>2014</v>
      </c>
    </row>
    <row r="3593" spans="1:22" ht="48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s="5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8">
        <f t="shared" si="336"/>
        <v>1.75</v>
      </c>
      <c r="P3593">
        <f t="shared" si="337"/>
        <v>68.055555555555557</v>
      </c>
      <c r="Q3593" t="s">
        <v>8317</v>
      </c>
      <c r="R3593" t="s">
        <v>8318</v>
      </c>
      <c r="S3593" s="12">
        <f t="shared" si="338"/>
        <v>42003.74009259259</v>
      </c>
      <c r="T3593" s="12">
        <f t="shared" si="339"/>
        <v>42027.999305555553</v>
      </c>
      <c r="U3593" t="str">
        <f t="shared" si="340"/>
        <v>Dec</v>
      </c>
      <c r="V3593" t="str">
        <f t="shared" si="341"/>
        <v>2014</v>
      </c>
    </row>
    <row r="3594" spans="1:22" ht="48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s="5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8">
        <f t="shared" si="336"/>
        <v>1.2725</v>
      </c>
      <c r="P3594">
        <f t="shared" si="337"/>
        <v>72.714285714285708</v>
      </c>
      <c r="Q3594" t="s">
        <v>8317</v>
      </c>
      <c r="R3594" t="s">
        <v>8318</v>
      </c>
      <c r="S3594" s="12">
        <f t="shared" si="338"/>
        <v>41988.621608796289</v>
      </c>
      <c r="T3594" s="12">
        <f t="shared" si="339"/>
        <v>42045.999305555553</v>
      </c>
      <c r="U3594" t="str">
        <f t="shared" si="340"/>
        <v>Dec</v>
      </c>
      <c r="V3594" t="str">
        <f t="shared" si="341"/>
        <v>2014</v>
      </c>
    </row>
    <row r="3595" spans="1:22" ht="48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s="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8">
        <f t="shared" si="336"/>
        <v>1.1063333333333334</v>
      </c>
      <c r="P3595">
        <f t="shared" si="337"/>
        <v>77.186046511627907</v>
      </c>
      <c r="Q3595" t="s">
        <v>8317</v>
      </c>
      <c r="R3595" t="s">
        <v>8318</v>
      </c>
      <c r="S3595" s="12">
        <f t="shared" si="338"/>
        <v>41974.690266203703</v>
      </c>
      <c r="T3595" s="12">
        <f t="shared" si="339"/>
        <v>42009.643055555549</v>
      </c>
      <c r="U3595" t="str">
        <f t="shared" si="340"/>
        <v>Dec</v>
      </c>
      <c r="V3595" t="str">
        <f t="shared" si="341"/>
        <v>2014</v>
      </c>
    </row>
    <row r="3596" spans="1:22" ht="48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s="5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8">
        <f t="shared" si="336"/>
        <v>1.2593749999999999</v>
      </c>
      <c r="P3596">
        <f t="shared" si="337"/>
        <v>55.972222222222221</v>
      </c>
      <c r="Q3596" t="s">
        <v>8317</v>
      </c>
      <c r="R3596" t="s">
        <v>8318</v>
      </c>
      <c r="S3596" s="12">
        <f t="shared" si="338"/>
        <v>42591.858587962961</v>
      </c>
      <c r="T3596" s="12">
        <f t="shared" si="339"/>
        <v>42616.858587962961</v>
      </c>
      <c r="U3596" t="str">
        <f t="shared" si="340"/>
        <v>Aug</v>
      </c>
      <c r="V3596" t="str">
        <f t="shared" si="341"/>
        <v>2016</v>
      </c>
    </row>
    <row r="3597" spans="1:22" ht="32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s="5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8">
        <f t="shared" si="336"/>
        <v>1.1850000000000001</v>
      </c>
      <c r="P3597">
        <f t="shared" si="337"/>
        <v>49.693548387096776</v>
      </c>
      <c r="Q3597" t="s">
        <v>8317</v>
      </c>
      <c r="R3597" t="s">
        <v>8318</v>
      </c>
      <c r="S3597" s="12">
        <f t="shared" si="338"/>
        <v>42049.800034722219</v>
      </c>
      <c r="T3597" s="12">
        <f t="shared" si="339"/>
        <v>42076.082638888889</v>
      </c>
      <c r="U3597" t="str">
        <f t="shared" si="340"/>
        <v>Feb</v>
      </c>
      <c r="V3597" t="str">
        <f t="shared" si="341"/>
        <v>2015</v>
      </c>
    </row>
    <row r="3598" spans="1:22" ht="48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s="5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8">
        <f t="shared" si="336"/>
        <v>1.0772727272727274</v>
      </c>
      <c r="P3598">
        <f t="shared" si="337"/>
        <v>79</v>
      </c>
      <c r="Q3598" t="s">
        <v>8317</v>
      </c>
      <c r="R3598" t="s">
        <v>8318</v>
      </c>
      <c r="S3598" s="12">
        <f t="shared" si="338"/>
        <v>41856.506736111107</v>
      </c>
      <c r="T3598" s="12">
        <f t="shared" si="339"/>
        <v>41877.506736111107</v>
      </c>
      <c r="U3598" t="str">
        <f t="shared" si="340"/>
        <v>Aug</v>
      </c>
      <c r="V3598" t="str">
        <f t="shared" si="341"/>
        <v>2014</v>
      </c>
    </row>
    <row r="3599" spans="1:22" ht="32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s="5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8">
        <f t="shared" si="336"/>
        <v>1.026</v>
      </c>
      <c r="P3599">
        <f t="shared" si="337"/>
        <v>77.727272727272734</v>
      </c>
      <c r="Q3599" t="s">
        <v>8317</v>
      </c>
      <c r="R3599" t="s">
        <v>8318</v>
      </c>
      <c r="S3599" s="12">
        <f t="shared" si="338"/>
        <v>42417.377199074072</v>
      </c>
      <c r="T3599" s="12">
        <f t="shared" si="339"/>
        <v>42432.040972222218</v>
      </c>
      <c r="U3599" t="str">
        <f t="shared" si="340"/>
        <v>Feb</v>
      </c>
      <c r="V3599" t="str">
        <f t="shared" si="341"/>
        <v>2016</v>
      </c>
    </row>
    <row r="3600" spans="1:22" ht="48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s="5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8">
        <f t="shared" si="336"/>
        <v>1.101</v>
      </c>
      <c r="P3600">
        <f t="shared" si="337"/>
        <v>40.777777777777779</v>
      </c>
      <c r="Q3600" t="s">
        <v>8317</v>
      </c>
      <c r="R3600" t="s">
        <v>8318</v>
      </c>
      <c r="S3600" s="12">
        <f t="shared" si="338"/>
        <v>41866.590532407405</v>
      </c>
      <c r="T3600" s="12">
        <f t="shared" si="339"/>
        <v>41884.999305555553</v>
      </c>
      <c r="U3600" t="str">
        <f t="shared" si="340"/>
        <v>Aug</v>
      </c>
      <c r="V3600" t="str">
        <f t="shared" si="341"/>
        <v>2014</v>
      </c>
    </row>
    <row r="3601" spans="1:22" ht="48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s="5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8">
        <f t="shared" si="336"/>
        <v>2.02</v>
      </c>
      <c r="P3601">
        <f t="shared" si="337"/>
        <v>59.411764705882355</v>
      </c>
      <c r="Q3601" t="s">
        <v>8317</v>
      </c>
      <c r="R3601" t="s">
        <v>8318</v>
      </c>
      <c r="S3601" s="12">
        <f t="shared" si="338"/>
        <v>42220.586539351854</v>
      </c>
      <c r="T3601" s="12">
        <f t="shared" si="339"/>
        <v>42245.791666666664</v>
      </c>
      <c r="U3601" t="str">
        <f t="shared" si="340"/>
        <v>Aug</v>
      </c>
      <c r="V3601" t="str">
        <f t="shared" si="341"/>
        <v>2015</v>
      </c>
    </row>
    <row r="3602" spans="1:22" ht="32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s="5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8">
        <f t="shared" si="336"/>
        <v>1.3</v>
      </c>
      <c r="P3602">
        <f t="shared" si="337"/>
        <v>3.25</v>
      </c>
      <c r="Q3602" t="s">
        <v>8317</v>
      </c>
      <c r="R3602" t="s">
        <v>8318</v>
      </c>
      <c r="S3602" s="12">
        <f t="shared" si="338"/>
        <v>42628.640787037039</v>
      </c>
      <c r="T3602" s="12">
        <f t="shared" si="339"/>
        <v>42656.640787037039</v>
      </c>
      <c r="U3602" t="str">
        <f t="shared" si="340"/>
        <v>Sep</v>
      </c>
      <c r="V3602" t="str">
        <f t="shared" si="341"/>
        <v>2016</v>
      </c>
    </row>
    <row r="3603" spans="1:22" ht="48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s="5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8">
        <f t="shared" si="336"/>
        <v>1.0435000000000001</v>
      </c>
      <c r="P3603">
        <f t="shared" si="337"/>
        <v>39.377358490566039</v>
      </c>
      <c r="Q3603" t="s">
        <v>8317</v>
      </c>
      <c r="R3603" t="s">
        <v>8318</v>
      </c>
      <c r="S3603" s="12">
        <f t="shared" si="338"/>
        <v>41990.790300925924</v>
      </c>
      <c r="T3603" s="12">
        <f t="shared" si="339"/>
        <v>42020.790300925924</v>
      </c>
      <c r="U3603" t="str">
        <f t="shared" si="340"/>
        <v>Dec</v>
      </c>
      <c r="V3603" t="str">
        <f t="shared" si="341"/>
        <v>2014</v>
      </c>
    </row>
    <row r="3604" spans="1:22" ht="48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s="5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8">
        <f t="shared" si="336"/>
        <v>1.0004999999999999</v>
      </c>
      <c r="P3604">
        <f t="shared" si="337"/>
        <v>81.673469387755105</v>
      </c>
      <c r="Q3604" t="s">
        <v>8317</v>
      </c>
      <c r="R3604" t="s">
        <v>8318</v>
      </c>
      <c r="S3604" s="12">
        <f t="shared" si="338"/>
        <v>42447.68609953703</v>
      </c>
      <c r="T3604" s="12">
        <f t="shared" si="339"/>
        <v>42507.68609953703</v>
      </c>
      <c r="U3604" t="str">
        <f t="shared" si="340"/>
        <v>Mar</v>
      </c>
      <c r="V3604" t="str">
        <f t="shared" si="341"/>
        <v>2016</v>
      </c>
    </row>
    <row r="3605" spans="1:22" ht="48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s="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8">
        <f t="shared" si="336"/>
        <v>1.7066666666666668</v>
      </c>
      <c r="P3605">
        <f t="shared" si="337"/>
        <v>44.912280701754383</v>
      </c>
      <c r="Q3605" t="s">
        <v>8317</v>
      </c>
      <c r="R3605" t="s">
        <v>8318</v>
      </c>
      <c r="S3605" s="12">
        <f t="shared" si="338"/>
        <v>42283.656018518515</v>
      </c>
      <c r="T3605" s="12">
        <f t="shared" si="339"/>
        <v>42313.697685185187</v>
      </c>
      <c r="U3605" t="str">
        <f t="shared" si="340"/>
        <v>Oct</v>
      </c>
      <c r="V3605" t="str">
        <f t="shared" si="341"/>
        <v>2015</v>
      </c>
    </row>
    <row r="3606" spans="1:22" ht="48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s="5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8">
        <f t="shared" si="336"/>
        <v>1.1283333333333334</v>
      </c>
      <c r="P3606">
        <f t="shared" si="337"/>
        <v>49.05797101449275</v>
      </c>
      <c r="Q3606" t="s">
        <v>8317</v>
      </c>
      <c r="R3606" t="s">
        <v>8318</v>
      </c>
      <c r="S3606" s="12">
        <f t="shared" si="338"/>
        <v>42482.80736111111</v>
      </c>
      <c r="T3606" s="12">
        <f t="shared" si="339"/>
        <v>42489.082638888889</v>
      </c>
      <c r="U3606" t="str">
        <f t="shared" si="340"/>
        <v>Apr</v>
      </c>
      <c r="V3606" t="str">
        <f t="shared" si="341"/>
        <v>2016</v>
      </c>
    </row>
    <row r="3607" spans="1:22" ht="48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s="5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8">
        <f t="shared" si="336"/>
        <v>1.84</v>
      </c>
      <c r="P3607">
        <f t="shared" si="337"/>
        <v>30.666666666666668</v>
      </c>
      <c r="Q3607" t="s">
        <v>8317</v>
      </c>
      <c r="R3607" t="s">
        <v>8318</v>
      </c>
      <c r="S3607" s="12">
        <f t="shared" si="338"/>
        <v>42383.584791666661</v>
      </c>
      <c r="T3607" s="12">
        <f t="shared" si="339"/>
        <v>42413.584791666661</v>
      </c>
      <c r="U3607" t="str">
        <f t="shared" si="340"/>
        <v>Jan</v>
      </c>
      <c r="V3607" t="str">
        <f t="shared" si="341"/>
        <v>2016</v>
      </c>
    </row>
    <row r="3608" spans="1:22" ht="48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s="5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8">
        <f t="shared" si="336"/>
        <v>1.3026666666666666</v>
      </c>
      <c r="P3608">
        <f t="shared" si="337"/>
        <v>61.0625</v>
      </c>
      <c r="Q3608" t="s">
        <v>8317</v>
      </c>
      <c r="R3608" t="s">
        <v>8318</v>
      </c>
      <c r="S3608" s="12">
        <f t="shared" si="338"/>
        <v>42566.396493055552</v>
      </c>
      <c r="T3608" s="12">
        <f t="shared" si="339"/>
        <v>42596.396493055552</v>
      </c>
      <c r="U3608" t="str">
        <f t="shared" si="340"/>
        <v>Jul</v>
      </c>
      <c r="V3608" t="str">
        <f t="shared" si="341"/>
        <v>2016</v>
      </c>
    </row>
    <row r="3609" spans="1:22" ht="32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s="5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8">
        <f t="shared" si="336"/>
        <v>1.0545454545454545</v>
      </c>
      <c r="P3609">
        <f t="shared" si="337"/>
        <v>29</v>
      </c>
      <c r="Q3609" t="s">
        <v>8317</v>
      </c>
      <c r="R3609" t="s">
        <v>8318</v>
      </c>
      <c r="S3609" s="12">
        <f t="shared" si="338"/>
        <v>42338.755578703705</v>
      </c>
      <c r="T3609" s="12">
        <f t="shared" si="339"/>
        <v>42352.791666666664</v>
      </c>
      <c r="U3609" t="str">
        <f t="shared" si="340"/>
        <v>Nov</v>
      </c>
      <c r="V3609" t="str">
        <f t="shared" si="341"/>
        <v>2015</v>
      </c>
    </row>
    <row r="3610" spans="1:22" ht="48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s="5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8">
        <f t="shared" si="336"/>
        <v>1</v>
      </c>
      <c r="P3610">
        <f t="shared" si="337"/>
        <v>29.62962962962963</v>
      </c>
      <c r="Q3610" t="s">
        <v>8317</v>
      </c>
      <c r="R3610" t="s">
        <v>8318</v>
      </c>
      <c r="S3610" s="12">
        <f t="shared" si="338"/>
        <v>42506.50104166667</v>
      </c>
      <c r="T3610" s="12">
        <f t="shared" si="339"/>
        <v>42538.374999999993</v>
      </c>
      <c r="U3610" t="str">
        <f t="shared" si="340"/>
        <v>May</v>
      </c>
      <c r="V3610" t="str">
        <f t="shared" si="341"/>
        <v>2016</v>
      </c>
    </row>
    <row r="3611" spans="1:22" ht="48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s="5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8">
        <f t="shared" si="336"/>
        <v>1.5331632653061225</v>
      </c>
      <c r="P3611">
        <f t="shared" si="337"/>
        <v>143.0952380952381</v>
      </c>
      <c r="Q3611" t="s">
        <v>8317</v>
      </c>
      <c r="R3611" t="s">
        <v>8318</v>
      </c>
      <c r="S3611" s="12">
        <f t="shared" si="338"/>
        <v>42429.783391203695</v>
      </c>
      <c r="T3611" s="12">
        <f t="shared" si="339"/>
        <v>42459.741724537038</v>
      </c>
      <c r="U3611" t="str">
        <f t="shared" si="340"/>
        <v>Feb</v>
      </c>
      <c r="V3611" t="str">
        <f t="shared" si="341"/>
        <v>2016</v>
      </c>
    </row>
    <row r="3612" spans="1:22" ht="48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s="5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8">
        <f t="shared" si="336"/>
        <v>1.623</v>
      </c>
      <c r="P3612">
        <f t="shared" si="337"/>
        <v>52.354838709677416</v>
      </c>
      <c r="Q3612" t="s">
        <v>8317</v>
      </c>
      <c r="R3612" t="s">
        <v>8318</v>
      </c>
      <c r="S3612" s="12">
        <f t="shared" si="338"/>
        <v>42203.22379629629</v>
      </c>
      <c r="T3612" s="12">
        <f t="shared" si="339"/>
        <v>42233.22379629629</v>
      </c>
      <c r="U3612" t="str">
        <f t="shared" si="340"/>
        <v>Jul</v>
      </c>
      <c r="V3612" t="str">
        <f t="shared" si="341"/>
        <v>2015</v>
      </c>
    </row>
    <row r="3613" spans="1:22" ht="48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s="5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8">
        <f t="shared" si="336"/>
        <v>1.36</v>
      </c>
      <c r="P3613">
        <f t="shared" si="337"/>
        <v>66.666666666666671</v>
      </c>
      <c r="Q3613" t="s">
        <v>8317</v>
      </c>
      <c r="R3613" t="s">
        <v>8318</v>
      </c>
      <c r="S3613" s="12">
        <f t="shared" si="338"/>
        <v>42072.162048611113</v>
      </c>
      <c r="T3613" s="12">
        <f t="shared" si="339"/>
        <v>42102.162048611113</v>
      </c>
      <c r="U3613" t="str">
        <f t="shared" si="340"/>
        <v>Mar</v>
      </c>
      <c r="V3613" t="str">
        <f t="shared" si="341"/>
        <v>2015</v>
      </c>
    </row>
    <row r="3614" spans="1:22" ht="48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s="5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8">
        <f t="shared" si="336"/>
        <v>1.444</v>
      </c>
      <c r="P3614">
        <f t="shared" si="337"/>
        <v>126.66666666666667</v>
      </c>
      <c r="Q3614" t="s">
        <v>8317</v>
      </c>
      <c r="R3614" t="s">
        <v>8318</v>
      </c>
      <c r="S3614" s="12">
        <f t="shared" si="338"/>
        <v>41789.518645833334</v>
      </c>
      <c r="T3614" s="12">
        <f t="shared" si="339"/>
        <v>41799.518645833334</v>
      </c>
      <c r="U3614" t="str">
        <f t="shared" si="340"/>
        <v>May</v>
      </c>
      <c r="V3614" t="str">
        <f t="shared" si="341"/>
        <v>2014</v>
      </c>
    </row>
    <row r="3615" spans="1:22" ht="32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s="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8">
        <f t="shared" si="336"/>
        <v>1</v>
      </c>
      <c r="P3615">
        <f t="shared" si="337"/>
        <v>62.5</v>
      </c>
      <c r="Q3615" t="s">
        <v>8317</v>
      </c>
      <c r="R3615" t="s">
        <v>8318</v>
      </c>
      <c r="S3615" s="12">
        <f t="shared" si="338"/>
        <v>41788.381643518514</v>
      </c>
      <c r="T3615" s="12">
        <f t="shared" si="339"/>
        <v>41818.381643518514</v>
      </c>
      <c r="U3615" t="str">
        <f t="shared" si="340"/>
        <v>May</v>
      </c>
      <c r="V3615" t="str">
        <f t="shared" si="341"/>
        <v>2014</v>
      </c>
    </row>
    <row r="3616" spans="1:22" ht="48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s="5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8">
        <f t="shared" si="336"/>
        <v>1.008</v>
      </c>
      <c r="P3616">
        <f t="shared" si="337"/>
        <v>35.492957746478872</v>
      </c>
      <c r="Q3616" t="s">
        <v>8317</v>
      </c>
      <c r="R3616" t="s">
        <v>8318</v>
      </c>
      <c r="S3616" s="12">
        <f t="shared" si="338"/>
        <v>42143.833518518521</v>
      </c>
      <c r="T3616" s="12">
        <f t="shared" si="339"/>
        <v>42173.833518518521</v>
      </c>
      <c r="U3616" t="str">
        <f t="shared" si="340"/>
        <v>May</v>
      </c>
      <c r="V3616" t="str">
        <f t="shared" si="341"/>
        <v>2015</v>
      </c>
    </row>
    <row r="3617" spans="1:22" ht="48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s="5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8">
        <f t="shared" si="336"/>
        <v>1.0680000000000001</v>
      </c>
      <c r="P3617">
        <f t="shared" si="337"/>
        <v>37.083333333333336</v>
      </c>
      <c r="Q3617" t="s">
        <v>8317</v>
      </c>
      <c r="R3617" t="s">
        <v>8318</v>
      </c>
      <c r="S3617" s="12">
        <f t="shared" si="338"/>
        <v>42318.385370370372</v>
      </c>
      <c r="T3617" s="12">
        <f t="shared" si="339"/>
        <v>42348.385370370372</v>
      </c>
      <c r="U3617" t="str">
        <f t="shared" si="340"/>
        <v>Nov</v>
      </c>
      <c r="V3617" t="str">
        <f t="shared" si="341"/>
        <v>2015</v>
      </c>
    </row>
    <row r="3618" spans="1:22" ht="48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s="5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8">
        <f t="shared" si="336"/>
        <v>1.248</v>
      </c>
      <c r="P3618">
        <f t="shared" si="337"/>
        <v>69.333333333333329</v>
      </c>
      <c r="Q3618" t="s">
        <v>8317</v>
      </c>
      <c r="R3618" t="s">
        <v>8318</v>
      </c>
      <c r="S3618" s="12">
        <f t="shared" si="338"/>
        <v>42052.741481481477</v>
      </c>
      <c r="T3618" s="12">
        <f t="shared" si="339"/>
        <v>42082.699814814812</v>
      </c>
      <c r="U3618" t="str">
        <f t="shared" si="340"/>
        <v>Feb</v>
      </c>
      <c r="V3618" t="str">
        <f t="shared" si="341"/>
        <v>2015</v>
      </c>
    </row>
    <row r="3619" spans="1:22" ht="48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s="5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8">
        <f t="shared" si="336"/>
        <v>1.1891891891891893</v>
      </c>
      <c r="P3619">
        <f t="shared" si="337"/>
        <v>17.254901960784313</v>
      </c>
      <c r="Q3619" t="s">
        <v>8317</v>
      </c>
      <c r="R3619" t="s">
        <v>8318</v>
      </c>
      <c r="S3619" s="12">
        <f t="shared" si="338"/>
        <v>42779.401956018519</v>
      </c>
      <c r="T3619" s="12">
        <f t="shared" si="339"/>
        <v>42793.791666666664</v>
      </c>
      <c r="U3619" t="str">
        <f t="shared" si="340"/>
        <v>Feb</v>
      </c>
      <c r="V3619" t="str">
        <f t="shared" si="341"/>
        <v>2017</v>
      </c>
    </row>
    <row r="3620" spans="1:22" ht="48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s="5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8">
        <f t="shared" si="336"/>
        <v>1.01</v>
      </c>
      <c r="P3620">
        <f t="shared" si="337"/>
        <v>36.071428571428569</v>
      </c>
      <c r="Q3620" t="s">
        <v>8317</v>
      </c>
      <c r="R3620" t="s">
        <v>8318</v>
      </c>
      <c r="S3620" s="12">
        <f t="shared" si="338"/>
        <v>42128.419560185182</v>
      </c>
      <c r="T3620" s="12">
        <f t="shared" si="339"/>
        <v>42158.419560185182</v>
      </c>
      <c r="U3620" t="str">
        <f t="shared" si="340"/>
        <v>May</v>
      </c>
      <c r="V3620" t="str">
        <f t="shared" si="341"/>
        <v>2015</v>
      </c>
    </row>
    <row r="3621" spans="1:22" ht="48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s="5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8">
        <f t="shared" si="336"/>
        <v>1.1299999999999999</v>
      </c>
      <c r="P3621">
        <f t="shared" si="337"/>
        <v>66.470588235294116</v>
      </c>
      <c r="Q3621" t="s">
        <v>8317</v>
      </c>
      <c r="R3621" t="s">
        <v>8318</v>
      </c>
      <c r="S3621" s="12">
        <f t="shared" si="338"/>
        <v>42660.92391203704</v>
      </c>
      <c r="T3621" s="12">
        <f t="shared" si="339"/>
        <v>42693.708333333336</v>
      </c>
      <c r="U3621" t="str">
        <f t="shared" si="340"/>
        <v>Oct</v>
      </c>
      <c r="V3621" t="str">
        <f t="shared" si="341"/>
        <v>2016</v>
      </c>
    </row>
    <row r="3622" spans="1:22" ht="48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s="5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8">
        <f t="shared" si="336"/>
        <v>1.0519047619047619</v>
      </c>
      <c r="P3622">
        <f t="shared" si="337"/>
        <v>56.065989847715734</v>
      </c>
      <c r="Q3622" t="s">
        <v>8317</v>
      </c>
      <c r="R3622" t="s">
        <v>8318</v>
      </c>
      <c r="S3622" s="12">
        <f t="shared" si="338"/>
        <v>42037.72987268518</v>
      </c>
      <c r="T3622" s="12">
        <f t="shared" si="339"/>
        <v>42067.958333333336</v>
      </c>
      <c r="U3622" t="str">
        <f t="shared" si="340"/>
        <v>Feb</v>
      </c>
      <c r="V3622" t="str">
        <f t="shared" si="341"/>
        <v>2015</v>
      </c>
    </row>
    <row r="3623" spans="1:22" ht="48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s="5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8">
        <f t="shared" si="336"/>
        <v>1.0973333333333333</v>
      </c>
      <c r="P3623">
        <f t="shared" si="337"/>
        <v>47.028571428571432</v>
      </c>
      <c r="Q3623" t="s">
        <v>8317</v>
      </c>
      <c r="R3623" t="s">
        <v>8318</v>
      </c>
      <c r="S3623" s="12">
        <f t="shared" si="338"/>
        <v>42619.727361111109</v>
      </c>
      <c r="T3623" s="12">
        <f t="shared" si="339"/>
        <v>42643.666666666664</v>
      </c>
      <c r="U3623" t="str">
        <f t="shared" si="340"/>
        <v>Sep</v>
      </c>
      <c r="V3623" t="str">
        <f t="shared" si="341"/>
        <v>2016</v>
      </c>
    </row>
    <row r="3624" spans="1:22" ht="32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s="5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8">
        <f t="shared" si="336"/>
        <v>1.00099</v>
      </c>
      <c r="P3624">
        <f t="shared" si="337"/>
        <v>47.666190476190479</v>
      </c>
      <c r="Q3624" t="s">
        <v>8317</v>
      </c>
      <c r="R3624" t="s">
        <v>8318</v>
      </c>
      <c r="S3624" s="12">
        <f t="shared" si="338"/>
        <v>41877.013553240737</v>
      </c>
      <c r="T3624" s="12">
        <f t="shared" si="339"/>
        <v>41909.932638888888</v>
      </c>
      <c r="U3624" t="str">
        <f t="shared" si="340"/>
        <v>Aug</v>
      </c>
      <c r="V3624" t="str">
        <f t="shared" si="341"/>
        <v>2014</v>
      </c>
    </row>
    <row r="3625" spans="1:22" ht="32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s="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8">
        <f t="shared" si="336"/>
        <v>1.2</v>
      </c>
      <c r="P3625">
        <f t="shared" si="337"/>
        <v>88.235294117647058</v>
      </c>
      <c r="Q3625" t="s">
        <v>8317</v>
      </c>
      <c r="R3625" t="s">
        <v>8318</v>
      </c>
      <c r="S3625" s="12">
        <f t="shared" si="338"/>
        <v>41828.528587962959</v>
      </c>
      <c r="T3625" s="12">
        <f t="shared" si="339"/>
        <v>41846.083333333328</v>
      </c>
      <c r="U3625" t="str">
        <f t="shared" si="340"/>
        <v>Jul</v>
      </c>
      <c r="V3625" t="str">
        <f t="shared" si="341"/>
        <v>2014</v>
      </c>
    </row>
    <row r="3626" spans="1:22" ht="80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s="5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8">
        <f t="shared" si="336"/>
        <v>1.0493333333333332</v>
      </c>
      <c r="P3626">
        <f t="shared" si="337"/>
        <v>80.717948717948715</v>
      </c>
      <c r="Q3626" t="s">
        <v>8317</v>
      </c>
      <c r="R3626" t="s">
        <v>8318</v>
      </c>
      <c r="S3626" s="12">
        <f t="shared" si="338"/>
        <v>42545.565856481473</v>
      </c>
      <c r="T3626" s="12">
        <f t="shared" si="339"/>
        <v>42605.565856481473</v>
      </c>
      <c r="U3626" t="str">
        <f t="shared" si="340"/>
        <v>Jun</v>
      </c>
      <c r="V3626" t="str">
        <f t="shared" si="341"/>
        <v>2016</v>
      </c>
    </row>
    <row r="3627" spans="1:22" ht="48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s="5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8">
        <f t="shared" si="336"/>
        <v>1.0266666666666666</v>
      </c>
      <c r="P3627">
        <f t="shared" si="337"/>
        <v>39.487179487179489</v>
      </c>
      <c r="Q3627" t="s">
        <v>8317</v>
      </c>
      <c r="R3627" t="s">
        <v>8318</v>
      </c>
      <c r="S3627" s="12">
        <f t="shared" si="338"/>
        <v>42157.444178240738</v>
      </c>
      <c r="T3627" s="12">
        <f t="shared" si="339"/>
        <v>42187.444178240738</v>
      </c>
      <c r="U3627" t="str">
        <f t="shared" si="340"/>
        <v>Jun</v>
      </c>
      <c r="V3627" t="str">
        <f t="shared" si="341"/>
        <v>2015</v>
      </c>
    </row>
    <row r="3628" spans="1:22" ht="48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s="5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8">
        <f t="shared" si="336"/>
        <v>1.0182500000000001</v>
      </c>
      <c r="P3628">
        <f t="shared" si="337"/>
        <v>84.854166666666671</v>
      </c>
      <c r="Q3628" t="s">
        <v>8317</v>
      </c>
      <c r="R3628" t="s">
        <v>8318</v>
      </c>
      <c r="S3628" s="12">
        <f t="shared" si="338"/>
        <v>41846.458993055552</v>
      </c>
      <c r="T3628" s="12">
        <f t="shared" si="339"/>
        <v>41867.458993055552</v>
      </c>
      <c r="U3628" t="str">
        <f t="shared" si="340"/>
        <v>Jul</v>
      </c>
      <c r="V3628" t="str">
        <f t="shared" si="341"/>
        <v>2014</v>
      </c>
    </row>
    <row r="3629" spans="1:22" ht="48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s="5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8">
        <f t="shared" si="336"/>
        <v>1</v>
      </c>
      <c r="P3629">
        <f t="shared" si="337"/>
        <v>68.965517241379317</v>
      </c>
      <c r="Q3629" t="s">
        <v>8317</v>
      </c>
      <c r="R3629" t="s">
        <v>8318</v>
      </c>
      <c r="S3629" s="12">
        <f t="shared" si="338"/>
        <v>42460.533414351848</v>
      </c>
      <c r="T3629" s="12">
        <f t="shared" si="339"/>
        <v>42510.957638888889</v>
      </c>
      <c r="U3629" t="str">
        <f t="shared" si="340"/>
        <v>Mar</v>
      </c>
      <c r="V3629" t="str">
        <f t="shared" si="341"/>
        <v>2016</v>
      </c>
    </row>
    <row r="3630" spans="1:22" ht="48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s="5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8">
        <f t="shared" si="336"/>
        <v>0</v>
      </c>
      <c r="P3630" t="e">
        <f t="shared" si="337"/>
        <v>#DIV/0!</v>
      </c>
      <c r="Q3630" t="s">
        <v>8317</v>
      </c>
      <c r="R3630" t="s">
        <v>8359</v>
      </c>
      <c r="S3630" s="12">
        <f t="shared" si="338"/>
        <v>42291.6249537037</v>
      </c>
      <c r="T3630" s="12">
        <f t="shared" si="339"/>
        <v>42351.666620370372</v>
      </c>
      <c r="U3630" t="str">
        <f t="shared" si="340"/>
        <v>Oct</v>
      </c>
      <c r="V3630" t="str">
        <f t="shared" si="341"/>
        <v>2015</v>
      </c>
    </row>
    <row r="3631" spans="1:22" ht="48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s="5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8">
        <f t="shared" si="336"/>
        <v>1.9999999999999999E-6</v>
      </c>
      <c r="P3631">
        <f t="shared" si="337"/>
        <v>1</v>
      </c>
      <c r="Q3631" t="s">
        <v>8317</v>
      </c>
      <c r="R3631" t="s">
        <v>8359</v>
      </c>
      <c r="S3631" s="12">
        <f t="shared" si="338"/>
        <v>42436.886157407404</v>
      </c>
      <c r="T3631" s="12">
        <f t="shared" si="339"/>
        <v>42495.499999999993</v>
      </c>
      <c r="U3631" t="str">
        <f t="shared" si="340"/>
        <v>Mar</v>
      </c>
      <c r="V3631" t="str">
        <f t="shared" si="341"/>
        <v>2016</v>
      </c>
    </row>
    <row r="3632" spans="1:22" ht="48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s="5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8">
        <f t="shared" si="336"/>
        <v>3.3333333333333332E-4</v>
      </c>
      <c r="P3632">
        <f t="shared" si="337"/>
        <v>1</v>
      </c>
      <c r="Q3632" t="s">
        <v>8317</v>
      </c>
      <c r="R3632" t="s">
        <v>8359</v>
      </c>
      <c r="S3632" s="12">
        <f t="shared" si="338"/>
        <v>41942.638773148145</v>
      </c>
      <c r="T3632" s="12">
        <f t="shared" si="339"/>
        <v>41972.680439814816</v>
      </c>
      <c r="U3632" t="str">
        <f t="shared" si="340"/>
        <v>Oct</v>
      </c>
      <c r="V3632" t="str">
        <f t="shared" si="341"/>
        <v>2014</v>
      </c>
    </row>
    <row r="3633" spans="1:22" ht="48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s="5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8">
        <f t="shared" si="336"/>
        <v>0.51023391812865493</v>
      </c>
      <c r="P3633">
        <f t="shared" si="337"/>
        <v>147.88135593220338</v>
      </c>
      <c r="Q3633" t="s">
        <v>8317</v>
      </c>
      <c r="R3633" t="s">
        <v>8359</v>
      </c>
      <c r="S3633" s="12">
        <f t="shared" si="338"/>
        <v>41880.54510416666</v>
      </c>
      <c r="T3633" s="12">
        <f t="shared" si="339"/>
        <v>41904.957638888889</v>
      </c>
      <c r="U3633" t="str">
        <f t="shared" si="340"/>
        <v>Aug</v>
      </c>
      <c r="V3633" t="str">
        <f t="shared" si="341"/>
        <v>2014</v>
      </c>
    </row>
    <row r="3634" spans="1:22" ht="48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s="5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8">
        <f t="shared" si="336"/>
        <v>0.2</v>
      </c>
      <c r="P3634">
        <f t="shared" si="337"/>
        <v>100</v>
      </c>
      <c r="Q3634" t="s">
        <v>8317</v>
      </c>
      <c r="R3634" t="s">
        <v>8359</v>
      </c>
      <c r="S3634" s="12">
        <f t="shared" si="338"/>
        <v>41946.728576388887</v>
      </c>
      <c r="T3634" s="12">
        <f t="shared" si="339"/>
        <v>41966.728576388887</v>
      </c>
      <c r="U3634" t="str">
        <f t="shared" si="340"/>
        <v>Nov</v>
      </c>
      <c r="V3634" t="str">
        <f t="shared" si="341"/>
        <v>2014</v>
      </c>
    </row>
    <row r="3635" spans="1:22" ht="48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s="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8">
        <f t="shared" si="336"/>
        <v>0.35239999999999999</v>
      </c>
      <c r="P3635">
        <f t="shared" si="337"/>
        <v>56.838709677419352</v>
      </c>
      <c r="Q3635" t="s">
        <v>8317</v>
      </c>
      <c r="R3635" t="s">
        <v>8359</v>
      </c>
      <c r="S3635" s="12">
        <f t="shared" si="338"/>
        <v>42649.415127314809</v>
      </c>
      <c r="T3635" s="12">
        <f t="shared" si="339"/>
        <v>42692.833333333336</v>
      </c>
      <c r="U3635" t="str">
        <f t="shared" si="340"/>
        <v>Oct</v>
      </c>
      <c r="V3635" t="str">
        <f t="shared" si="341"/>
        <v>2016</v>
      </c>
    </row>
    <row r="3636" spans="1:22" ht="48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s="5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8">
        <f t="shared" si="336"/>
        <v>4.2466666666666666E-2</v>
      </c>
      <c r="P3636">
        <f t="shared" si="337"/>
        <v>176.94444444444446</v>
      </c>
      <c r="Q3636" t="s">
        <v>8317</v>
      </c>
      <c r="R3636" t="s">
        <v>8359</v>
      </c>
      <c r="S3636" s="12">
        <f t="shared" si="338"/>
        <v>42700.958032407405</v>
      </c>
      <c r="T3636" s="12">
        <f t="shared" si="339"/>
        <v>42748.957638888889</v>
      </c>
      <c r="U3636" t="str">
        <f t="shared" si="340"/>
        <v>Nov</v>
      </c>
      <c r="V3636" t="str">
        <f t="shared" si="341"/>
        <v>2016</v>
      </c>
    </row>
    <row r="3637" spans="1:22" ht="32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s="5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8">
        <f t="shared" si="336"/>
        <v>0.36457142857142855</v>
      </c>
      <c r="P3637">
        <f t="shared" si="337"/>
        <v>127.6</v>
      </c>
      <c r="Q3637" t="s">
        <v>8317</v>
      </c>
      <c r="R3637" t="s">
        <v>8359</v>
      </c>
      <c r="S3637" s="12">
        <f t="shared" si="338"/>
        <v>42450.674490740734</v>
      </c>
      <c r="T3637" s="12">
        <f t="shared" si="339"/>
        <v>42480.674490740734</v>
      </c>
      <c r="U3637" t="str">
        <f t="shared" si="340"/>
        <v>Mar</v>
      </c>
      <c r="V3637" t="str">
        <f t="shared" si="341"/>
        <v>2016</v>
      </c>
    </row>
    <row r="3638" spans="1:22" ht="48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s="5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8">
        <f t="shared" si="336"/>
        <v>0</v>
      </c>
      <c r="P3638" t="e">
        <f t="shared" si="337"/>
        <v>#DIV/0!</v>
      </c>
      <c r="Q3638" t="s">
        <v>8317</v>
      </c>
      <c r="R3638" t="s">
        <v>8359</v>
      </c>
      <c r="S3638" s="12">
        <f t="shared" si="338"/>
        <v>42226.486446759263</v>
      </c>
      <c r="T3638" s="12">
        <f t="shared" si="339"/>
        <v>42261.486446759263</v>
      </c>
      <c r="U3638" t="str">
        <f t="shared" si="340"/>
        <v>Aug</v>
      </c>
      <c r="V3638" t="str">
        <f t="shared" si="341"/>
        <v>2015</v>
      </c>
    </row>
    <row r="3639" spans="1:22" ht="64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s="5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8">
        <f t="shared" si="336"/>
        <v>0.30866666666666664</v>
      </c>
      <c r="P3639">
        <f t="shared" si="337"/>
        <v>66.142857142857139</v>
      </c>
      <c r="Q3639" t="s">
        <v>8317</v>
      </c>
      <c r="R3639" t="s">
        <v>8359</v>
      </c>
      <c r="S3639" s="12">
        <f t="shared" si="338"/>
        <v>41975.492303240739</v>
      </c>
      <c r="T3639" s="12">
        <f t="shared" si="339"/>
        <v>42005.492303240739</v>
      </c>
      <c r="U3639" t="str">
        <f t="shared" si="340"/>
        <v>Dec</v>
      </c>
      <c r="V3639" t="str">
        <f t="shared" si="341"/>
        <v>2014</v>
      </c>
    </row>
    <row r="3640" spans="1:22" ht="32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s="5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8">
        <f t="shared" si="336"/>
        <v>6.545454545454546E-2</v>
      </c>
      <c r="P3640">
        <f t="shared" si="337"/>
        <v>108</v>
      </c>
      <c r="Q3640" t="s">
        <v>8317</v>
      </c>
      <c r="R3640" t="s">
        <v>8359</v>
      </c>
      <c r="S3640" s="12">
        <f t="shared" si="338"/>
        <v>42053.464490740742</v>
      </c>
      <c r="T3640" s="12">
        <f t="shared" si="339"/>
        <v>42113.42282407407</v>
      </c>
      <c r="U3640" t="str">
        <f t="shared" si="340"/>
        <v>Feb</v>
      </c>
      <c r="V3640" t="str">
        <f t="shared" si="341"/>
        <v>2015</v>
      </c>
    </row>
    <row r="3641" spans="1:22" ht="48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s="5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8">
        <f t="shared" si="336"/>
        <v>4.0000000000000003E-5</v>
      </c>
      <c r="P3641">
        <f t="shared" si="337"/>
        <v>1</v>
      </c>
      <c r="Q3641" t="s">
        <v>8317</v>
      </c>
      <c r="R3641" t="s">
        <v>8359</v>
      </c>
      <c r="S3641" s="12">
        <f t="shared" si="338"/>
        <v>42590.468819444439</v>
      </c>
      <c r="T3641" s="12">
        <f t="shared" si="339"/>
        <v>42650.424305555549</v>
      </c>
      <c r="U3641" t="str">
        <f t="shared" si="340"/>
        <v>Aug</v>
      </c>
      <c r="V3641" t="str">
        <f t="shared" si="341"/>
        <v>2016</v>
      </c>
    </row>
    <row r="3642" spans="1:22" ht="80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s="5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8">
        <f t="shared" si="336"/>
        <v>5.5E-2</v>
      </c>
      <c r="P3642">
        <f t="shared" si="337"/>
        <v>18.333333333333332</v>
      </c>
      <c r="Q3642" t="s">
        <v>8317</v>
      </c>
      <c r="R3642" t="s">
        <v>8359</v>
      </c>
      <c r="S3642" s="12">
        <f t="shared" si="338"/>
        <v>42104.573263888888</v>
      </c>
      <c r="T3642" s="12">
        <f t="shared" si="339"/>
        <v>42134.573263888888</v>
      </c>
      <c r="U3642" t="str">
        <f t="shared" si="340"/>
        <v>Apr</v>
      </c>
      <c r="V3642" t="str">
        <f t="shared" si="341"/>
        <v>2015</v>
      </c>
    </row>
    <row r="3643" spans="1:22" ht="48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s="5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8">
        <f t="shared" si="336"/>
        <v>0</v>
      </c>
      <c r="P3643" t="e">
        <f t="shared" si="337"/>
        <v>#DIV/0!</v>
      </c>
      <c r="Q3643" t="s">
        <v>8317</v>
      </c>
      <c r="R3643" t="s">
        <v>8359</v>
      </c>
      <c r="S3643" s="12">
        <f t="shared" si="338"/>
        <v>41899.418738425928</v>
      </c>
      <c r="T3643" s="12">
        <f t="shared" si="339"/>
        <v>41917</v>
      </c>
      <c r="U3643" t="str">
        <f t="shared" si="340"/>
        <v>Sep</v>
      </c>
      <c r="V3643" t="str">
        <f t="shared" si="341"/>
        <v>2014</v>
      </c>
    </row>
    <row r="3644" spans="1:22" ht="64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s="5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8">
        <f t="shared" si="336"/>
        <v>2.1428571428571429E-2</v>
      </c>
      <c r="P3644">
        <f t="shared" si="337"/>
        <v>7.5</v>
      </c>
      <c r="Q3644" t="s">
        <v>8317</v>
      </c>
      <c r="R3644" t="s">
        <v>8359</v>
      </c>
      <c r="S3644" s="12">
        <f t="shared" si="338"/>
        <v>42297.607951388891</v>
      </c>
      <c r="T3644" s="12">
        <f t="shared" si="339"/>
        <v>42338.499999999993</v>
      </c>
      <c r="U3644" t="str">
        <f t="shared" si="340"/>
        <v>Oct</v>
      </c>
      <c r="V3644" t="str">
        <f t="shared" si="341"/>
        <v>2015</v>
      </c>
    </row>
    <row r="3645" spans="1:22" ht="48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s="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8">
        <f t="shared" si="336"/>
        <v>0</v>
      </c>
      <c r="P3645" t="e">
        <f t="shared" si="337"/>
        <v>#DIV/0!</v>
      </c>
      <c r="Q3645" t="s">
        <v>8317</v>
      </c>
      <c r="R3645" t="s">
        <v>8359</v>
      </c>
      <c r="S3645" s="12">
        <f t="shared" si="338"/>
        <v>42284.935636574075</v>
      </c>
      <c r="T3645" s="12">
        <f t="shared" si="339"/>
        <v>42324.977303240739</v>
      </c>
      <c r="U3645" t="str">
        <f t="shared" si="340"/>
        <v>Oct</v>
      </c>
      <c r="V3645" t="str">
        <f t="shared" si="341"/>
        <v>2015</v>
      </c>
    </row>
    <row r="3646" spans="1:22" ht="48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s="5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8">
        <f t="shared" si="336"/>
        <v>0.16420000000000001</v>
      </c>
      <c r="P3646">
        <f t="shared" si="337"/>
        <v>68.416666666666671</v>
      </c>
      <c r="Q3646" t="s">
        <v>8317</v>
      </c>
      <c r="R3646" t="s">
        <v>8359</v>
      </c>
      <c r="S3646" s="12">
        <f t="shared" si="338"/>
        <v>42409.033414351848</v>
      </c>
      <c r="T3646" s="12">
        <f t="shared" si="339"/>
        <v>42436.999305555553</v>
      </c>
      <c r="U3646" t="str">
        <f t="shared" si="340"/>
        <v>Feb</v>
      </c>
      <c r="V3646" t="str">
        <f t="shared" si="341"/>
        <v>2016</v>
      </c>
    </row>
    <row r="3647" spans="1:22" ht="48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s="5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8">
        <f t="shared" si="336"/>
        <v>1E-3</v>
      </c>
      <c r="P3647">
        <f t="shared" si="337"/>
        <v>1</v>
      </c>
      <c r="Q3647" t="s">
        <v>8317</v>
      </c>
      <c r="R3647" t="s">
        <v>8359</v>
      </c>
      <c r="S3647" s="12">
        <f t="shared" si="338"/>
        <v>42665.762013888881</v>
      </c>
      <c r="T3647" s="12">
        <f t="shared" si="339"/>
        <v>42695.803680555553</v>
      </c>
      <c r="U3647" t="str">
        <f t="shared" si="340"/>
        <v>Oct</v>
      </c>
      <c r="V3647" t="str">
        <f t="shared" si="341"/>
        <v>2016</v>
      </c>
    </row>
    <row r="3648" spans="1:22" ht="48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s="5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8">
        <f t="shared" si="336"/>
        <v>4.8099999999999997E-2</v>
      </c>
      <c r="P3648">
        <f t="shared" si="337"/>
        <v>60.125</v>
      </c>
      <c r="Q3648" t="s">
        <v>8317</v>
      </c>
      <c r="R3648" t="s">
        <v>8359</v>
      </c>
      <c r="S3648" s="12">
        <f t="shared" si="338"/>
        <v>42140.21298611111</v>
      </c>
      <c r="T3648" s="12">
        <f t="shared" si="339"/>
        <v>42171.770833333336</v>
      </c>
      <c r="U3648" t="str">
        <f t="shared" si="340"/>
        <v>May</v>
      </c>
      <c r="V3648" t="str">
        <f t="shared" si="341"/>
        <v>2015</v>
      </c>
    </row>
    <row r="3649" spans="1:22" ht="48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s="5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8">
        <f t="shared" si="336"/>
        <v>0.06</v>
      </c>
      <c r="P3649">
        <f t="shared" si="337"/>
        <v>15</v>
      </c>
      <c r="Q3649" t="s">
        <v>8317</v>
      </c>
      <c r="R3649" t="s">
        <v>8359</v>
      </c>
      <c r="S3649" s="12">
        <f t="shared" si="338"/>
        <v>42598.540821759256</v>
      </c>
      <c r="T3649" s="12">
        <f t="shared" si="339"/>
        <v>42643.540821759256</v>
      </c>
      <c r="U3649" t="str">
        <f t="shared" si="340"/>
        <v>Aug</v>
      </c>
      <c r="V3649" t="str">
        <f t="shared" si="341"/>
        <v>2016</v>
      </c>
    </row>
    <row r="3650" spans="1:22" ht="32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s="5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8">
        <f t="shared" si="336"/>
        <v>1.003825</v>
      </c>
      <c r="P3650">
        <f t="shared" si="337"/>
        <v>550.04109589041093</v>
      </c>
      <c r="Q3650" t="s">
        <v>8317</v>
      </c>
      <c r="R3650" t="s">
        <v>8318</v>
      </c>
      <c r="S3650" s="12">
        <f t="shared" si="338"/>
        <v>41887.083854166667</v>
      </c>
      <c r="T3650" s="12">
        <f t="shared" si="339"/>
        <v>41917.083854166667</v>
      </c>
      <c r="U3650" t="str">
        <f t="shared" si="340"/>
        <v>Sep</v>
      </c>
      <c r="V3650" t="str">
        <f t="shared" si="341"/>
        <v>2014</v>
      </c>
    </row>
    <row r="3651" spans="1:22" ht="48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s="5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8">
        <f t="shared" ref="O3651:O3714" si="342">E3651/D3651</f>
        <v>1.04</v>
      </c>
      <c r="P3651">
        <f t="shared" ref="P3651:P3714" si="343">AVERAGE(E3651/L3651)</f>
        <v>97.5</v>
      </c>
      <c r="Q3651" t="s">
        <v>8317</v>
      </c>
      <c r="R3651" t="s">
        <v>8318</v>
      </c>
      <c r="S3651" s="12">
        <f t="shared" ref="S3651:S3714" si="344">(((J3651/60)/60)/24)+DATE(1970,1,1)+(-5/24)</f>
        <v>41780.504560185182</v>
      </c>
      <c r="T3651" s="12">
        <f t="shared" ref="T3651:T3714" si="345">(((I3651/60)/60)/24)+DATE(1970,1,1)+(-5/24)</f>
        <v>41806.504560185182</v>
      </c>
      <c r="U3651" t="str">
        <f t="shared" ref="U3651:U3714" si="346">TEXT(S3651, "mmm")</f>
        <v>May</v>
      </c>
      <c r="V3651" t="str">
        <f t="shared" ref="V3651:V3714" si="347">TEXT(S3651, "yyy")</f>
        <v>2014</v>
      </c>
    </row>
    <row r="3652" spans="1:22" ht="48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s="5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8">
        <f t="shared" si="342"/>
        <v>1</v>
      </c>
      <c r="P3652">
        <f t="shared" si="343"/>
        <v>29.411764705882351</v>
      </c>
      <c r="Q3652" t="s">
        <v>8317</v>
      </c>
      <c r="R3652" t="s">
        <v>8318</v>
      </c>
      <c r="S3652" s="12">
        <f t="shared" si="344"/>
        <v>42381.270648148151</v>
      </c>
      <c r="T3652" s="12">
        <f t="shared" si="345"/>
        <v>42402.270648148151</v>
      </c>
      <c r="U3652" t="str">
        <f t="shared" si="346"/>
        <v>Jan</v>
      </c>
      <c r="V3652" t="str">
        <f t="shared" si="347"/>
        <v>2016</v>
      </c>
    </row>
    <row r="3653" spans="1:22" ht="32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s="5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8">
        <f t="shared" si="342"/>
        <v>1.04</v>
      </c>
      <c r="P3653">
        <f t="shared" si="343"/>
        <v>57.777777777777779</v>
      </c>
      <c r="Q3653" t="s">
        <v>8317</v>
      </c>
      <c r="R3653" t="s">
        <v>8318</v>
      </c>
      <c r="S3653" s="12">
        <f t="shared" si="344"/>
        <v>41828.437986111108</v>
      </c>
      <c r="T3653" s="12">
        <f t="shared" si="345"/>
        <v>41861.457638888889</v>
      </c>
      <c r="U3653" t="str">
        <f t="shared" si="346"/>
        <v>Jul</v>
      </c>
      <c r="V3653" t="str">
        <f t="shared" si="347"/>
        <v>2014</v>
      </c>
    </row>
    <row r="3654" spans="1:22" ht="48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s="5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8">
        <f t="shared" si="342"/>
        <v>2.5066666666666668</v>
      </c>
      <c r="P3654">
        <f t="shared" si="343"/>
        <v>44.235294117647058</v>
      </c>
      <c r="Q3654" t="s">
        <v>8317</v>
      </c>
      <c r="R3654" t="s">
        <v>8318</v>
      </c>
      <c r="S3654" s="12">
        <f t="shared" si="344"/>
        <v>42596.436365740738</v>
      </c>
      <c r="T3654" s="12">
        <f t="shared" si="345"/>
        <v>42606.957638888889</v>
      </c>
      <c r="U3654" t="str">
        <f t="shared" si="346"/>
        <v>Aug</v>
      </c>
      <c r="V3654" t="str">
        <f t="shared" si="347"/>
        <v>2016</v>
      </c>
    </row>
    <row r="3655" spans="1:22" ht="48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s="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8">
        <f t="shared" si="342"/>
        <v>1.0049999999999999</v>
      </c>
      <c r="P3655">
        <f t="shared" si="343"/>
        <v>60.909090909090907</v>
      </c>
      <c r="Q3655" t="s">
        <v>8317</v>
      </c>
      <c r="R3655" t="s">
        <v>8318</v>
      </c>
      <c r="S3655" s="12">
        <f t="shared" si="344"/>
        <v>42191.155173611107</v>
      </c>
      <c r="T3655" s="12">
        <f t="shared" si="345"/>
        <v>42221.155173611107</v>
      </c>
      <c r="U3655" t="str">
        <f t="shared" si="346"/>
        <v>Jul</v>
      </c>
      <c r="V3655" t="str">
        <f t="shared" si="347"/>
        <v>2015</v>
      </c>
    </row>
    <row r="3656" spans="1:22" ht="48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s="5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8">
        <f t="shared" si="342"/>
        <v>1.744</v>
      </c>
      <c r="P3656">
        <f t="shared" si="343"/>
        <v>68.84210526315789</v>
      </c>
      <c r="Q3656" t="s">
        <v>8317</v>
      </c>
      <c r="R3656" t="s">
        <v>8318</v>
      </c>
      <c r="S3656" s="12">
        <f t="shared" si="344"/>
        <v>42440.20817129629</v>
      </c>
      <c r="T3656" s="12">
        <f t="shared" si="345"/>
        <v>42463.499999999993</v>
      </c>
      <c r="U3656" t="str">
        <f t="shared" si="346"/>
        <v>Mar</v>
      </c>
      <c r="V3656" t="str">
        <f t="shared" si="347"/>
        <v>2016</v>
      </c>
    </row>
    <row r="3657" spans="1:22" ht="48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s="5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8">
        <f t="shared" si="342"/>
        <v>1.1626000000000001</v>
      </c>
      <c r="P3657">
        <f t="shared" si="343"/>
        <v>73.582278481012665</v>
      </c>
      <c r="Q3657" t="s">
        <v>8317</v>
      </c>
      <c r="R3657" t="s">
        <v>8318</v>
      </c>
      <c r="S3657" s="12">
        <f t="shared" si="344"/>
        <v>42173.594884259255</v>
      </c>
      <c r="T3657" s="12">
        <f t="shared" si="345"/>
        <v>42203.082638888889</v>
      </c>
      <c r="U3657" t="str">
        <f t="shared" si="346"/>
        <v>Jun</v>
      </c>
      <c r="V3657" t="str">
        <f t="shared" si="347"/>
        <v>2015</v>
      </c>
    </row>
    <row r="3658" spans="1:22" ht="48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s="5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8">
        <f t="shared" si="342"/>
        <v>1.0582</v>
      </c>
      <c r="P3658">
        <f t="shared" si="343"/>
        <v>115.02173913043478</v>
      </c>
      <c r="Q3658" t="s">
        <v>8317</v>
      </c>
      <c r="R3658" t="s">
        <v>8318</v>
      </c>
      <c r="S3658" s="12">
        <f t="shared" si="344"/>
        <v>42737.70180555556</v>
      </c>
      <c r="T3658" s="12">
        <f t="shared" si="345"/>
        <v>42767.749305555553</v>
      </c>
      <c r="U3658" t="str">
        <f t="shared" si="346"/>
        <v>Jan</v>
      </c>
      <c r="V3658" t="str">
        <f t="shared" si="347"/>
        <v>2017</v>
      </c>
    </row>
    <row r="3659" spans="1:22" ht="48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s="5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8">
        <f t="shared" si="342"/>
        <v>1.1074999999999999</v>
      </c>
      <c r="P3659">
        <f t="shared" si="343"/>
        <v>110.75</v>
      </c>
      <c r="Q3659" t="s">
        <v>8317</v>
      </c>
      <c r="R3659" t="s">
        <v>8318</v>
      </c>
      <c r="S3659" s="12">
        <f t="shared" si="344"/>
        <v>42499.421516203707</v>
      </c>
      <c r="T3659" s="12">
        <f t="shared" si="345"/>
        <v>42522.695833333331</v>
      </c>
      <c r="U3659" t="str">
        <f t="shared" si="346"/>
        <v>May</v>
      </c>
      <c r="V3659" t="str">
        <f t="shared" si="347"/>
        <v>2016</v>
      </c>
    </row>
    <row r="3660" spans="1:22" ht="32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s="5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8">
        <f t="shared" si="342"/>
        <v>1.0066666666666666</v>
      </c>
      <c r="P3660">
        <f t="shared" si="343"/>
        <v>75.5</v>
      </c>
      <c r="Q3660" t="s">
        <v>8317</v>
      </c>
      <c r="R3660" t="s">
        <v>8318</v>
      </c>
      <c r="S3660" s="12">
        <f t="shared" si="344"/>
        <v>41775.650231481479</v>
      </c>
      <c r="T3660" s="12">
        <f t="shared" si="345"/>
        <v>41821.957638888889</v>
      </c>
      <c r="U3660" t="str">
        <f t="shared" si="346"/>
        <v>May</v>
      </c>
      <c r="V3660" t="str">
        <f t="shared" si="347"/>
        <v>2014</v>
      </c>
    </row>
    <row r="3661" spans="1:22" ht="48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s="5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8">
        <f t="shared" si="342"/>
        <v>1.0203333333333333</v>
      </c>
      <c r="P3661">
        <f t="shared" si="343"/>
        <v>235.46153846153845</v>
      </c>
      <c r="Q3661" t="s">
        <v>8317</v>
      </c>
      <c r="R3661" t="s">
        <v>8318</v>
      </c>
      <c r="S3661" s="12">
        <f t="shared" si="344"/>
        <v>42055.068865740737</v>
      </c>
      <c r="T3661" s="12">
        <f t="shared" si="345"/>
        <v>42082.402083333327</v>
      </c>
      <c r="U3661" t="str">
        <f t="shared" si="346"/>
        <v>Feb</v>
      </c>
      <c r="V3661" t="str">
        <f t="shared" si="347"/>
        <v>2015</v>
      </c>
    </row>
    <row r="3662" spans="1:22" ht="48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s="5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8">
        <f t="shared" si="342"/>
        <v>1</v>
      </c>
      <c r="P3662">
        <f t="shared" si="343"/>
        <v>11.363636363636363</v>
      </c>
      <c r="Q3662" t="s">
        <v>8317</v>
      </c>
      <c r="R3662" t="s">
        <v>8318</v>
      </c>
      <c r="S3662" s="12">
        <f t="shared" si="344"/>
        <v>41971.672743055555</v>
      </c>
      <c r="T3662" s="12">
        <f t="shared" si="345"/>
        <v>41996.672743055555</v>
      </c>
      <c r="U3662" t="str">
        <f t="shared" si="346"/>
        <v>Nov</v>
      </c>
      <c r="V3662" t="str">
        <f t="shared" si="347"/>
        <v>2014</v>
      </c>
    </row>
    <row r="3663" spans="1:22" ht="48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s="5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8">
        <f t="shared" si="342"/>
        <v>1.1100000000000001</v>
      </c>
      <c r="P3663">
        <f t="shared" si="343"/>
        <v>92.5</v>
      </c>
      <c r="Q3663" t="s">
        <v>8317</v>
      </c>
      <c r="R3663" t="s">
        <v>8318</v>
      </c>
      <c r="S3663" s="12">
        <f t="shared" si="344"/>
        <v>42447.688333333332</v>
      </c>
      <c r="T3663" s="12">
        <f t="shared" si="345"/>
        <v>42469.958333333336</v>
      </c>
      <c r="U3663" t="str">
        <f t="shared" si="346"/>
        <v>Mar</v>
      </c>
      <c r="V3663" t="str">
        <f t="shared" si="347"/>
        <v>2016</v>
      </c>
    </row>
    <row r="3664" spans="1:22" ht="48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s="5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8">
        <f t="shared" si="342"/>
        <v>1.0142500000000001</v>
      </c>
      <c r="P3664">
        <f t="shared" si="343"/>
        <v>202.85</v>
      </c>
      <c r="Q3664" t="s">
        <v>8317</v>
      </c>
      <c r="R3664" t="s">
        <v>8318</v>
      </c>
      <c r="S3664" s="12">
        <f t="shared" si="344"/>
        <v>42064.011736111112</v>
      </c>
      <c r="T3664" s="12">
        <f t="shared" si="345"/>
        <v>42093.97006944444</v>
      </c>
      <c r="U3664" t="str">
        <f t="shared" si="346"/>
        <v>Mar</v>
      </c>
      <c r="V3664" t="str">
        <f t="shared" si="347"/>
        <v>2015</v>
      </c>
    </row>
    <row r="3665" spans="1:22" ht="48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s="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8">
        <f t="shared" si="342"/>
        <v>1.04</v>
      </c>
      <c r="P3665">
        <f t="shared" si="343"/>
        <v>26</v>
      </c>
      <c r="Q3665" t="s">
        <v>8317</v>
      </c>
      <c r="R3665" t="s">
        <v>8318</v>
      </c>
      <c r="S3665" s="12">
        <f t="shared" si="344"/>
        <v>42665.243402777771</v>
      </c>
      <c r="T3665" s="12">
        <f t="shared" si="345"/>
        <v>42725.285069444442</v>
      </c>
      <c r="U3665" t="str">
        <f t="shared" si="346"/>
        <v>Oct</v>
      </c>
      <c r="V3665" t="str">
        <f t="shared" si="347"/>
        <v>2016</v>
      </c>
    </row>
    <row r="3666" spans="1:22" ht="48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s="5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8">
        <f t="shared" si="342"/>
        <v>1.09375</v>
      </c>
      <c r="P3666">
        <f t="shared" si="343"/>
        <v>46.05263157894737</v>
      </c>
      <c r="Q3666" t="s">
        <v>8317</v>
      </c>
      <c r="R3666" t="s">
        <v>8318</v>
      </c>
      <c r="S3666" s="12">
        <f t="shared" si="344"/>
        <v>42523.04038194444</v>
      </c>
      <c r="T3666" s="12">
        <f t="shared" si="345"/>
        <v>42537.04038194444</v>
      </c>
      <c r="U3666" t="str">
        <f t="shared" si="346"/>
        <v>Jun</v>
      </c>
      <c r="V3666" t="str">
        <f t="shared" si="347"/>
        <v>2016</v>
      </c>
    </row>
    <row r="3667" spans="1:22" ht="48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s="5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8">
        <f t="shared" si="342"/>
        <v>1.1516129032258065</v>
      </c>
      <c r="P3667">
        <f t="shared" si="343"/>
        <v>51</v>
      </c>
      <c r="Q3667" t="s">
        <v>8317</v>
      </c>
      <c r="R3667" t="s">
        <v>8318</v>
      </c>
      <c r="S3667" s="12">
        <f t="shared" si="344"/>
        <v>42294.59979166666</v>
      </c>
      <c r="T3667" s="12">
        <f t="shared" si="345"/>
        <v>42305.620833333327</v>
      </c>
      <c r="U3667" t="str">
        <f t="shared" si="346"/>
        <v>Oct</v>
      </c>
      <c r="V3667" t="str">
        <f t="shared" si="347"/>
        <v>2015</v>
      </c>
    </row>
    <row r="3668" spans="1:22" ht="16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s="5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8">
        <f t="shared" si="342"/>
        <v>1</v>
      </c>
      <c r="P3668">
        <f t="shared" si="343"/>
        <v>31.578947368421051</v>
      </c>
      <c r="Q3668" t="s">
        <v>8317</v>
      </c>
      <c r="R3668" t="s">
        <v>8318</v>
      </c>
      <c r="S3668" s="12">
        <f t="shared" si="344"/>
        <v>41822.696550925924</v>
      </c>
      <c r="T3668" s="12">
        <f t="shared" si="345"/>
        <v>41844.083333333328</v>
      </c>
      <c r="U3668" t="str">
        <f t="shared" si="346"/>
        <v>Jul</v>
      </c>
      <c r="V3668" t="str">
        <f t="shared" si="347"/>
        <v>2014</v>
      </c>
    </row>
    <row r="3669" spans="1:22" ht="48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s="5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8">
        <f t="shared" si="342"/>
        <v>1.0317033333333334</v>
      </c>
      <c r="P3669">
        <f t="shared" si="343"/>
        <v>53.363965517241382</v>
      </c>
      <c r="Q3669" t="s">
        <v>8317</v>
      </c>
      <c r="R3669" t="s">
        <v>8318</v>
      </c>
      <c r="S3669" s="12">
        <f t="shared" si="344"/>
        <v>42173.761793981481</v>
      </c>
      <c r="T3669" s="12">
        <f t="shared" si="345"/>
        <v>42203.761793981481</v>
      </c>
      <c r="U3669" t="str">
        <f t="shared" si="346"/>
        <v>Jun</v>
      </c>
      <c r="V3669" t="str">
        <f t="shared" si="347"/>
        <v>2015</v>
      </c>
    </row>
    <row r="3670" spans="1:22" ht="48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s="5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8">
        <f t="shared" si="342"/>
        <v>1.0349999999999999</v>
      </c>
      <c r="P3670">
        <f t="shared" si="343"/>
        <v>36.964285714285715</v>
      </c>
      <c r="Q3670" t="s">
        <v>8317</v>
      </c>
      <c r="R3670" t="s">
        <v>8318</v>
      </c>
      <c r="S3670" s="12">
        <f t="shared" si="344"/>
        <v>42185.347824074073</v>
      </c>
      <c r="T3670" s="12">
        <f t="shared" si="345"/>
        <v>42208.564583333333</v>
      </c>
      <c r="U3670" t="str">
        <f t="shared" si="346"/>
        <v>Jun</v>
      </c>
      <c r="V3670" t="str">
        <f t="shared" si="347"/>
        <v>2015</v>
      </c>
    </row>
    <row r="3671" spans="1:22" ht="48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s="5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8">
        <f t="shared" si="342"/>
        <v>1.3819999999999999</v>
      </c>
      <c r="P3671">
        <f t="shared" si="343"/>
        <v>81.294117647058826</v>
      </c>
      <c r="Q3671" t="s">
        <v>8317</v>
      </c>
      <c r="R3671" t="s">
        <v>8318</v>
      </c>
      <c r="S3671" s="12">
        <f t="shared" si="344"/>
        <v>42136.466863425921</v>
      </c>
      <c r="T3671" s="12">
        <f t="shared" si="345"/>
        <v>42166.466863425921</v>
      </c>
      <c r="U3671" t="str">
        <f t="shared" si="346"/>
        <v>May</v>
      </c>
      <c r="V3671" t="str">
        <f t="shared" si="347"/>
        <v>2015</v>
      </c>
    </row>
    <row r="3672" spans="1:22" ht="48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s="5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8">
        <f t="shared" si="342"/>
        <v>1.0954545454545455</v>
      </c>
      <c r="P3672">
        <f t="shared" si="343"/>
        <v>20.083333333333332</v>
      </c>
      <c r="Q3672" t="s">
        <v>8317</v>
      </c>
      <c r="R3672" t="s">
        <v>8318</v>
      </c>
      <c r="S3672" s="12">
        <f t="shared" si="344"/>
        <v>42142.305682870363</v>
      </c>
      <c r="T3672" s="12">
        <f t="shared" si="345"/>
        <v>42155.749999999993</v>
      </c>
      <c r="U3672" t="str">
        <f t="shared" si="346"/>
        <v>May</v>
      </c>
      <c r="V3672" t="str">
        <f t="shared" si="347"/>
        <v>2015</v>
      </c>
    </row>
    <row r="3673" spans="1:22" ht="48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s="5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8">
        <f t="shared" si="342"/>
        <v>1.0085714285714287</v>
      </c>
      <c r="P3673">
        <f t="shared" si="343"/>
        <v>88.25</v>
      </c>
      <c r="Q3673" t="s">
        <v>8317</v>
      </c>
      <c r="R3673" t="s">
        <v>8318</v>
      </c>
      <c r="S3673" s="12">
        <f t="shared" si="344"/>
        <v>41820.419756944444</v>
      </c>
      <c r="T3673" s="12">
        <f t="shared" si="345"/>
        <v>41840.957638888889</v>
      </c>
      <c r="U3673" t="str">
        <f t="shared" si="346"/>
        <v>Jun</v>
      </c>
      <c r="V3673" t="str">
        <f t="shared" si="347"/>
        <v>2014</v>
      </c>
    </row>
    <row r="3674" spans="1:22" ht="48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s="5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8">
        <f t="shared" si="342"/>
        <v>1.0153333333333334</v>
      </c>
      <c r="P3674">
        <f t="shared" si="343"/>
        <v>53.438596491228068</v>
      </c>
      <c r="Q3674" t="s">
        <v>8317</v>
      </c>
      <c r="R3674" t="s">
        <v>8318</v>
      </c>
      <c r="S3674" s="12">
        <f t="shared" si="344"/>
        <v>41878.738240740735</v>
      </c>
      <c r="T3674" s="12">
        <f t="shared" si="345"/>
        <v>41908.738240740735</v>
      </c>
      <c r="U3674" t="str">
        <f t="shared" si="346"/>
        <v>Aug</v>
      </c>
      <c r="V3674" t="str">
        <f t="shared" si="347"/>
        <v>2014</v>
      </c>
    </row>
    <row r="3675" spans="1:22" ht="48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s="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8">
        <f t="shared" si="342"/>
        <v>1.13625</v>
      </c>
      <c r="P3675">
        <f t="shared" si="343"/>
        <v>39.868421052631582</v>
      </c>
      <c r="Q3675" t="s">
        <v>8317</v>
      </c>
      <c r="R3675" t="s">
        <v>8318</v>
      </c>
      <c r="S3675" s="12">
        <f t="shared" si="344"/>
        <v>41914.086770833332</v>
      </c>
      <c r="T3675" s="12">
        <f t="shared" si="345"/>
        <v>41948.327777777777</v>
      </c>
      <c r="U3675" t="str">
        <f t="shared" si="346"/>
        <v>Oct</v>
      </c>
      <c r="V3675" t="str">
        <f t="shared" si="347"/>
        <v>2014</v>
      </c>
    </row>
    <row r="3676" spans="1:22" ht="48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s="5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8">
        <f t="shared" si="342"/>
        <v>1</v>
      </c>
      <c r="P3676">
        <f t="shared" si="343"/>
        <v>145.16129032258064</v>
      </c>
      <c r="Q3676" t="s">
        <v>8317</v>
      </c>
      <c r="R3676" t="s">
        <v>8318</v>
      </c>
      <c r="S3676" s="12">
        <f t="shared" si="344"/>
        <v>42556.664687499993</v>
      </c>
      <c r="T3676" s="12">
        <f t="shared" si="345"/>
        <v>42616.664687499993</v>
      </c>
      <c r="U3676" t="str">
        <f t="shared" si="346"/>
        <v>Jul</v>
      </c>
      <c r="V3676" t="str">
        <f t="shared" si="347"/>
        <v>2016</v>
      </c>
    </row>
    <row r="3677" spans="1:22" ht="48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s="5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8">
        <f t="shared" si="342"/>
        <v>1.4</v>
      </c>
      <c r="P3677">
        <f t="shared" si="343"/>
        <v>23.333333333333332</v>
      </c>
      <c r="Q3677" t="s">
        <v>8317</v>
      </c>
      <c r="R3677" t="s">
        <v>8318</v>
      </c>
      <c r="S3677" s="12">
        <f t="shared" si="344"/>
        <v>42493.388680555552</v>
      </c>
      <c r="T3677" s="12">
        <f t="shared" si="345"/>
        <v>42505.749999999993</v>
      </c>
      <c r="U3677" t="str">
        <f t="shared" si="346"/>
        <v>May</v>
      </c>
      <c r="V3677" t="str">
        <f t="shared" si="347"/>
        <v>2016</v>
      </c>
    </row>
    <row r="3678" spans="1:22" ht="48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s="5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8">
        <f t="shared" si="342"/>
        <v>1.2875000000000001</v>
      </c>
      <c r="P3678">
        <f t="shared" si="343"/>
        <v>64.375</v>
      </c>
      <c r="Q3678" t="s">
        <v>8317</v>
      </c>
      <c r="R3678" t="s">
        <v>8318</v>
      </c>
      <c r="S3678" s="12">
        <f t="shared" si="344"/>
        <v>41876.607453703698</v>
      </c>
      <c r="T3678" s="12">
        <f t="shared" si="345"/>
        <v>41894.607453703698</v>
      </c>
      <c r="U3678" t="str">
        <f t="shared" si="346"/>
        <v>Aug</v>
      </c>
      <c r="V3678" t="str">
        <f t="shared" si="347"/>
        <v>2014</v>
      </c>
    </row>
    <row r="3679" spans="1:22" ht="32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s="5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8">
        <f t="shared" si="342"/>
        <v>1.0290416666666666</v>
      </c>
      <c r="P3679">
        <f t="shared" si="343"/>
        <v>62.052763819095475</v>
      </c>
      <c r="Q3679" t="s">
        <v>8317</v>
      </c>
      <c r="R3679" t="s">
        <v>8318</v>
      </c>
      <c r="S3679" s="12">
        <f t="shared" si="344"/>
        <v>41802.365949074068</v>
      </c>
      <c r="T3679" s="12">
        <f t="shared" si="345"/>
        <v>41822.957638888889</v>
      </c>
      <c r="U3679" t="str">
        <f t="shared" si="346"/>
        <v>Jun</v>
      </c>
      <c r="V3679" t="str">
        <f t="shared" si="347"/>
        <v>2014</v>
      </c>
    </row>
    <row r="3680" spans="1:22" ht="32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s="5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8">
        <f t="shared" si="342"/>
        <v>1.0249999999999999</v>
      </c>
      <c r="P3680">
        <f t="shared" si="343"/>
        <v>66.129032258064512</v>
      </c>
      <c r="Q3680" t="s">
        <v>8317</v>
      </c>
      <c r="R3680" t="s">
        <v>8318</v>
      </c>
      <c r="S3680" s="12">
        <f t="shared" si="344"/>
        <v>42120.322893518511</v>
      </c>
      <c r="T3680" s="12">
        <f t="shared" si="345"/>
        <v>42155.322893518511</v>
      </c>
      <c r="U3680" t="str">
        <f t="shared" si="346"/>
        <v>Apr</v>
      </c>
      <c r="V3680" t="str">
        <f t="shared" si="347"/>
        <v>2015</v>
      </c>
    </row>
    <row r="3681" spans="1:22" ht="48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s="5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8">
        <f t="shared" si="342"/>
        <v>1.101</v>
      </c>
      <c r="P3681">
        <f t="shared" si="343"/>
        <v>73.400000000000006</v>
      </c>
      <c r="Q3681" t="s">
        <v>8317</v>
      </c>
      <c r="R3681" t="s">
        <v>8318</v>
      </c>
      <c r="S3681" s="12">
        <f t="shared" si="344"/>
        <v>41786.553020833329</v>
      </c>
      <c r="T3681" s="12">
        <f t="shared" si="345"/>
        <v>41820.999305555553</v>
      </c>
      <c r="U3681" t="str">
        <f t="shared" si="346"/>
        <v>May</v>
      </c>
      <c r="V3681" t="str">
        <f t="shared" si="347"/>
        <v>2014</v>
      </c>
    </row>
    <row r="3682" spans="1:22" ht="32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s="5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8">
        <f t="shared" si="342"/>
        <v>1.1276666666666666</v>
      </c>
      <c r="P3682">
        <f t="shared" si="343"/>
        <v>99.5</v>
      </c>
      <c r="Q3682" t="s">
        <v>8317</v>
      </c>
      <c r="R3682" t="s">
        <v>8318</v>
      </c>
      <c r="S3682" s="12">
        <f t="shared" si="344"/>
        <v>42627.245763888881</v>
      </c>
      <c r="T3682" s="12">
        <f t="shared" si="345"/>
        <v>42648.245763888881</v>
      </c>
      <c r="U3682" t="str">
        <f t="shared" si="346"/>
        <v>Sep</v>
      </c>
      <c r="V3682" t="str">
        <f t="shared" si="347"/>
        <v>2016</v>
      </c>
    </row>
    <row r="3683" spans="1:22" ht="64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s="5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8">
        <f t="shared" si="342"/>
        <v>1.119</v>
      </c>
      <c r="P3683">
        <f t="shared" si="343"/>
        <v>62.166666666666664</v>
      </c>
      <c r="Q3683" t="s">
        <v>8317</v>
      </c>
      <c r="R3683" t="s">
        <v>8318</v>
      </c>
      <c r="S3683" s="12">
        <f t="shared" si="344"/>
        <v>42374.443171296291</v>
      </c>
      <c r="T3683" s="12">
        <f t="shared" si="345"/>
        <v>42384.443171296291</v>
      </c>
      <c r="U3683" t="str">
        <f t="shared" si="346"/>
        <v>Jan</v>
      </c>
      <c r="V3683" t="str">
        <f t="shared" si="347"/>
        <v>2016</v>
      </c>
    </row>
    <row r="3684" spans="1:22" ht="48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s="5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8">
        <f t="shared" si="342"/>
        <v>1.3919999999999999</v>
      </c>
      <c r="P3684">
        <f t="shared" si="343"/>
        <v>62.328358208955223</v>
      </c>
      <c r="Q3684" t="s">
        <v>8317</v>
      </c>
      <c r="R3684" t="s">
        <v>8318</v>
      </c>
      <c r="S3684" s="12">
        <f t="shared" si="344"/>
        <v>41772.477060185185</v>
      </c>
      <c r="T3684" s="12">
        <f t="shared" si="345"/>
        <v>41806.082638888889</v>
      </c>
      <c r="U3684" t="str">
        <f t="shared" si="346"/>
        <v>May</v>
      </c>
      <c r="V3684" t="str">
        <f t="shared" si="347"/>
        <v>2014</v>
      </c>
    </row>
    <row r="3685" spans="1:22" ht="48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s="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8">
        <f t="shared" si="342"/>
        <v>1.1085714285714285</v>
      </c>
      <c r="P3685">
        <f t="shared" si="343"/>
        <v>58.787878787878789</v>
      </c>
      <c r="Q3685" t="s">
        <v>8317</v>
      </c>
      <c r="R3685" t="s">
        <v>8318</v>
      </c>
      <c r="S3685" s="12">
        <f t="shared" si="344"/>
        <v>42632.908518518518</v>
      </c>
      <c r="T3685" s="12">
        <f t="shared" si="345"/>
        <v>42662.908518518518</v>
      </c>
      <c r="U3685" t="str">
        <f t="shared" si="346"/>
        <v>Sep</v>
      </c>
      <c r="V3685" t="str">
        <f t="shared" si="347"/>
        <v>2016</v>
      </c>
    </row>
    <row r="3686" spans="1:22" ht="48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s="5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8">
        <f t="shared" si="342"/>
        <v>1.3906666666666667</v>
      </c>
      <c r="P3686">
        <f t="shared" si="343"/>
        <v>45.347826086956523</v>
      </c>
      <c r="Q3686" t="s">
        <v>8317</v>
      </c>
      <c r="R3686" t="s">
        <v>8318</v>
      </c>
      <c r="S3686" s="12">
        <f t="shared" si="344"/>
        <v>42218.97206018518</v>
      </c>
      <c r="T3686" s="12">
        <f t="shared" si="345"/>
        <v>42248.97206018518</v>
      </c>
      <c r="U3686" t="str">
        <f t="shared" si="346"/>
        <v>Aug</v>
      </c>
      <c r="V3686" t="str">
        <f t="shared" si="347"/>
        <v>2015</v>
      </c>
    </row>
    <row r="3687" spans="1:22" ht="48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s="5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8">
        <f t="shared" si="342"/>
        <v>1.0569999999999999</v>
      </c>
      <c r="P3687">
        <f t="shared" si="343"/>
        <v>41.944444444444443</v>
      </c>
      <c r="Q3687" t="s">
        <v>8317</v>
      </c>
      <c r="R3687" t="s">
        <v>8318</v>
      </c>
      <c r="S3687" s="12">
        <f t="shared" si="344"/>
        <v>41753.384942129625</v>
      </c>
      <c r="T3687" s="12">
        <f t="shared" si="345"/>
        <v>41778.666666666664</v>
      </c>
      <c r="U3687" t="str">
        <f t="shared" si="346"/>
        <v>Apr</v>
      </c>
      <c r="V3687" t="str">
        <f t="shared" si="347"/>
        <v>2014</v>
      </c>
    </row>
    <row r="3688" spans="1:22" ht="48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s="5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8">
        <f t="shared" si="342"/>
        <v>1.0142857142857142</v>
      </c>
      <c r="P3688">
        <f t="shared" si="343"/>
        <v>59.166666666666664</v>
      </c>
      <c r="Q3688" t="s">
        <v>8317</v>
      </c>
      <c r="R3688" t="s">
        <v>8318</v>
      </c>
      <c r="S3688" s="12">
        <f t="shared" si="344"/>
        <v>42230.454398148147</v>
      </c>
      <c r="T3688" s="12">
        <f t="shared" si="345"/>
        <v>42244.957638888889</v>
      </c>
      <c r="U3688" t="str">
        <f t="shared" si="346"/>
        <v>Aug</v>
      </c>
      <c r="V3688" t="str">
        <f t="shared" si="347"/>
        <v>2015</v>
      </c>
    </row>
    <row r="3689" spans="1:22" ht="48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s="5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8">
        <f t="shared" si="342"/>
        <v>1.0024500000000001</v>
      </c>
      <c r="P3689">
        <f t="shared" si="343"/>
        <v>200.49</v>
      </c>
      <c r="Q3689" t="s">
        <v>8317</v>
      </c>
      <c r="R3689" t="s">
        <v>8318</v>
      </c>
      <c r="S3689" s="12">
        <f t="shared" si="344"/>
        <v>41787.009895833333</v>
      </c>
      <c r="T3689" s="12">
        <f t="shared" si="345"/>
        <v>41817.009895833333</v>
      </c>
      <c r="U3689" t="str">
        <f t="shared" si="346"/>
        <v>May</v>
      </c>
      <c r="V3689" t="str">
        <f t="shared" si="347"/>
        <v>2014</v>
      </c>
    </row>
    <row r="3690" spans="1:22" ht="48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s="5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8">
        <f t="shared" si="342"/>
        <v>1.0916666666666666</v>
      </c>
      <c r="P3690">
        <f t="shared" si="343"/>
        <v>83.974358974358978</v>
      </c>
      <c r="Q3690" t="s">
        <v>8317</v>
      </c>
      <c r="R3690" t="s">
        <v>8318</v>
      </c>
      <c r="S3690" s="12">
        <f t="shared" si="344"/>
        <v>41829.578749999993</v>
      </c>
      <c r="T3690" s="12">
        <f t="shared" si="345"/>
        <v>41859.578749999993</v>
      </c>
      <c r="U3690" t="str">
        <f t="shared" si="346"/>
        <v>Jul</v>
      </c>
      <c r="V3690" t="str">
        <f t="shared" si="347"/>
        <v>2014</v>
      </c>
    </row>
    <row r="3691" spans="1:22" ht="48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s="5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8">
        <f t="shared" si="342"/>
        <v>1.1833333333333333</v>
      </c>
      <c r="P3691">
        <f t="shared" si="343"/>
        <v>57.258064516129032</v>
      </c>
      <c r="Q3691" t="s">
        <v>8317</v>
      </c>
      <c r="R3691" t="s">
        <v>8318</v>
      </c>
      <c r="S3691" s="12">
        <f t="shared" si="344"/>
        <v>42147.61850694444</v>
      </c>
      <c r="T3691" s="12">
        <f t="shared" si="345"/>
        <v>42176.725694444445</v>
      </c>
      <c r="U3691" t="str">
        <f t="shared" si="346"/>
        <v>May</v>
      </c>
      <c r="V3691" t="str">
        <f t="shared" si="347"/>
        <v>2015</v>
      </c>
    </row>
    <row r="3692" spans="1:22" ht="48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s="5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8">
        <f t="shared" si="342"/>
        <v>1.2</v>
      </c>
      <c r="P3692">
        <f t="shared" si="343"/>
        <v>58.064516129032256</v>
      </c>
      <c r="Q3692" t="s">
        <v>8317</v>
      </c>
      <c r="R3692" t="s">
        <v>8318</v>
      </c>
      <c r="S3692" s="12">
        <f t="shared" si="344"/>
        <v>41940.389849537038</v>
      </c>
      <c r="T3692" s="12">
        <f t="shared" si="345"/>
        <v>41970.431516203702</v>
      </c>
      <c r="U3692" t="str">
        <f t="shared" si="346"/>
        <v>Oct</v>
      </c>
      <c r="V3692" t="str">
        <f t="shared" si="347"/>
        <v>2014</v>
      </c>
    </row>
    <row r="3693" spans="1:22" ht="32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s="5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8">
        <f t="shared" si="342"/>
        <v>1.2796000000000001</v>
      </c>
      <c r="P3693">
        <f t="shared" si="343"/>
        <v>186.80291970802921</v>
      </c>
      <c r="Q3693" t="s">
        <v>8317</v>
      </c>
      <c r="R3693" t="s">
        <v>8318</v>
      </c>
      <c r="S3693" s="12">
        <f t="shared" si="344"/>
        <v>42020.492233796293</v>
      </c>
      <c r="T3693" s="12">
        <f t="shared" si="345"/>
        <v>42064.999305555553</v>
      </c>
      <c r="U3693" t="str">
        <f t="shared" si="346"/>
        <v>Jan</v>
      </c>
      <c r="V3693" t="str">
        <f t="shared" si="347"/>
        <v>2015</v>
      </c>
    </row>
    <row r="3694" spans="1:22" ht="32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s="5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8">
        <f t="shared" si="342"/>
        <v>1.26</v>
      </c>
      <c r="P3694">
        <f t="shared" si="343"/>
        <v>74.117647058823536</v>
      </c>
      <c r="Q3694" t="s">
        <v>8317</v>
      </c>
      <c r="R3694" t="s">
        <v>8318</v>
      </c>
      <c r="S3694" s="12">
        <f t="shared" si="344"/>
        <v>41891.756701388884</v>
      </c>
      <c r="T3694" s="12">
        <f t="shared" si="345"/>
        <v>41900.791666666664</v>
      </c>
      <c r="U3694" t="str">
        <f t="shared" si="346"/>
        <v>Sep</v>
      </c>
      <c r="V3694" t="str">
        <f t="shared" si="347"/>
        <v>2014</v>
      </c>
    </row>
    <row r="3695" spans="1:22" ht="48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s="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8">
        <f t="shared" si="342"/>
        <v>1.2912912912912913</v>
      </c>
      <c r="P3695">
        <f t="shared" si="343"/>
        <v>30.714285714285715</v>
      </c>
      <c r="Q3695" t="s">
        <v>8317</v>
      </c>
      <c r="R3695" t="s">
        <v>8318</v>
      </c>
      <c r="S3695" s="12">
        <f t="shared" si="344"/>
        <v>42308.98297453703</v>
      </c>
      <c r="T3695" s="12">
        <f t="shared" si="345"/>
        <v>42338.729166666664</v>
      </c>
      <c r="U3695" t="str">
        <f t="shared" si="346"/>
        <v>Oct</v>
      </c>
      <c r="V3695" t="str">
        <f t="shared" si="347"/>
        <v>2015</v>
      </c>
    </row>
    <row r="3696" spans="1:22" ht="48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s="5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8">
        <f t="shared" si="342"/>
        <v>1.0742857142857143</v>
      </c>
      <c r="P3696">
        <f t="shared" si="343"/>
        <v>62.666666666666664</v>
      </c>
      <c r="Q3696" t="s">
        <v>8317</v>
      </c>
      <c r="R3696" t="s">
        <v>8318</v>
      </c>
      <c r="S3696" s="12">
        <f t="shared" si="344"/>
        <v>42489.925543981481</v>
      </c>
      <c r="T3696" s="12">
        <f t="shared" si="345"/>
        <v>42526.874999999993</v>
      </c>
      <c r="U3696" t="str">
        <f t="shared" si="346"/>
        <v>Apr</v>
      </c>
      <c r="V3696" t="str">
        <f t="shared" si="347"/>
        <v>2016</v>
      </c>
    </row>
    <row r="3697" spans="1:22" ht="64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s="5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8">
        <f t="shared" si="342"/>
        <v>1.00125</v>
      </c>
      <c r="P3697">
        <f t="shared" si="343"/>
        <v>121.36363636363636</v>
      </c>
      <c r="Q3697" t="s">
        <v>8317</v>
      </c>
      <c r="R3697" t="s">
        <v>8318</v>
      </c>
      <c r="S3697" s="12">
        <f t="shared" si="344"/>
        <v>41995.662152777775</v>
      </c>
      <c r="T3697" s="12">
        <f t="shared" si="345"/>
        <v>42015.662152777775</v>
      </c>
      <c r="U3697" t="str">
        <f t="shared" si="346"/>
        <v>Dec</v>
      </c>
      <c r="V3697" t="str">
        <f t="shared" si="347"/>
        <v>2014</v>
      </c>
    </row>
    <row r="3698" spans="1:22" ht="48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s="5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8">
        <f t="shared" si="342"/>
        <v>1.55</v>
      </c>
      <c r="P3698">
        <f t="shared" si="343"/>
        <v>39.743589743589745</v>
      </c>
      <c r="Q3698" t="s">
        <v>8317</v>
      </c>
      <c r="R3698" t="s">
        <v>8318</v>
      </c>
      <c r="S3698" s="12">
        <f t="shared" si="344"/>
        <v>41988.408749999995</v>
      </c>
      <c r="T3698" s="12">
        <f t="shared" si="345"/>
        <v>42048.408749999995</v>
      </c>
      <c r="U3698" t="str">
        <f t="shared" si="346"/>
        <v>Dec</v>
      </c>
      <c r="V3698" t="str">
        <f t="shared" si="347"/>
        <v>2014</v>
      </c>
    </row>
    <row r="3699" spans="1:22" ht="48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s="5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8">
        <f t="shared" si="342"/>
        <v>1.08</v>
      </c>
      <c r="P3699">
        <f t="shared" si="343"/>
        <v>72</v>
      </c>
      <c r="Q3699" t="s">
        <v>8317</v>
      </c>
      <c r="R3699" t="s">
        <v>8318</v>
      </c>
      <c r="S3699" s="12">
        <f t="shared" si="344"/>
        <v>42479.2575</v>
      </c>
      <c r="T3699" s="12">
        <f t="shared" si="345"/>
        <v>42500.2575</v>
      </c>
      <c r="U3699" t="str">
        <f t="shared" si="346"/>
        <v>Apr</v>
      </c>
      <c r="V3699" t="str">
        <f t="shared" si="347"/>
        <v>2016</v>
      </c>
    </row>
    <row r="3700" spans="1:22" ht="32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s="5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8">
        <f t="shared" si="342"/>
        <v>1.1052</v>
      </c>
      <c r="P3700">
        <f t="shared" si="343"/>
        <v>40.632352941176471</v>
      </c>
      <c r="Q3700" t="s">
        <v>8317</v>
      </c>
      <c r="R3700" t="s">
        <v>8318</v>
      </c>
      <c r="S3700" s="12">
        <f t="shared" si="344"/>
        <v>42401.598229166666</v>
      </c>
      <c r="T3700" s="12">
        <f t="shared" si="345"/>
        <v>42431.598229166666</v>
      </c>
      <c r="U3700" t="str">
        <f t="shared" si="346"/>
        <v>Feb</v>
      </c>
      <c r="V3700" t="str">
        <f t="shared" si="347"/>
        <v>2016</v>
      </c>
    </row>
    <row r="3701" spans="1:22" ht="48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s="5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8">
        <f t="shared" si="342"/>
        <v>1.008</v>
      </c>
      <c r="P3701">
        <f t="shared" si="343"/>
        <v>63</v>
      </c>
      <c r="Q3701" t="s">
        <v>8317</v>
      </c>
      <c r="R3701" t="s">
        <v>8318</v>
      </c>
      <c r="S3701" s="12">
        <f t="shared" si="344"/>
        <v>41897.393703703703</v>
      </c>
      <c r="T3701" s="12">
        <f t="shared" si="345"/>
        <v>41927.393703703703</v>
      </c>
      <c r="U3701" t="str">
        <f t="shared" si="346"/>
        <v>Sep</v>
      </c>
      <c r="V3701" t="str">
        <f t="shared" si="347"/>
        <v>2014</v>
      </c>
    </row>
    <row r="3702" spans="1:22" ht="32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s="5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8">
        <f t="shared" si="342"/>
        <v>1.212</v>
      </c>
      <c r="P3702">
        <f t="shared" si="343"/>
        <v>33.666666666666664</v>
      </c>
      <c r="Q3702" t="s">
        <v>8317</v>
      </c>
      <c r="R3702" t="s">
        <v>8318</v>
      </c>
      <c r="S3702" s="12">
        <f t="shared" si="344"/>
        <v>41882.37731481481</v>
      </c>
      <c r="T3702" s="12">
        <f t="shared" si="345"/>
        <v>41912.458333333328</v>
      </c>
      <c r="U3702" t="str">
        <f t="shared" si="346"/>
        <v>Aug</v>
      </c>
      <c r="V3702" t="str">
        <f t="shared" si="347"/>
        <v>2014</v>
      </c>
    </row>
    <row r="3703" spans="1:22" ht="48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s="5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8">
        <f t="shared" si="342"/>
        <v>1.0033333333333334</v>
      </c>
      <c r="P3703">
        <f t="shared" si="343"/>
        <v>38.589743589743591</v>
      </c>
      <c r="Q3703" t="s">
        <v>8317</v>
      </c>
      <c r="R3703" t="s">
        <v>8318</v>
      </c>
      <c r="S3703" s="12">
        <f t="shared" si="344"/>
        <v>42129.333252314813</v>
      </c>
      <c r="T3703" s="12">
        <f t="shared" si="345"/>
        <v>42159.333252314813</v>
      </c>
      <c r="U3703" t="str">
        <f t="shared" si="346"/>
        <v>May</v>
      </c>
      <c r="V3703" t="str">
        <f t="shared" si="347"/>
        <v>2015</v>
      </c>
    </row>
    <row r="3704" spans="1:22" ht="48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s="5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8">
        <f t="shared" si="342"/>
        <v>1.0916666666666666</v>
      </c>
      <c r="P3704">
        <f t="shared" si="343"/>
        <v>155.95238095238096</v>
      </c>
      <c r="Q3704" t="s">
        <v>8317</v>
      </c>
      <c r="R3704" t="s">
        <v>8318</v>
      </c>
      <c r="S3704" s="12">
        <f t="shared" si="344"/>
        <v>42524.329675925925</v>
      </c>
      <c r="T3704" s="12">
        <f t="shared" si="345"/>
        <v>42561.749305555553</v>
      </c>
      <c r="U3704" t="str">
        <f t="shared" si="346"/>
        <v>Jun</v>
      </c>
      <c r="V3704" t="str">
        <f t="shared" si="347"/>
        <v>2016</v>
      </c>
    </row>
    <row r="3705" spans="1:22" ht="48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s="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8">
        <f t="shared" si="342"/>
        <v>1.2342857142857142</v>
      </c>
      <c r="P3705">
        <f t="shared" si="343"/>
        <v>43.2</v>
      </c>
      <c r="Q3705" t="s">
        <v>8317</v>
      </c>
      <c r="R3705" t="s">
        <v>8318</v>
      </c>
      <c r="S3705" s="12">
        <f t="shared" si="344"/>
        <v>42556.296157407407</v>
      </c>
      <c r="T3705" s="12">
        <f t="shared" si="345"/>
        <v>42595.082638888889</v>
      </c>
      <c r="U3705" t="str">
        <f t="shared" si="346"/>
        <v>Jul</v>
      </c>
      <c r="V3705" t="str">
        <f t="shared" si="347"/>
        <v>2016</v>
      </c>
    </row>
    <row r="3706" spans="1:22" ht="48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s="5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8">
        <f t="shared" si="342"/>
        <v>1.3633666666666666</v>
      </c>
      <c r="P3706">
        <f t="shared" si="343"/>
        <v>15.148518518518518</v>
      </c>
      <c r="Q3706" t="s">
        <v>8317</v>
      </c>
      <c r="R3706" t="s">
        <v>8318</v>
      </c>
      <c r="S3706" s="12">
        <f t="shared" si="344"/>
        <v>42461.481412037036</v>
      </c>
      <c r="T3706" s="12">
        <f t="shared" si="345"/>
        <v>42521.481412037036</v>
      </c>
      <c r="U3706" t="str">
        <f t="shared" si="346"/>
        <v>Apr</v>
      </c>
      <c r="V3706" t="str">
        <f t="shared" si="347"/>
        <v>2016</v>
      </c>
    </row>
    <row r="3707" spans="1:22" ht="48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s="5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8">
        <f t="shared" si="342"/>
        <v>1.0346657233816767</v>
      </c>
      <c r="P3707">
        <f t="shared" si="343"/>
        <v>83.571428571428569</v>
      </c>
      <c r="Q3707" t="s">
        <v>8317</v>
      </c>
      <c r="R3707" t="s">
        <v>8318</v>
      </c>
      <c r="S3707" s="12">
        <f t="shared" si="344"/>
        <v>41792.334652777776</v>
      </c>
      <c r="T3707" s="12">
        <f t="shared" si="345"/>
        <v>41813.541666666664</v>
      </c>
      <c r="U3707" t="str">
        <f t="shared" si="346"/>
        <v>Jun</v>
      </c>
      <c r="V3707" t="str">
        <f t="shared" si="347"/>
        <v>2014</v>
      </c>
    </row>
    <row r="3708" spans="1:22" ht="48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s="5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8">
        <f t="shared" si="342"/>
        <v>1.2133333333333334</v>
      </c>
      <c r="P3708">
        <f t="shared" si="343"/>
        <v>140</v>
      </c>
      <c r="Q3708" t="s">
        <v>8317</v>
      </c>
      <c r="R3708" t="s">
        <v>8318</v>
      </c>
      <c r="S3708" s="12">
        <f t="shared" si="344"/>
        <v>41879.705428240741</v>
      </c>
      <c r="T3708" s="12">
        <f t="shared" si="345"/>
        <v>41894.705428240741</v>
      </c>
      <c r="U3708" t="str">
        <f t="shared" si="346"/>
        <v>Aug</v>
      </c>
      <c r="V3708" t="str">
        <f t="shared" si="347"/>
        <v>2014</v>
      </c>
    </row>
    <row r="3709" spans="1:22" ht="32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s="5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8">
        <f t="shared" si="342"/>
        <v>1.86</v>
      </c>
      <c r="P3709">
        <f t="shared" si="343"/>
        <v>80.869565217391298</v>
      </c>
      <c r="Q3709" t="s">
        <v>8317</v>
      </c>
      <c r="R3709" t="s">
        <v>8318</v>
      </c>
      <c r="S3709" s="12">
        <f t="shared" si="344"/>
        <v>42551.840023148143</v>
      </c>
      <c r="T3709" s="12">
        <f t="shared" si="345"/>
        <v>42573.018055555549</v>
      </c>
      <c r="U3709" t="str">
        <f t="shared" si="346"/>
        <v>Jun</v>
      </c>
      <c r="V3709" t="str">
        <f t="shared" si="347"/>
        <v>2016</v>
      </c>
    </row>
    <row r="3710" spans="1:22" ht="48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s="5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8">
        <f t="shared" si="342"/>
        <v>3</v>
      </c>
      <c r="P3710">
        <f t="shared" si="343"/>
        <v>53.846153846153847</v>
      </c>
      <c r="Q3710" t="s">
        <v>8317</v>
      </c>
      <c r="R3710" t="s">
        <v>8318</v>
      </c>
      <c r="S3710" s="12">
        <f t="shared" si="344"/>
        <v>41809.933865740735</v>
      </c>
      <c r="T3710" s="12">
        <f t="shared" si="345"/>
        <v>41823.933865740735</v>
      </c>
      <c r="U3710" t="str">
        <f t="shared" si="346"/>
        <v>Jun</v>
      </c>
      <c r="V3710" t="str">
        <f t="shared" si="347"/>
        <v>2014</v>
      </c>
    </row>
    <row r="3711" spans="1:22" ht="48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s="5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8">
        <f t="shared" si="342"/>
        <v>1.0825</v>
      </c>
      <c r="P3711">
        <f t="shared" si="343"/>
        <v>30.928571428571427</v>
      </c>
      <c r="Q3711" t="s">
        <v>8317</v>
      </c>
      <c r="R3711" t="s">
        <v>8318</v>
      </c>
      <c r="S3711" s="12">
        <f t="shared" si="344"/>
        <v>41785.499374999999</v>
      </c>
      <c r="T3711" s="12">
        <f t="shared" si="345"/>
        <v>41815.499374999999</v>
      </c>
      <c r="U3711" t="str">
        <f t="shared" si="346"/>
        <v>May</v>
      </c>
      <c r="V3711" t="str">
        <f t="shared" si="347"/>
        <v>2014</v>
      </c>
    </row>
    <row r="3712" spans="1:22" ht="32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s="5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8">
        <f t="shared" si="342"/>
        <v>1.4115384615384616</v>
      </c>
      <c r="P3712">
        <f t="shared" si="343"/>
        <v>67.962962962962962</v>
      </c>
      <c r="Q3712" t="s">
        <v>8317</v>
      </c>
      <c r="R3712" t="s">
        <v>8318</v>
      </c>
      <c r="S3712" s="12">
        <f t="shared" si="344"/>
        <v>42072.367916666662</v>
      </c>
      <c r="T3712" s="12">
        <f t="shared" si="345"/>
        <v>42097.367916666662</v>
      </c>
      <c r="U3712" t="str">
        <f t="shared" si="346"/>
        <v>Mar</v>
      </c>
      <c r="V3712" t="str">
        <f t="shared" si="347"/>
        <v>2015</v>
      </c>
    </row>
    <row r="3713" spans="1:22" ht="32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s="5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8">
        <f t="shared" si="342"/>
        <v>1.1399999999999999</v>
      </c>
      <c r="P3713">
        <f t="shared" si="343"/>
        <v>27.142857142857142</v>
      </c>
      <c r="Q3713" t="s">
        <v>8317</v>
      </c>
      <c r="R3713" t="s">
        <v>8318</v>
      </c>
      <c r="S3713" s="12">
        <f t="shared" si="344"/>
        <v>41779.5158912037</v>
      </c>
      <c r="T3713" s="12">
        <f t="shared" si="345"/>
        <v>41805.458333333328</v>
      </c>
      <c r="U3713" t="str">
        <f t="shared" si="346"/>
        <v>May</v>
      </c>
      <c r="V3713" t="str">
        <f t="shared" si="347"/>
        <v>2014</v>
      </c>
    </row>
    <row r="3714" spans="1:22" ht="48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s="5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8">
        <f t="shared" si="342"/>
        <v>1.5373333333333334</v>
      </c>
      <c r="P3714">
        <f t="shared" si="343"/>
        <v>110.86538461538461</v>
      </c>
      <c r="Q3714" t="s">
        <v>8317</v>
      </c>
      <c r="R3714" t="s">
        <v>8318</v>
      </c>
      <c r="S3714" s="12">
        <f t="shared" si="344"/>
        <v>42133.963738425926</v>
      </c>
      <c r="T3714" s="12">
        <f t="shared" si="345"/>
        <v>42155.082638888889</v>
      </c>
      <c r="U3714" t="str">
        <f t="shared" si="346"/>
        <v>May</v>
      </c>
      <c r="V3714" t="str">
        <f t="shared" si="347"/>
        <v>2015</v>
      </c>
    </row>
    <row r="3715" spans="1:22" ht="48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s="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8">
        <f t="shared" ref="O3715:O3778" si="348">E3715/D3715</f>
        <v>1.0149999999999999</v>
      </c>
      <c r="P3715">
        <f t="shared" ref="P3715:P3778" si="349">AVERAGE(E3715/L3715)</f>
        <v>106.84210526315789</v>
      </c>
      <c r="Q3715" t="s">
        <v>8317</v>
      </c>
      <c r="R3715" t="s">
        <v>8318</v>
      </c>
      <c r="S3715" s="12">
        <f t="shared" ref="S3715:S3778" si="350">(((J3715/60)/60)/24)+DATE(1970,1,1)+(-5/24)</f>
        <v>42505.529699074068</v>
      </c>
      <c r="T3715" s="12">
        <f t="shared" ref="T3715:T3778" si="351">(((I3715/60)/60)/24)+DATE(1970,1,1)+(-5/24)</f>
        <v>42525.529699074068</v>
      </c>
      <c r="U3715" t="str">
        <f t="shared" ref="U3715:U3778" si="352">TEXT(S3715, "mmm")</f>
        <v>May</v>
      </c>
      <c r="V3715" t="str">
        <f t="shared" ref="V3715:V3778" si="353">TEXT(S3715, "yyy")</f>
        <v>2016</v>
      </c>
    </row>
    <row r="3716" spans="1:22" ht="48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s="5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8">
        <f t="shared" si="348"/>
        <v>1.0235000000000001</v>
      </c>
      <c r="P3716">
        <f t="shared" si="349"/>
        <v>105.51546391752578</v>
      </c>
      <c r="Q3716" t="s">
        <v>8317</v>
      </c>
      <c r="R3716" t="s">
        <v>8318</v>
      </c>
      <c r="S3716" s="12">
        <f t="shared" si="350"/>
        <v>42118.347997685189</v>
      </c>
      <c r="T3716" s="12">
        <f t="shared" si="351"/>
        <v>42149.957638888889</v>
      </c>
      <c r="U3716" t="str">
        <f t="shared" si="352"/>
        <v>Apr</v>
      </c>
      <c r="V3716" t="str">
        <f t="shared" si="353"/>
        <v>2015</v>
      </c>
    </row>
    <row r="3717" spans="1:22" ht="48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s="5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8">
        <f t="shared" si="348"/>
        <v>1.0257142857142858</v>
      </c>
      <c r="P3717">
        <f t="shared" si="349"/>
        <v>132.96296296296296</v>
      </c>
      <c r="Q3717" t="s">
        <v>8317</v>
      </c>
      <c r="R3717" t="s">
        <v>8318</v>
      </c>
      <c r="S3717" s="12">
        <f t="shared" si="350"/>
        <v>42036.787256944437</v>
      </c>
      <c r="T3717" s="12">
        <f t="shared" si="351"/>
        <v>42094.327777777777</v>
      </c>
      <c r="U3717" t="str">
        <f t="shared" si="352"/>
        <v>Feb</v>
      </c>
      <c r="V3717" t="str">
        <f t="shared" si="353"/>
        <v>2015</v>
      </c>
    </row>
    <row r="3718" spans="1:22" ht="48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s="5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8">
        <f t="shared" si="348"/>
        <v>1.5575000000000001</v>
      </c>
      <c r="P3718">
        <f t="shared" si="349"/>
        <v>51.916666666666664</v>
      </c>
      <c r="Q3718" t="s">
        <v>8317</v>
      </c>
      <c r="R3718" t="s">
        <v>8318</v>
      </c>
      <c r="S3718" s="12">
        <f t="shared" si="350"/>
        <v>42360.679502314808</v>
      </c>
      <c r="T3718" s="12">
        <f t="shared" si="351"/>
        <v>42390.679502314808</v>
      </c>
      <c r="U3718" t="str">
        <f t="shared" si="352"/>
        <v>Dec</v>
      </c>
      <c r="V3718" t="str">
        <f t="shared" si="353"/>
        <v>2015</v>
      </c>
    </row>
    <row r="3719" spans="1:22" ht="48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s="5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8">
        <f t="shared" si="348"/>
        <v>1.0075000000000001</v>
      </c>
      <c r="P3719">
        <f t="shared" si="349"/>
        <v>310</v>
      </c>
      <c r="Q3719" t="s">
        <v>8317</v>
      </c>
      <c r="R3719" t="s">
        <v>8318</v>
      </c>
      <c r="S3719" s="12">
        <f t="shared" si="350"/>
        <v>42102.657974537033</v>
      </c>
      <c r="T3719" s="12">
        <f t="shared" si="351"/>
        <v>42133.657974537033</v>
      </c>
      <c r="U3719" t="str">
        <f t="shared" si="352"/>
        <v>Apr</v>
      </c>
      <c r="V3719" t="str">
        <f t="shared" si="353"/>
        <v>2015</v>
      </c>
    </row>
    <row r="3720" spans="1:22" ht="48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s="5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8">
        <f t="shared" si="348"/>
        <v>2.3940000000000001</v>
      </c>
      <c r="P3720">
        <f t="shared" si="349"/>
        <v>26.021739130434781</v>
      </c>
      <c r="Q3720" t="s">
        <v>8317</v>
      </c>
      <c r="R3720" t="s">
        <v>8318</v>
      </c>
      <c r="S3720" s="12">
        <f t="shared" si="350"/>
        <v>42032.507812499993</v>
      </c>
      <c r="T3720" s="12">
        <f t="shared" si="351"/>
        <v>42062.507812499993</v>
      </c>
      <c r="U3720" t="str">
        <f t="shared" si="352"/>
        <v>Jan</v>
      </c>
      <c r="V3720" t="str">
        <f t="shared" si="353"/>
        <v>2015</v>
      </c>
    </row>
    <row r="3721" spans="1:22" ht="32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s="5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8">
        <f t="shared" si="348"/>
        <v>2.1</v>
      </c>
      <c r="P3721">
        <f t="shared" si="349"/>
        <v>105</v>
      </c>
      <c r="Q3721" t="s">
        <v>8317</v>
      </c>
      <c r="R3721" t="s">
        <v>8318</v>
      </c>
      <c r="S3721" s="12">
        <f t="shared" si="350"/>
        <v>42147.521597222221</v>
      </c>
      <c r="T3721" s="12">
        <f t="shared" si="351"/>
        <v>42177.521597222221</v>
      </c>
      <c r="U3721" t="str">
        <f t="shared" si="352"/>
        <v>May</v>
      </c>
      <c r="V3721" t="str">
        <f t="shared" si="353"/>
        <v>2015</v>
      </c>
    </row>
    <row r="3722" spans="1:22" ht="32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s="5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8">
        <f t="shared" si="348"/>
        <v>1.0451515151515152</v>
      </c>
      <c r="P3722">
        <f t="shared" si="349"/>
        <v>86.224999999999994</v>
      </c>
      <c r="Q3722" t="s">
        <v>8317</v>
      </c>
      <c r="R3722" t="s">
        <v>8318</v>
      </c>
      <c r="S3722" s="12">
        <f t="shared" si="350"/>
        <v>42165.784791666665</v>
      </c>
      <c r="T3722" s="12">
        <f t="shared" si="351"/>
        <v>42187.784791666665</v>
      </c>
      <c r="U3722" t="str">
        <f t="shared" si="352"/>
        <v>Jun</v>
      </c>
      <c r="V3722" t="str">
        <f t="shared" si="353"/>
        <v>2015</v>
      </c>
    </row>
    <row r="3723" spans="1:22" ht="48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s="5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8">
        <f t="shared" si="348"/>
        <v>1.008</v>
      </c>
      <c r="P3723">
        <f t="shared" si="349"/>
        <v>114.54545454545455</v>
      </c>
      <c r="Q3723" t="s">
        <v>8317</v>
      </c>
      <c r="R3723" t="s">
        <v>8318</v>
      </c>
      <c r="S3723" s="12">
        <f t="shared" si="350"/>
        <v>41927.727824074071</v>
      </c>
      <c r="T3723" s="12">
        <f t="shared" si="351"/>
        <v>41948.769490740735</v>
      </c>
      <c r="U3723" t="str">
        <f t="shared" si="352"/>
        <v>Oct</v>
      </c>
      <c r="V3723" t="str">
        <f t="shared" si="353"/>
        <v>2014</v>
      </c>
    </row>
    <row r="3724" spans="1:22" ht="64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s="5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8">
        <f t="shared" si="348"/>
        <v>1.1120000000000001</v>
      </c>
      <c r="P3724">
        <f t="shared" si="349"/>
        <v>47.657142857142858</v>
      </c>
      <c r="Q3724" t="s">
        <v>8317</v>
      </c>
      <c r="R3724" t="s">
        <v>8318</v>
      </c>
      <c r="S3724" s="12">
        <f t="shared" si="350"/>
        <v>42381.463506944441</v>
      </c>
      <c r="T3724" s="12">
        <f t="shared" si="351"/>
        <v>42411.749305555553</v>
      </c>
      <c r="U3724" t="str">
        <f t="shared" si="352"/>
        <v>Jan</v>
      </c>
      <c r="V3724" t="str">
        <f t="shared" si="353"/>
        <v>2016</v>
      </c>
    </row>
    <row r="3725" spans="1:22" ht="32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s="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8">
        <f t="shared" si="348"/>
        <v>1.0204444444444445</v>
      </c>
      <c r="P3725">
        <f t="shared" si="349"/>
        <v>72.888888888888886</v>
      </c>
      <c r="Q3725" t="s">
        <v>8317</v>
      </c>
      <c r="R3725" t="s">
        <v>8318</v>
      </c>
      <c r="S3725" s="12">
        <f t="shared" si="350"/>
        <v>41943.544699074075</v>
      </c>
      <c r="T3725" s="12">
        <f t="shared" si="351"/>
        <v>41973.586365740739</v>
      </c>
      <c r="U3725" t="str">
        <f t="shared" si="352"/>
        <v>Oct</v>
      </c>
      <c r="V3725" t="str">
        <f t="shared" si="353"/>
        <v>2014</v>
      </c>
    </row>
    <row r="3726" spans="1:22" ht="48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s="5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8">
        <f t="shared" si="348"/>
        <v>1.0254767441860466</v>
      </c>
      <c r="P3726">
        <f t="shared" si="349"/>
        <v>49.545505617977533</v>
      </c>
      <c r="Q3726" t="s">
        <v>8317</v>
      </c>
      <c r="R3726" t="s">
        <v>8318</v>
      </c>
      <c r="S3726" s="12">
        <f t="shared" si="350"/>
        <v>42465.283101851855</v>
      </c>
      <c r="T3726" s="12">
        <f t="shared" si="351"/>
        <v>42494.749999999993</v>
      </c>
      <c r="U3726" t="str">
        <f t="shared" si="352"/>
        <v>Apr</v>
      </c>
      <c r="V3726" t="str">
        <f t="shared" si="353"/>
        <v>2016</v>
      </c>
    </row>
    <row r="3727" spans="1:22" ht="48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s="5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8">
        <f t="shared" si="348"/>
        <v>1.27</v>
      </c>
      <c r="P3727">
        <f t="shared" si="349"/>
        <v>25.4</v>
      </c>
      <c r="Q3727" t="s">
        <v>8317</v>
      </c>
      <c r="R3727" t="s">
        <v>8318</v>
      </c>
      <c r="S3727" s="12">
        <f t="shared" si="350"/>
        <v>42401.736886574072</v>
      </c>
      <c r="T3727" s="12">
        <f t="shared" si="351"/>
        <v>42418.687499999993</v>
      </c>
      <c r="U3727" t="str">
        <f t="shared" si="352"/>
        <v>Feb</v>
      </c>
      <c r="V3727" t="str">
        <f t="shared" si="353"/>
        <v>2016</v>
      </c>
    </row>
    <row r="3728" spans="1:22" ht="48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s="5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8">
        <f t="shared" si="348"/>
        <v>3.3870588235294119</v>
      </c>
      <c r="P3728">
        <f t="shared" si="349"/>
        <v>62.586956521739133</v>
      </c>
      <c r="Q3728" t="s">
        <v>8317</v>
      </c>
      <c r="R3728" t="s">
        <v>8318</v>
      </c>
      <c r="S3728" s="12">
        <f t="shared" si="350"/>
        <v>42461.932534722226</v>
      </c>
      <c r="T3728" s="12">
        <f t="shared" si="351"/>
        <v>42489.666666666664</v>
      </c>
      <c r="U3728" t="str">
        <f t="shared" si="352"/>
        <v>Apr</v>
      </c>
      <c r="V3728" t="str">
        <f t="shared" si="353"/>
        <v>2016</v>
      </c>
    </row>
    <row r="3729" spans="1:22" ht="48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s="5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8">
        <f t="shared" si="348"/>
        <v>1.0075000000000001</v>
      </c>
      <c r="P3729">
        <f t="shared" si="349"/>
        <v>61.060606060606062</v>
      </c>
      <c r="Q3729" t="s">
        <v>8317</v>
      </c>
      <c r="R3729" t="s">
        <v>8318</v>
      </c>
      <c r="S3729" s="12">
        <f t="shared" si="350"/>
        <v>42632.139976851853</v>
      </c>
      <c r="T3729" s="12">
        <f t="shared" si="351"/>
        <v>42662.996527777774</v>
      </c>
      <c r="U3729" t="str">
        <f t="shared" si="352"/>
        <v>Sep</v>
      </c>
      <c r="V3729" t="str">
        <f t="shared" si="353"/>
        <v>2016</v>
      </c>
    </row>
    <row r="3730" spans="1:22" ht="32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s="5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8">
        <f t="shared" si="348"/>
        <v>9.3100000000000002E-2</v>
      </c>
      <c r="P3730">
        <f t="shared" si="349"/>
        <v>60.064516129032256</v>
      </c>
      <c r="Q3730" t="s">
        <v>8317</v>
      </c>
      <c r="R3730" t="s">
        <v>8318</v>
      </c>
      <c r="S3730" s="12">
        <f t="shared" si="350"/>
        <v>42204.962685185186</v>
      </c>
      <c r="T3730" s="12">
        <f t="shared" si="351"/>
        <v>42234.962685185186</v>
      </c>
      <c r="U3730" t="str">
        <f t="shared" si="352"/>
        <v>Jul</v>
      </c>
      <c r="V3730" t="str">
        <f t="shared" si="353"/>
        <v>2015</v>
      </c>
    </row>
    <row r="3731" spans="1:22" ht="48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s="5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8">
        <f t="shared" si="348"/>
        <v>7.2400000000000006E-2</v>
      </c>
      <c r="P3731">
        <f t="shared" si="349"/>
        <v>72.400000000000006</v>
      </c>
      <c r="Q3731" t="s">
        <v>8317</v>
      </c>
      <c r="R3731" t="s">
        <v>8318</v>
      </c>
      <c r="S3731" s="12">
        <f t="shared" si="350"/>
        <v>42040.996666666666</v>
      </c>
      <c r="T3731" s="12">
        <f t="shared" si="351"/>
        <v>42085.954999999994</v>
      </c>
      <c r="U3731" t="str">
        <f t="shared" si="352"/>
        <v>Feb</v>
      </c>
      <c r="V3731" t="str">
        <f t="shared" si="353"/>
        <v>2015</v>
      </c>
    </row>
    <row r="3732" spans="1:22" ht="48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s="5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8">
        <f t="shared" si="348"/>
        <v>0.1</v>
      </c>
      <c r="P3732">
        <f t="shared" si="349"/>
        <v>100</v>
      </c>
      <c r="Q3732" t="s">
        <v>8317</v>
      </c>
      <c r="R3732" t="s">
        <v>8318</v>
      </c>
      <c r="S3732" s="12">
        <f t="shared" si="350"/>
        <v>42203.46943287037</v>
      </c>
      <c r="T3732" s="12">
        <f t="shared" si="351"/>
        <v>42233.46943287037</v>
      </c>
      <c r="U3732" t="str">
        <f t="shared" si="352"/>
        <v>Jul</v>
      </c>
      <c r="V3732" t="str">
        <f t="shared" si="353"/>
        <v>2015</v>
      </c>
    </row>
    <row r="3733" spans="1:22" ht="48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s="5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8">
        <f t="shared" si="348"/>
        <v>0.11272727272727273</v>
      </c>
      <c r="P3733">
        <f t="shared" si="349"/>
        <v>51.666666666666664</v>
      </c>
      <c r="Q3733" t="s">
        <v>8317</v>
      </c>
      <c r="R3733" t="s">
        <v>8318</v>
      </c>
      <c r="S3733" s="12">
        <f t="shared" si="350"/>
        <v>41983.544513888883</v>
      </c>
      <c r="T3733" s="12">
        <f t="shared" si="351"/>
        <v>42013.932638888888</v>
      </c>
      <c r="U3733" t="str">
        <f t="shared" si="352"/>
        <v>Dec</v>
      </c>
      <c r="V3733" t="str">
        <f t="shared" si="353"/>
        <v>2014</v>
      </c>
    </row>
    <row r="3734" spans="1:22" ht="32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s="5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8">
        <f t="shared" si="348"/>
        <v>0.15411764705882353</v>
      </c>
      <c r="P3734">
        <f t="shared" si="349"/>
        <v>32.75</v>
      </c>
      <c r="Q3734" t="s">
        <v>8317</v>
      </c>
      <c r="R3734" t="s">
        <v>8318</v>
      </c>
      <c r="S3734" s="12">
        <f t="shared" si="350"/>
        <v>41968.469131944446</v>
      </c>
      <c r="T3734" s="12">
        <f t="shared" si="351"/>
        <v>42028.291666666664</v>
      </c>
      <c r="U3734" t="str">
        <f t="shared" si="352"/>
        <v>Nov</v>
      </c>
      <c r="V3734" t="str">
        <f t="shared" si="353"/>
        <v>2014</v>
      </c>
    </row>
    <row r="3735" spans="1:22" ht="48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s="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8">
        <f t="shared" si="348"/>
        <v>0</v>
      </c>
      <c r="P3735" t="e">
        <f t="shared" si="349"/>
        <v>#DIV/0!</v>
      </c>
      <c r="Q3735" t="s">
        <v>8317</v>
      </c>
      <c r="R3735" t="s">
        <v>8318</v>
      </c>
      <c r="S3735" s="12">
        <f t="shared" si="350"/>
        <v>42102.816064814811</v>
      </c>
      <c r="T3735" s="12">
        <f t="shared" si="351"/>
        <v>42112.729166666664</v>
      </c>
      <c r="U3735" t="str">
        <f t="shared" si="352"/>
        <v>Apr</v>
      </c>
      <c r="V3735" t="str">
        <f t="shared" si="353"/>
        <v>2015</v>
      </c>
    </row>
    <row r="3736" spans="1:22" ht="48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s="5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8">
        <f t="shared" si="348"/>
        <v>0.28466666666666668</v>
      </c>
      <c r="P3736">
        <f t="shared" si="349"/>
        <v>61</v>
      </c>
      <c r="Q3736" t="s">
        <v>8317</v>
      </c>
      <c r="R3736" t="s">
        <v>8318</v>
      </c>
      <c r="S3736" s="12">
        <f t="shared" si="350"/>
        <v>42089.693240740737</v>
      </c>
      <c r="T3736" s="12">
        <f t="shared" si="351"/>
        <v>42149.693240740737</v>
      </c>
      <c r="U3736" t="str">
        <f t="shared" si="352"/>
        <v>Mar</v>
      </c>
      <c r="V3736" t="str">
        <f t="shared" si="353"/>
        <v>2015</v>
      </c>
    </row>
    <row r="3737" spans="1:22" ht="32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s="5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8">
        <f t="shared" si="348"/>
        <v>0.13333333333333333</v>
      </c>
      <c r="P3737">
        <f t="shared" si="349"/>
        <v>10</v>
      </c>
      <c r="Q3737" t="s">
        <v>8317</v>
      </c>
      <c r="R3737" t="s">
        <v>8318</v>
      </c>
      <c r="S3737" s="12">
        <f t="shared" si="350"/>
        <v>42122.484826388885</v>
      </c>
      <c r="T3737" s="12">
        <f t="shared" si="351"/>
        <v>42152.484826388885</v>
      </c>
      <c r="U3737" t="str">
        <f t="shared" si="352"/>
        <v>Apr</v>
      </c>
      <c r="V3737" t="str">
        <f t="shared" si="353"/>
        <v>2015</v>
      </c>
    </row>
    <row r="3738" spans="1:22" ht="48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s="5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8">
        <f t="shared" si="348"/>
        <v>6.6666666666666671E-3</v>
      </c>
      <c r="P3738">
        <f t="shared" si="349"/>
        <v>10</v>
      </c>
      <c r="Q3738" t="s">
        <v>8317</v>
      </c>
      <c r="R3738" t="s">
        <v>8318</v>
      </c>
      <c r="S3738" s="12">
        <f t="shared" si="350"/>
        <v>42048.503391203696</v>
      </c>
      <c r="T3738" s="12">
        <f t="shared" si="351"/>
        <v>42086.541666666664</v>
      </c>
      <c r="U3738" t="str">
        <f t="shared" si="352"/>
        <v>Feb</v>
      </c>
      <c r="V3738" t="str">
        <f t="shared" si="353"/>
        <v>2015</v>
      </c>
    </row>
    <row r="3739" spans="1:22" ht="32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s="5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8">
        <f t="shared" si="348"/>
        <v>0.21428571428571427</v>
      </c>
      <c r="P3739">
        <f t="shared" si="349"/>
        <v>37.5</v>
      </c>
      <c r="Q3739" t="s">
        <v>8317</v>
      </c>
      <c r="R3739" t="s">
        <v>8318</v>
      </c>
      <c r="S3739" s="12">
        <f t="shared" si="350"/>
        <v>42297.482673611106</v>
      </c>
      <c r="T3739" s="12">
        <f t="shared" si="351"/>
        <v>42320.082638888889</v>
      </c>
      <c r="U3739" t="str">
        <f t="shared" si="352"/>
        <v>Oct</v>
      </c>
      <c r="V3739" t="str">
        <f t="shared" si="353"/>
        <v>2015</v>
      </c>
    </row>
    <row r="3740" spans="1:22" ht="32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s="5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8">
        <f t="shared" si="348"/>
        <v>0.18</v>
      </c>
      <c r="P3740">
        <f t="shared" si="349"/>
        <v>45</v>
      </c>
      <c r="Q3740" t="s">
        <v>8317</v>
      </c>
      <c r="R3740" t="s">
        <v>8318</v>
      </c>
      <c r="S3740" s="12">
        <f t="shared" si="350"/>
        <v>41813.730381944442</v>
      </c>
      <c r="T3740" s="12">
        <f t="shared" si="351"/>
        <v>41835.708333333328</v>
      </c>
      <c r="U3740" t="str">
        <f t="shared" si="352"/>
        <v>Jun</v>
      </c>
      <c r="V3740" t="str">
        <f t="shared" si="353"/>
        <v>2014</v>
      </c>
    </row>
    <row r="3741" spans="1:22" ht="48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s="5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8">
        <f t="shared" si="348"/>
        <v>0.20125000000000001</v>
      </c>
      <c r="P3741">
        <f t="shared" si="349"/>
        <v>100.625</v>
      </c>
      <c r="Q3741" t="s">
        <v>8317</v>
      </c>
      <c r="R3741" t="s">
        <v>8318</v>
      </c>
      <c r="S3741" s="12">
        <f t="shared" si="350"/>
        <v>42548.241527777776</v>
      </c>
      <c r="T3741" s="12">
        <f t="shared" si="351"/>
        <v>42568.241527777776</v>
      </c>
      <c r="U3741" t="str">
        <f t="shared" si="352"/>
        <v>Jun</v>
      </c>
      <c r="V3741" t="str">
        <f t="shared" si="353"/>
        <v>2016</v>
      </c>
    </row>
    <row r="3742" spans="1:22" ht="48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s="5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8">
        <f t="shared" si="348"/>
        <v>0.17899999999999999</v>
      </c>
      <c r="P3742">
        <f t="shared" si="349"/>
        <v>25.571428571428573</v>
      </c>
      <c r="Q3742" t="s">
        <v>8317</v>
      </c>
      <c r="R3742" t="s">
        <v>8318</v>
      </c>
      <c r="S3742" s="12">
        <f t="shared" si="350"/>
        <v>41832.881423611107</v>
      </c>
      <c r="T3742" s="12">
        <f t="shared" si="351"/>
        <v>41862.870810185181</v>
      </c>
      <c r="U3742" t="str">
        <f t="shared" si="352"/>
        <v>Jul</v>
      </c>
      <c r="V3742" t="str">
        <f t="shared" si="353"/>
        <v>2014</v>
      </c>
    </row>
    <row r="3743" spans="1:22" ht="48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s="5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8">
        <f t="shared" si="348"/>
        <v>0</v>
      </c>
      <c r="P3743" t="e">
        <f t="shared" si="349"/>
        <v>#DIV/0!</v>
      </c>
      <c r="Q3743" t="s">
        <v>8317</v>
      </c>
      <c r="R3743" t="s">
        <v>8318</v>
      </c>
      <c r="S3743" s="12">
        <f t="shared" si="350"/>
        <v>42325.712384259255</v>
      </c>
      <c r="T3743" s="12">
        <f t="shared" si="351"/>
        <v>42355.712384259255</v>
      </c>
      <c r="U3743" t="str">
        <f t="shared" si="352"/>
        <v>Nov</v>
      </c>
      <c r="V3743" t="str">
        <f t="shared" si="353"/>
        <v>2015</v>
      </c>
    </row>
    <row r="3744" spans="1:22" ht="48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s="5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8">
        <f t="shared" si="348"/>
        <v>0.02</v>
      </c>
      <c r="P3744">
        <f t="shared" si="349"/>
        <v>25</v>
      </c>
      <c r="Q3744" t="s">
        <v>8317</v>
      </c>
      <c r="R3744" t="s">
        <v>8318</v>
      </c>
      <c r="S3744" s="12">
        <f t="shared" si="350"/>
        <v>41858.006296296291</v>
      </c>
      <c r="T3744" s="12">
        <f t="shared" si="351"/>
        <v>41888.006296296291</v>
      </c>
      <c r="U3744" t="str">
        <f t="shared" si="352"/>
        <v>Aug</v>
      </c>
      <c r="V3744" t="str">
        <f t="shared" si="353"/>
        <v>2014</v>
      </c>
    </row>
    <row r="3745" spans="1:22" ht="32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s="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8">
        <f t="shared" si="348"/>
        <v>0</v>
      </c>
      <c r="P3745" t="e">
        <f t="shared" si="349"/>
        <v>#DIV/0!</v>
      </c>
      <c r="Q3745" t="s">
        <v>8317</v>
      </c>
      <c r="R3745" t="s">
        <v>8318</v>
      </c>
      <c r="S3745" s="12">
        <f t="shared" si="350"/>
        <v>41793.501898148148</v>
      </c>
      <c r="T3745" s="12">
        <f t="shared" si="351"/>
        <v>41823.501898148148</v>
      </c>
      <c r="U3745" t="str">
        <f t="shared" si="352"/>
        <v>Jun</v>
      </c>
      <c r="V3745" t="str">
        <f t="shared" si="353"/>
        <v>2014</v>
      </c>
    </row>
    <row r="3746" spans="1:22" ht="48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s="5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8">
        <f t="shared" si="348"/>
        <v>0</v>
      </c>
      <c r="P3746" t="e">
        <f t="shared" si="349"/>
        <v>#DIV/0!</v>
      </c>
      <c r="Q3746" t="s">
        <v>8317</v>
      </c>
      <c r="R3746" t="s">
        <v>8318</v>
      </c>
      <c r="S3746" s="12">
        <f t="shared" si="350"/>
        <v>41793.605925925927</v>
      </c>
      <c r="T3746" s="12">
        <f t="shared" si="351"/>
        <v>41824.957638888889</v>
      </c>
      <c r="U3746" t="str">
        <f t="shared" si="352"/>
        <v>Jun</v>
      </c>
      <c r="V3746" t="str">
        <f t="shared" si="353"/>
        <v>2014</v>
      </c>
    </row>
    <row r="3747" spans="1:22" ht="48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s="5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8">
        <f t="shared" si="348"/>
        <v>0.1</v>
      </c>
      <c r="P3747">
        <f t="shared" si="349"/>
        <v>10</v>
      </c>
      <c r="Q3747" t="s">
        <v>8317</v>
      </c>
      <c r="R3747" t="s">
        <v>8318</v>
      </c>
      <c r="S3747" s="12">
        <f t="shared" si="350"/>
        <v>41831.489606481482</v>
      </c>
      <c r="T3747" s="12">
        <f t="shared" si="351"/>
        <v>41861.489606481482</v>
      </c>
      <c r="U3747" t="str">
        <f t="shared" si="352"/>
        <v>Jul</v>
      </c>
      <c r="V3747" t="str">
        <f t="shared" si="353"/>
        <v>2014</v>
      </c>
    </row>
    <row r="3748" spans="1:22" ht="16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s="5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8">
        <f t="shared" si="348"/>
        <v>2.3764705882352941E-2</v>
      </c>
      <c r="P3748">
        <f t="shared" si="349"/>
        <v>202</v>
      </c>
      <c r="Q3748" t="s">
        <v>8317</v>
      </c>
      <c r="R3748" t="s">
        <v>8318</v>
      </c>
      <c r="S3748" s="12">
        <f t="shared" si="350"/>
        <v>42621.18100694444</v>
      </c>
      <c r="T3748" s="12">
        <f t="shared" si="351"/>
        <v>42651.18100694444</v>
      </c>
      <c r="U3748" t="str">
        <f t="shared" si="352"/>
        <v>Sep</v>
      </c>
      <c r="V3748" t="str">
        <f t="shared" si="353"/>
        <v>2016</v>
      </c>
    </row>
    <row r="3749" spans="1:22" ht="32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s="5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8">
        <f t="shared" si="348"/>
        <v>0.01</v>
      </c>
      <c r="P3749">
        <f t="shared" si="349"/>
        <v>25</v>
      </c>
      <c r="Q3749" t="s">
        <v>8317</v>
      </c>
      <c r="R3749" t="s">
        <v>8318</v>
      </c>
      <c r="S3749" s="12">
        <f t="shared" si="350"/>
        <v>42164.091388888883</v>
      </c>
      <c r="T3749" s="12">
        <f t="shared" si="351"/>
        <v>42190.749305555553</v>
      </c>
      <c r="U3749" t="str">
        <f t="shared" si="352"/>
        <v>Jun</v>
      </c>
      <c r="V3749" t="str">
        <f t="shared" si="353"/>
        <v>2015</v>
      </c>
    </row>
    <row r="3750" spans="1:22" ht="48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s="5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8">
        <f t="shared" si="348"/>
        <v>1.0351999999999999</v>
      </c>
      <c r="P3750">
        <f t="shared" si="349"/>
        <v>99.538461538461533</v>
      </c>
      <c r="Q3750" t="s">
        <v>8317</v>
      </c>
      <c r="R3750" t="s">
        <v>8359</v>
      </c>
      <c r="S3750" s="12">
        <f t="shared" si="350"/>
        <v>42395.498101851852</v>
      </c>
      <c r="T3750" s="12">
        <f t="shared" si="351"/>
        <v>42416.040972222218</v>
      </c>
      <c r="U3750" t="str">
        <f t="shared" si="352"/>
        <v>Jan</v>
      </c>
      <c r="V3750" t="str">
        <f t="shared" si="353"/>
        <v>2016</v>
      </c>
    </row>
    <row r="3751" spans="1:22" ht="48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s="5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8">
        <f t="shared" si="348"/>
        <v>1.05</v>
      </c>
      <c r="P3751">
        <f t="shared" si="349"/>
        <v>75</v>
      </c>
      <c r="Q3751" t="s">
        <v>8317</v>
      </c>
      <c r="R3751" t="s">
        <v>8359</v>
      </c>
      <c r="S3751" s="12">
        <f t="shared" si="350"/>
        <v>42457.918842592589</v>
      </c>
      <c r="T3751" s="12">
        <f t="shared" si="351"/>
        <v>42488.957638888889</v>
      </c>
      <c r="U3751" t="str">
        <f t="shared" si="352"/>
        <v>Mar</v>
      </c>
      <c r="V3751" t="str">
        <f t="shared" si="353"/>
        <v>2016</v>
      </c>
    </row>
    <row r="3752" spans="1:22" ht="96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s="5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8">
        <f t="shared" si="348"/>
        <v>1.0044999999999999</v>
      </c>
      <c r="P3752">
        <f t="shared" si="349"/>
        <v>215.25</v>
      </c>
      <c r="Q3752" t="s">
        <v>8317</v>
      </c>
      <c r="R3752" t="s">
        <v>8359</v>
      </c>
      <c r="S3752" s="12">
        <f t="shared" si="350"/>
        <v>42016.773240740738</v>
      </c>
      <c r="T3752" s="12">
        <f t="shared" si="351"/>
        <v>42045.124305555553</v>
      </c>
      <c r="U3752" t="str">
        <f t="shared" si="352"/>
        <v>Jan</v>
      </c>
      <c r="V3752" t="str">
        <f t="shared" si="353"/>
        <v>2015</v>
      </c>
    </row>
    <row r="3753" spans="1:22" ht="48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s="5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8">
        <f t="shared" si="348"/>
        <v>1.3260000000000001</v>
      </c>
      <c r="P3753">
        <f t="shared" si="349"/>
        <v>120.54545454545455</v>
      </c>
      <c r="Q3753" t="s">
        <v>8317</v>
      </c>
      <c r="R3753" t="s">
        <v>8359</v>
      </c>
      <c r="S3753" s="12">
        <f t="shared" si="350"/>
        <v>42402.827233796292</v>
      </c>
      <c r="T3753" s="12">
        <f t="shared" si="351"/>
        <v>42462.78556712962</v>
      </c>
      <c r="U3753" t="str">
        <f t="shared" si="352"/>
        <v>Feb</v>
      </c>
      <c r="V3753" t="str">
        <f t="shared" si="353"/>
        <v>2016</v>
      </c>
    </row>
    <row r="3754" spans="1:22" ht="64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s="5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8">
        <f t="shared" si="348"/>
        <v>1.1299999999999999</v>
      </c>
      <c r="P3754">
        <f t="shared" si="349"/>
        <v>37.666666666666664</v>
      </c>
      <c r="Q3754" t="s">
        <v>8317</v>
      </c>
      <c r="R3754" t="s">
        <v>8359</v>
      </c>
      <c r="S3754" s="12">
        <f t="shared" si="350"/>
        <v>42619.594155092585</v>
      </c>
      <c r="T3754" s="12">
        <f t="shared" si="351"/>
        <v>42659.666666666664</v>
      </c>
      <c r="U3754" t="str">
        <f t="shared" si="352"/>
        <v>Sep</v>
      </c>
      <c r="V3754" t="str">
        <f t="shared" si="353"/>
        <v>2016</v>
      </c>
    </row>
    <row r="3755" spans="1:22" ht="48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s="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8">
        <f t="shared" si="348"/>
        <v>1.0334000000000001</v>
      </c>
      <c r="P3755">
        <f t="shared" si="349"/>
        <v>172.23333333333332</v>
      </c>
      <c r="Q3755" t="s">
        <v>8317</v>
      </c>
      <c r="R3755" t="s">
        <v>8359</v>
      </c>
      <c r="S3755" s="12">
        <f t="shared" si="350"/>
        <v>42128.615740740737</v>
      </c>
      <c r="T3755" s="12">
        <f t="shared" si="351"/>
        <v>42157.791666666664</v>
      </c>
      <c r="U3755" t="str">
        <f t="shared" si="352"/>
        <v>May</v>
      </c>
      <c r="V3755" t="str">
        <f t="shared" si="353"/>
        <v>2015</v>
      </c>
    </row>
    <row r="3756" spans="1:22" ht="48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s="5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8">
        <f t="shared" si="348"/>
        <v>1.2</v>
      </c>
      <c r="P3756">
        <f t="shared" si="349"/>
        <v>111.11111111111111</v>
      </c>
      <c r="Q3756" t="s">
        <v>8317</v>
      </c>
      <c r="R3756" t="s">
        <v>8359</v>
      </c>
      <c r="S3756" s="12">
        <f t="shared" si="350"/>
        <v>41808.67288194444</v>
      </c>
      <c r="T3756" s="12">
        <f t="shared" si="351"/>
        <v>41845.999305555553</v>
      </c>
      <c r="U3756" t="str">
        <f t="shared" si="352"/>
        <v>Jun</v>
      </c>
      <c r="V3756" t="str">
        <f t="shared" si="353"/>
        <v>2014</v>
      </c>
    </row>
    <row r="3757" spans="1:22" ht="48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s="5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8">
        <f t="shared" si="348"/>
        <v>1.2963636363636364</v>
      </c>
      <c r="P3757">
        <f t="shared" si="349"/>
        <v>25.464285714285715</v>
      </c>
      <c r="Q3757" t="s">
        <v>8317</v>
      </c>
      <c r="R3757" t="s">
        <v>8359</v>
      </c>
      <c r="S3757" s="12">
        <f t="shared" si="350"/>
        <v>42445.658645833326</v>
      </c>
      <c r="T3757" s="12">
        <f t="shared" si="351"/>
        <v>42475.658645833326</v>
      </c>
      <c r="U3757" t="str">
        <f t="shared" si="352"/>
        <v>Mar</v>
      </c>
      <c r="V3757" t="str">
        <f t="shared" si="353"/>
        <v>2016</v>
      </c>
    </row>
    <row r="3758" spans="1:22" ht="48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s="5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8">
        <f t="shared" si="348"/>
        <v>1.0111111111111111</v>
      </c>
      <c r="P3758">
        <f t="shared" si="349"/>
        <v>267.64705882352939</v>
      </c>
      <c r="Q3758" t="s">
        <v>8317</v>
      </c>
      <c r="R3758" t="s">
        <v>8359</v>
      </c>
      <c r="S3758" s="12">
        <f t="shared" si="350"/>
        <v>41771.606458333328</v>
      </c>
      <c r="T3758" s="12">
        <f t="shared" si="351"/>
        <v>41801.606458333328</v>
      </c>
      <c r="U3758" t="str">
        <f t="shared" si="352"/>
        <v>May</v>
      </c>
      <c r="V3758" t="str">
        <f t="shared" si="353"/>
        <v>2014</v>
      </c>
    </row>
    <row r="3759" spans="1:22" ht="48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s="5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8">
        <f t="shared" si="348"/>
        <v>1.0851428571428572</v>
      </c>
      <c r="P3759">
        <f t="shared" si="349"/>
        <v>75.959999999999994</v>
      </c>
      <c r="Q3759" t="s">
        <v>8317</v>
      </c>
      <c r="R3759" t="s">
        <v>8359</v>
      </c>
      <c r="S3759" s="12">
        <f t="shared" si="350"/>
        <v>41954.642534722218</v>
      </c>
      <c r="T3759" s="12">
        <f t="shared" si="351"/>
        <v>41974.642534722218</v>
      </c>
      <c r="U3759" t="str">
        <f t="shared" si="352"/>
        <v>Nov</v>
      </c>
      <c r="V3759" t="str">
        <f t="shared" si="353"/>
        <v>2014</v>
      </c>
    </row>
    <row r="3760" spans="1:22" ht="32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s="5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8">
        <f t="shared" si="348"/>
        <v>1.0233333333333334</v>
      </c>
      <c r="P3760">
        <f t="shared" si="349"/>
        <v>59.03846153846154</v>
      </c>
      <c r="Q3760" t="s">
        <v>8317</v>
      </c>
      <c r="R3760" t="s">
        <v>8359</v>
      </c>
      <c r="S3760" s="12">
        <f t="shared" si="350"/>
        <v>41747.26317129629</v>
      </c>
      <c r="T3760" s="12">
        <f t="shared" si="351"/>
        <v>41778</v>
      </c>
      <c r="U3760" t="str">
        <f t="shared" si="352"/>
        <v>Apr</v>
      </c>
      <c r="V3760" t="str">
        <f t="shared" si="353"/>
        <v>2014</v>
      </c>
    </row>
    <row r="3761" spans="1:22" ht="32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s="5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8">
        <f t="shared" si="348"/>
        <v>1.1024425000000002</v>
      </c>
      <c r="P3761">
        <f t="shared" si="349"/>
        <v>50.111022727272733</v>
      </c>
      <c r="Q3761" t="s">
        <v>8317</v>
      </c>
      <c r="R3761" t="s">
        <v>8359</v>
      </c>
      <c r="S3761" s="12">
        <f t="shared" si="350"/>
        <v>42181.899918981479</v>
      </c>
      <c r="T3761" s="12">
        <f t="shared" si="351"/>
        <v>42241.899918981479</v>
      </c>
      <c r="U3761" t="str">
        <f t="shared" si="352"/>
        <v>Jun</v>
      </c>
      <c r="V3761" t="str">
        <f t="shared" si="353"/>
        <v>2015</v>
      </c>
    </row>
    <row r="3762" spans="1:22" ht="48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s="5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8">
        <f t="shared" si="348"/>
        <v>1.010154</v>
      </c>
      <c r="P3762">
        <f t="shared" si="349"/>
        <v>55.502967032967035</v>
      </c>
      <c r="Q3762" t="s">
        <v>8317</v>
      </c>
      <c r="R3762" t="s">
        <v>8359</v>
      </c>
      <c r="S3762" s="12">
        <f t="shared" si="350"/>
        <v>41739.316967592589</v>
      </c>
      <c r="T3762" s="12">
        <f t="shared" si="351"/>
        <v>41764.316967592589</v>
      </c>
      <c r="U3762" t="str">
        <f t="shared" si="352"/>
        <v>Apr</v>
      </c>
      <c r="V3762" t="str">
        <f t="shared" si="353"/>
        <v>2014</v>
      </c>
    </row>
    <row r="3763" spans="1:22" ht="48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s="5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8">
        <f t="shared" si="348"/>
        <v>1</v>
      </c>
      <c r="P3763">
        <f t="shared" si="349"/>
        <v>166.66666666666666</v>
      </c>
      <c r="Q3763" t="s">
        <v>8317</v>
      </c>
      <c r="R3763" t="s">
        <v>8359</v>
      </c>
      <c r="S3763" s="12">
        <f t="shared" si="350"/>
        <v>42173.258530092593</v>
      </c>
      <c r="T3763" s="12">
        <f t="shared" si="351"/>
        <v>42226.749999999993</v>
      </c>
      <c r="U3763" t="str">
        <f t="shared" si="352"/>
        <v>Jun</v>
      </c>
      <c r="V3763" t="str">
        <f t="shared" si="353"/>
        <v>2015</v>
      </c>
    </row>
    <row r="3764" spans="1:22" ht="48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s="5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8">
        <f t="shared" si="348"/>
        <v>1.0624</v>
      </c>
      <c r="P3764">
        <f t="shared" si="349"/>
        <v>47.428571428571431</v>
      </c>
      <c r="Q3764" t="s">
        <v>8317</v>
      </c>
      <c r="R3764" t="s">
        <v>8359</v>
      </c>
      <c r="S3764" s="12">
        <f t="shared" si="350"/>
        <v>42193.605196759258</v>
      </c>
      <c r="T3764" s="12">
        <f t="shared" si="351"/>
        <v>42218.605196759258</v>
      </c>
      <c r="U3764" t="str">
        <f t="shared" si="352"/>
        <v>Jul</v>
      </c>
      <c r="V3764" t="str">
        <f t="shared" si="353"/>
        <v>2015</v>
      </c>
    </row>
    <row r="3765" spans="1:22" ht="32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s="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8">
        <f t="shared" si="348"/>
        <v>1</v>
      </c>
      <c r="P3765">
        <f t="shared" si="349"/>
        <v>64.935064935064929</v>
      </c>
      <c r="Q3765" t="s">
        <v>8317</v>
      </c>
      <c r="R3765" t="s">
        <v>8359</v>
      </c>
      <c r="S3765" s="12">
        <f t="shared" si="350"/>
        <v>42065.541967592588</v>
      </c>
      <c r="T3765" s="12">
        <f t="shared" si="351"/>
        <v>42095.500300925924</v>
      </c>
      <c r="U3765" t="str">
        <f t="shared" si="352"/>
        <v>Mar</v>
      </c>
      <c r="V3765" t="str">
        <f t="shared" si="353"/>
        <v>2015</v>
      </c>
    </row>
    <row r="3766" spans="1:22" ht="48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s="5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8">
        <f t="shared" si="348"/>
        <v>1</v>
      </c>
      <c r="P3766">
        <f t="shared" si="349"/>
        <v>55.555555555555557</v>
      </c>
      <c r="Q3766" t="s">
        <v>8317</v>
      </c>
      <c r="R3766" t="s">
        <v>8359</v>
      </c>
      <c r="S3766" s="12">
        <f t="shared" si="350"/>
        <v>42499.634629629632</v>
      </c>
      <c r="T3766" s="12">
        <f t="shared" si="351"/>
        <v>42518.816666666658</v>
      </c>
      <c r="U3766" t="str">
        <f t="shared" si="352"/>
        <v>May</v>
      </c>
      <c r="V3766" t="str">
        <f t="shared" si="353"/>
        <v>2016</v>
      </c>
    </row>
    <row r="3767" spans="1:22" ht="48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s="5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8">
        <f t="shared" si="348"/>
        <v>1.1345714285714286</v>
      </c>
      <c r="P3767">
        <f t="shared" si="349"/>
        <v>74.224299065420567</v>
      </c>
      <c r="Q3767" t="s">
        <v>8317</v>
      </c>
      <c r="R3767" t="s">
        <v>8359</v>
      </c>
      <c r="S3767" s="12">
        <f t="shared" si="350"/>
        <v>41820.568078703705</v>
      </c>
      <c r="T3767" s="12">
        <f t="shared" si="351"/>
        <v>41850.568078703705</v>
      </c>
      <c r="U3767" t="str">
        <f t="shared" si="352"/>
        <v>Jun</v>
      </c>
      <c r="V3767" t="str">
        <f t="shared" si="353"/>
        <v>2014</v>
      </c>
    </row>
    <row r="3768" spans="1:22" ht="32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s="5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8">
        <f t="shared" si="348"/>
        <v>1.0265010000000001</v>
      </c>
      <c r="P3768">
        <f t="shared" si="349"/>
        <v>106.9271875</v>
      </c>
      <c r="Q3768" t="s">
        <v>8317</v>
      </c>
      <c r="R3768" t="s">
        <v>8359</v>
      </c>
      <c r="S3768" s="12">
        <f t="shared" si="350"/>
        <v>41787.958854166667</v>
      </c>
      <c r="T3768" s="12">
        <f t="shared" si="351"/>
        <v>41822.958854166667</v>
      </c>
      <c r="U3768" t="str">
        <f t="shared" si="352"/>
        <v>May</v>
      </c>
      <c r="V3768" t="str">
        <f t="shared" si="353"/>
        <v>2014</v>
      </c>
    </row>
    <row r="3769" spans="1:22" ht="48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s="5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8">
        <f t="shared" si="348"/>
        <v>1.1675</v>
      </c>
      <c r="P3769">
        <f t="shared" si="349"/>
        <v>41.696428571428569</v>
      </c>
      <c r="Q3769" t="s">
        <v>8317</v>
      </c>
      <c r="R3769" t="s">
        <v>8359</v>
      </c>
      <c r="S3769" s="12">
        <f t="shared" si="350"/>
        <v>42049.811307870368</v>
      </c>
      <c r="T3769" s="12">
        <f t="shared" si="351"/>
        <v>42063.999305555553</v>
      </c>
      <c r="U3769" t="str">
        <f t="shared" si="352"/>
        <v>Feb</v>
      </c>
      <c r="V3769" t="str">
        <f t="shared" si="353"/>
        <v>2015</v>
      </c>
    </row>
    <row r="3770" spans="1:22" ht="48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s="5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8">
        <f t="shared" si="348"/>
        <v>1.0765274999999999</v>
      </c>
      <c r="P3770">
        <f t="shared" si="349"/>
        <v>74.243275862068955</v>
      </c>
      <c r="Q3770" t="s">
        <v>8317</v>
      </c>
      <c r="R3770" t="s">
        <v>8359</v>
      </c>
      <c r="S3770" s="12">
        <f t="shared" si="350"/>
        <v>41772.519560185181</v>
      </c>
      <c r="T3770" s="12">
        <f t="shared" si="351"/>
        <v>41802.519560185181</v>
      </c>
      <c r="U3770" t="str">
        <f t="shared" si="352"/>
        <v>May</v>
      </c>
      <c r="V3770" t="str">
        <f t="shared" si="353"/>
        <v>2014</v>
      </c>
    </row>
    <row r="3771" spans="1:22" ht="48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s="5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8">
        <f t="shared" si="348"/>
        <v>1</v>
      </c>
      <c r="P3771">
        <f t="shared" si="349"/>
        <v>73.333333333333329</v>
      </c>
      <c r="Q3771" t="s">
        <v>8317</v>
      </c>
      <c r="R3771" t="s">
        <v>8359</v>
      </c>
      <c r="S3771" s="12">
        <f t="shared" si="350"/>
        <v>42445.389803240738</v>
      </c>
      <c r="T3771" s="12">
        <f t="shared" si="351"/>
        <v>42475.389803240738</v>
      </c>
      <c r="U3771" t="str">
        <f t="shared" si="352"/>
        <v>Mar</v>
      </c>
      <c r="V3771" t="str">
        <f t="shared" si="353"/>
        <v>2016</v>
      </c>
    </row>
    <row r="3772" spans="1:22" ht="48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s="5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8">
        <f t="shared" si="348"/>
        <v>1</v>
      </c>
      <c r="P3772">
        <f t="shared" si="349"/>
        <v>100</v>
      </c>
      <c r="Q3772" t="s">
        <v>8317</v>
      </c>
      <c r="R3772" t="s">
        <v>8359</v>
      </c>
      <c r="S3772" s="12">
        <f t="shared" si="350"/>
        <v>42138.722337962965</v>
      </c>
      <c r="T3772" s="12">
        <f t="shared" si="351"/>
        <v>42168.722337962965</v>
      </c>
      <c r="U3772" t="str">
        <f t="shared" si="352"/>
        <v>May</v>
      </c>
      <c r="V3772" t="str">
        <f t="shared" si="353"/>
        <v>2015</v>
      </c>
    </row>
    <row r="3773" spans="1:22" ht="32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s="5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8">
        <f t="shared" si="348"/>
        <v>1.46</v>
      </c>
      <c r="P3773">
        <f t="shared" si="349"/>
        <v>38.421052631578945</v>
      </c>
      <c r="Q3773" t="s">
        <v>8317</v>
      </c>
      <c r="R3773" t="s">
        <v>8359</v>
      </c>
      <c r="S3773" s="12">
        <f t="shared" si="350"/>
        <v>42493.64875</v>
      </c>
      <c r="T3773" s="12">
        <f t="shared" si="351"/>
        <v>42507.791666666664</v>
      </c>
      <c r="U3773" t="str">
        <f t="shared" si="352"/>
        <v>May</v>
      </c>
      <c r="V3773" t="str">
        <f t="shared" si="353"/>
        <v>2016</v>
      </c>
    </row>
    <row r="3774" spans="1:22" ht="48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s="5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8">
        <f t="shared" si="348"/>
        <v>1.1020000000000001</v>
      </c>
      <c r="P3774">
        <f t="shared" si="349"/>
        <v>166.96969696969697</v>
      </c>
      <c r="Q3774" t="s">
        <v>8317</v>
      </c>
      <c r="R3774" t="s">
        <v>8359</v>
      </c>
      <c r="S3774" s="12">
        <f t="shared" si="350"/>
        <v>42682.408634259256</v>
      </c>
      <c r="T3774" s="12">
        <f t="shared" si="351"/>
        <v>42703.041666666664</v>
      </c>
      <c r="U3774" t="str">
        <f t="shared" si="352"/>
        <v>Nov</v>
      </c>
      <c r="V3774" t="str">
        <f t="shared" si="353"/>
        <v>2016</v>
      </c>
    </row>
    <row r="3775" spans="1:22" ht="32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s="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8">
        <f t="shared" si="348"/>
        <v>1.0820000000000001</v>
      </c>
      <c r="P3775">
        <f t="shared" si="349"/>
        <v>94.912280701754383</v>
      </c>
      <c r="Q3775" t="s">
        <v>8317</v>
      </c>
      <c r="R3775" t="s">
        <v>8359</v>
      </c>
      <c r="S3775" s="12">
        <f t="shared" si="350"/>
        <v>42655.79684027777</v>
      </c>
      <c r="T3775" s="12">
        <f t="shared" si="351"/>
        <v>42688.880555555552</v>
      </c>
      <c r="U3775" t="str">
        <f t="shared" si="352"/>
        <v>Oct</v>
      </c>
      <c r="V3775" t="str">
        <f t="shared" si="353"/>
        <v>2016</v>
      </c>
    </row>
    <row r="3776" spans="1:22" ht="48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s="5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8">
        <f t="shared" si="348"/>
        <v>1</v>
      </c>
      <c r="P3776">
        <f t="shared" si="349"/>
        <v>100</v>
      </c>
      <c r="Q3776" t="s">
        <v>8317</v>
      </c>
      <c r="R3776" t="s">
        <v>8359</v>
      </c>
      <c r="S3776" s="12">
        <f t="shared" si="350"/>
        <v>42087.583969907406</v>
      </c>
      <c r="T3776" s="12">
        <f t="shared" si="351"/>
        <v>42103.583969907406</v>
      </c>
      <c r="U3776" t="str">
        <f t="shared" si="352"/>
        <v>Mar</v>
      </c>
      <c r="V3776" t="str">
        <f t="shared" si="353"/>
        <v>2015</v>
      </c>
    </row>
    <row r="3777" spans="1:22" ht="48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s="5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8">
        <f t="shared" si="348"/>
        <v>1.0024999999999999</v>
      </c>
      <c r="P3777">
        <f t="shared" si="349"/>
        <v>143.21428571428572</v>
      </c>
      <c r="Q3777" t="s">
        <v>8317</v>
      </c>
      <c r="R3777" t="s">
        <v>8359</v>
      </c>
      <c r="S3777" s="12">
        <f t="shared" si="350"/>
        <v>42075.734293981477</v>
      </c>
      <c r="T3777" s="12">
        <f t="shared" si="351"/>
        <v>42102.958333333336</v>
      </c>
      <c r="U3777" t="str">
        <f t="shared" si="352"/>
        <v>Mar</v>
      </c>
      <c r="V3777" t="str">
        <f t="shared" si="353"/>
        <v>2015</v>
      </c>
    </row>
    <row r="3778" spans="1:22" ht="64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s="5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8">
        <f t="shared" si="348"/>
        <v>1.0671250000000001</v>
      </c>
      <c r="P3778">
        <f t="shared" si="349"/>
        <v>90.819148936170208</v>
      </c>
      <c r="Q3778" t="s">
        <v>8317</v>
      </c>
      <c r="R3778" t="s">
        <v>8359</v>
      </c>
      <c r="S3778" s="12">
        <f t="shared" si="350"/>
        <v>41814.159467592588</v>
      </c>
      <c r="T3778" s="12">
        <f t="shared" si="351"/>
        <v>41851.833333333328</v>
      </c>
      <c r="U3778" t="str">
        <f t="shared" si="352"/>
        <v>Jun</v>
      </c>
      <c r="V3778" t="str">
        <f t="shared" si="353"/>
        <v>2014</v>
      </c>
    </row>
    <row r="3779" spans="1:22" ht="48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s="5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8">
        <f t="shared" ref="O3779:O3842" si="354">E3779/D3779</f>
        <v>1.4319999999999999</v>
      </c>
      <c r="P3779">
        <f t="shared" ref="P3779:P3842" si="355">AVERAGE(E3779/L3779)</f>
        <v>48.542372881355931</v>
      </c>
      <c r="Q3779" t="s">
        <v>8317</v>
      </c>
      <c r="R3779" t="s">
        <v>8359</v>
      </c>
      <c r="S3779" s="12">
        <f t="shared" ref="S3779:S3842" si="356">(((J3779/60)/60)/24)+DATE(1970,1,1)+(-5/24)</f>
        <v>41886.903020833335</v>
      </c>
      <c r="T3779" s="12">
        <f t="shared" ref="T3779:T3842" si="357">(((I3779/60)/60)/24)+DATE(1970,1,1)+(-5/24)</f>
        <v>41908.958333333328</v>
      </c>
      <c r="U3779" t="str">
        <f t="shared" ref="U3779:U3842" si="358">TEXT(S3779, "mmm")</f>
        <v>Sep</v>
      </c>
      <c r="V3779" t="str">
        <f t="shared" ref="V3779:V3842" si="359">TEXT(S3779, "yyy")</f>
        <v>2014</v>
      </c>
    </row>
    <row r="3780" spans="1:22" ht="32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s="5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8">
        <f t="shared" si="354"/>
        <v>1.0504166666666668</v>
      </c>
      <c r="P3780">
        <f t="shared" si="355"/>
        <v>70.027777777777771</v>
      </c>
      <c r="Q3780" t="s">
        <v>8317</v>
      </c>
      <c r="R3780" t="s">
        <v>8359</v>
      </c>
      <c r="S3780" s="12">
        <f t="shared" si="356"/>
        <v>41989.610879629625</v>
      </c>
      <c r="T3780" s="12">
        <f t="shared" si="357"/>
        <v>42049.610879629625</v>
      </c>
      <c r="U3780" t="str">
        <f t="shared" si="358"/>
        <v>Dec</v>
      </c>
      <c r="V3780" t="str">
        <f t="shared" si="359"/>
        <v>2014</v>
      </c>
    </row>
    <row r="3781" spans="1:22" ht="32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s="5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8">
        <f t="shared" si="354"/>
        <v>1.0398000000000001</v>
      </c>
      <c r="P3781">
        <f t="shared" si="355"/>
        <v>135.62608695652173</v>
      </c>
      <c r="Q3781" t="s">
        <v>8317</v>
      </c>
      <c r="R3781" t="s">
        <v>8359</v>
      </c>
      <c r="S3781" s="12">
        <f t="shared" si="356"/>
        <v>42425.527083333327</v>
      </c>
      <c r="T3781" s="12">
        <f t="shared" si="357"/>
        <v>42455.48541666667</v>
      </c>
      <c r="U3781" t="str">
        <f t="shared" si="358"/>
        <v>Feb</v>
      </c>
      <c r="V3781" t="str">
        <f t="shared" si="359"/>
        <v>2016</v>
      </c>
    </row>
    <row r="3782" spans="1:22" ht="48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s="5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8">
        <f t="shared" si="354"/>
        <v>1.2</v>
      </c>
      <c r="P3782">
        <f t="shared" si="355"/>
        <v>100</v>
      </c>
      <c r="Q3782" t="s">
        <v>8317</v>
      </c>
      <c r="R3782" t="s">
        <v>8359</v>
      </c>
      <c r="S3782" s="12">
        <f t="shared" si="356"/>
        <v>42166.011400462965</v>
      </c>
      <c r="T3782" s="12">
        <f t="shared" si="357"/>
        <v>42198.629166666658</v>
      </c>
      <c r="U3782" t="str">
        <f t="shared" si="358"/>
        <v>Jun</v>
      </c>
      <c r="V3782" t="str">
        <f t="shared" si="359"/>
        <v>2015</v>
      </c>
    </row>
    <row r="3783" spans="1:22" ht="48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s="5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8">
        <f t="shared" si="354"/>
        <v>1.0966666666666667</v>
      </c>
      <c r="P3783">
        <f t="shared" si="355"/>
        <v>94.90384615384616</v>
      </c>
      <c r="Q3783" t="s">
        <v>8317</v>
      </c>
      <c r="R3783" t="s">
        <v>8359</v>
      </c>
      <c r="S3783" s="12">
        <f t="shared" si="356"/>
        <v>41865.674594907403</v>
      </c>
      <c r="T3783" s="12">
        <f t="shared" si="357"/>
        <v>41890.674594907403</v>
      </c>
      <c r="U3783" t="str">
        <f t="shared" si="358"/>
        <v>Aug</v>
      </c>
      <c r="V3783" t="str">
        <f t="shared" si="359"/>
        <v>2014</v>
      </c>
    </row>
    <row r="3784" spans="1:22" ht="48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s="5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8">
        <f t="shared" si="354"/>
        <v>1.0175000000000001</v>
      </c>
      <c r="P3784">
        <f t="shared" si="355"/>
        <v>75.370370370370367</v>
      </c>
      <c r="Q3784" t="s">
        <v>8317</v>
      </c>
      <c r="R3784" t="s">
        <v>8359</v>
      </c>
      <c r="S3784" s="12">
        <f t="shared" si="356"/>
        <v>42546.653900462967</v>
      </c>
      <c r="T3784" s="12">
        <f t="shared" si="357"/>
        <v>42575.749999999993</v>
      </c>
      <c r="U3784" t="str">
        <f t="shared" si="358"/>
        <v>Jun</v>
      </c>
      <c r="V3784" t="str">
        <f t="shared" si="359"/>
        <v>2016</v>
      </c>
    </row>
    <row r="3785" spans="1:22" ht="48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s="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8">
        <f t="shared" si="354"/>
        <v>1.2891666666666666</v>
      </c>
      <c r="P3785">
        <f t="shared" si="355"/>
        <v>64.458333333333329</v>
      </c>
      <c r="Q3785" t="s">
        <v>8317</v>
      </c>
      <c r="R3785" t="s">
        <v>8359</v>
      </c>
      <c r="S3785" s="12">
        <f t="shared" si="356"/>
        <v>42419.931944444441</v>
      </c>
      <c r="T3785" s="12">
        <f t="shared" si="357"/>
        <v>42444.458333333336</v>
      </c>
      <c r="U3785" t="str">
        <f t="shared" si="358"/>
        <v>Feb</v>
      </c>
      <c r="V3785" t="str">
        <f t="shared" si="359"/>
        <v>2016</v>
      </c>
    </row>
    <row r="3786" spans="1:22" ht="48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s="5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8">
        <f t="shared" si="354"/>
        <v>1.1499999999999999</v>
      </c>
      <c r="P3786">
        <f t="shared" si="355"/>
        <v>115</v>
      </c>
      <c r="Q3786" t="s">
        <v>8317</v>
      </c>
      <c r="R3786" t="s">
        <v>8359</v>
      </c>
      <c r="S3786" s="12">
        <f t="shared" si="356"/>
        <v>42531.772361111107</v>
      </c>
      <c r="T3786" s="12">
        <f t="shared" si="357"/>
        <v>42561.772361111107</v>
      </c>
      <c r="U3786" t="str">
        <f t="shared" si="358"/>
        <v>Jun</v>
      </c>
      <c r="V3786" t="str">
        <f t="shared" si="359"/>
        <v>2016</v>
      </c>
    </row>
    <row r="3787" spans="1:22" ht="48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s="5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8">
        <f t="shared" si="354"/>
        <v>1.5075000000000001</v>
      </c>
      <c r="P3787">
        <f t="shared" si="355"/>
        <v>100.5</v>
      </c>
      <c r="Q3787" t="s">
        <v>8317</v>
      </c>
      <c r="R3787" t="s">
        <v>8359</v>
      </c>
      <c r="S3787" s="12">
        <f t="shared" si="356"/>
        <v>42548.430196759255</v>
      </c>
      <c r="T3787" s="12">
        <f t="shared" si="357"/>
        <v>42584.210416666661</v>
      </c>
      <c r="U3787" t="str">
        <f t="shared" si="358"/>
        <v>Jun</v>
      </c>
      <c r="V3787" t="str">
        <f t="shared" si="359"/>
        <v>2016</v>
      </c>
    </row>
    <row r="3788" spans="1:22" ht="48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s="5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8">
        <f t="shared" si="354"/>
        <v>1.1096666666666666</v>
      </c>
      <c r="P3788">
        <f t="shared" si="355"/>
        <v>93.774647887323937</v>
      </c>
      <c r="Q3788" t="s">
        <v>8317</v>
      </c>
      <c r="R3788" t="s">
        <v>8359</v>
      </c>
      <c r="S3788" s="12">
        <f t="shared" si="356"/>
        <v>42486.829571759255</v>
      </c>
      <c r="T3788" s="12">
        <f t="shared" si="357"/>
        <v>42516.829571759255</v>
      </c>
      <c r="U3788" t="str">
        <f t="shared" si="358"/>
        <v>Apr</v>
      </c>
      <c r="V3788" t="str">
        <f t="shared" si="359"/>
        <v>2016</v>
      </c>
    </row>
    <row r="3789" spans="1:22" ht="48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s="5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8">
        <f t="shared" si="354"/>
        <v>1.0028571428571429</v>
      </c>
      <c r="P3789">
        <f t="shared" si="355"/>
        <v>35.1</v>
      </c>
      <c r="Q3789" t="s">
        <v>8317</v>
      </c>
      <c r="R3789" t="s">
        <v>8359</v>
      </c>
      <c r="S3789" s="12">
        <f t="shared" si="356"/>
        <v>42167.326458333329</v>
      </c>
      <c r="T3789" s="12">
        <f t="shared" si="357"/>
        <v>42195.957638888889</v>
      </c>
      <c r="U3789" t="str">
        <f t="shared" si="358"/>
        <v>Jun</v>
      </c>
      <c r="V3789" t="str">
        <f t="shared" si="359"/>
        <v>2015</v>
      </c>
    </row>
    <row r="3790" spans="1:22" ht="80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s="5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8">
        <f t="shared" si="354"/>
        <v>6.6666666666666671E-3</v>
      </c>
      <c r="P3790">
        <f t="shared" si="355"/>
        <v>500</v>
      </c>
      <c r="Q3790" t="s">
        <v>8317</v>
      </c>
      <c r="R3790" t="s">
        <v>8359</v>
      </c>
      <c r="S3790" s="12">
        <f t="shared" si="356"/>
        <v>42333.487488425926</v>
      </c>
      <c r="T3790" s="12">
        <f t="shared" si="357"/>
        <v>42361.470833333333</v>
      </c>
      <c r="U3790" t="str">
        <f t="shared" si="358"/>
        <v>Nov</v>
      </c>
      <c r="V3790" t="str">
        <f t="shared" si="359"/>
        <v>2015</v>
      </c>
    </row>
    <row r="3791" spans="1:22" ht="48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s="5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8">
        <f t="shared" si="354"/>
        <v>3.267605633802817E-2</v>
      </c>
      <c r="P3791">
        <f t="shared" si="355"/>
        <v>29</v>
      </c>
      <c r="Q3791" t="s">
        <v>8317</v>
      </c>
      <c r="R3791" t="s">
        <v>8359</v>
      </c>
      <c r="S3791" s="12">
        <f t="shared" si="356"/>
        <v>42138.590486111112</v>
      </c>
      <c r="T3791" s="12">
        <f t="shared" si="357"/>
        <v>42170.590486111112</v>
      </c>
      <c r="U3791" t="str">
        <f t="shared" si="358"/>
        <v>May</v>
      </c>
      <c r="V3791" t="str">
        <f t="shared" si="359"/>
        <v>2015</v>
      </c>
    </row>
    <row r="3792" spans="1:22" ht="48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s="5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8">
        <f t="shared" si="354"/>
        <v>0</v>
      </c>
      <c r="P3792" t="e">
        <f t="shared" si="355"/>
        <v>#DIV/0!</v>
      </c>
      <c r="Q3792" t="s">
        <v>8317</v>
      </c>
      <c r="R3792" t="s">
        <v>8359</v>
      </c>
      <c r="S3792" s="12">
        <f t="shared" si="356"/>
        <v>42666.458599537036</v>
      </c>
      <c r="T3792" s="12">
        <f t="shared" si="357"/>
        <v>42696.5002662037</v>
      </c>
      <c r="U3792" t="str">
        <f t="shared" si="358"/>
        <v>Oct</v>
      </c>
      <c r="V3792" t="str">
        <f t="shared" si="359"/>
        <v>2016</v>
      </c>
    </row>
    <row r="3793" spans="1:22" ht="32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s="5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8">
        <f t="shared" si="354"/>
        <v>0</v>
      </c>
      <c r="P3793" t="e">
        <f t="shared" si="355"/>
        <v>#DIV/0!</v>
      </c>
      <c r="Q3793" t="s">
        <v>8317</v>
      </c>
      <c r="R3793" t="s">
        <v>8359</v>
      </c>
      <c r="S3793" s="12">
        <f t="shared" si="356"/>
        <v>41766.4837037037</v>
      </c>
      <c r="T3793" s="12">
        <f t="shared" si="357"/>
        <v>41826.4837037037</v>
      </c>
      <c r="U3793" t="str">
        <f t="shared" si="358"/>
        <v>May</v>
      </c>
      <c r="V3793" t="str">
        <f t="shared" si="359"/>
        <v>2014</v>
      </c>
    </row>
    <row r="3794" spans="1:22" ht="32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s="5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8">
        <f t="shared" si="354"/>
        <v>2.8E-3</v>
      </c>
      <c r="P3794">
        <f t="shared" si="355"/>
        <v>17.5</v>
      </c>
      <c r="Q3794" t="s">
        <v>8317</v>
      </c>
      <c r="R3794" t="s">
        <v>8359</v>
      </c>
      <c r="S3794" s="12">
        <f t="shared" si="356"/>
        <v>42170.238680555551</v>
      </c>
      <c r="T3794" s="12">
        <f t="shared" si="357"/>
        <v>42200.238680555551</v>
      </c>
      <c r="U3794" t="str">
        <f t="shared" si="358"/>
        <v>Jun</v>
      </c>
      <c r="V3794" t="str">
        <f t="shared" si="359"/>
        <v>2015</v>
      </c>
    </row>
    <row r="3795" spans="1:22" ht="48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s="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8">
        <f t="shared" si="354"/>
        <v>0.59657142857142853</v>
      </c>
      <c r="P3795">
        <f t="shared" si="355"/>
        <v>174</v>
      </c>
      <c r="Q3795" t="s">
        <v>8317</v>
      </c>
      <c r="R3795" t="s">
        <v>8359</v>
      </c>
      <c r="S3795" s="12">
        <f t="shared" si="356"/>
        <v>41968.73065972222</v>
      </c>
      <c r="T3795" s="12">
        <f t="shared" si="357"/>
        <v>41989.73065972222</v>
      </c>
      <c r="U3795" t="str">
        <f t="shared" si="358"/>
        <v>Nov</v>
      </c>
      <c r="V3795" t="str">
        <f t="shared" si="359"/>
        <v>2014</v>
      </c>
    </row>
    <row r="3796" spans="1:22" ht="48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s="5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8">
        <f t="shared" si="354"/>
        <v>0.01</v>
      </c>
      <c r="P3796">
        <f t="shared" si="355"/>
        <v>50</v>
      </c>
      <c r="Q3796" t="s">
        <v>8317</v>
      </c>
      <c r="R3796" t="s">
        <v>8359</v>
      </c>
      <c r="S3796" s="12">
        <f t="shared" si="356"/>
        <v>42132.372152777774</v>
      </c>
      <c r="T3796" s="12">
        <f t="shared" si="357"/>
        <v>42162.372152777774</v>
      </c>
      <c r="U3796" t="str">
        <f t="shared" si="358"/>
        <v>May</v>
      </c>
      <c r="V3796" t="str">
        <f t="shared" si="359"/>
        <v>2015</v>
      </c>
    </row>
    <row r="3797" spans="1:22" ht="48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s="5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8">
        <f t="shared" si="354"/>
        <v>1.6666666666666666E-2</v>
      </c>
      <c r="P3797">
        <f t="shared" si="355"/>
        <v>5</v>
      </c>
      <c r="Q3797" t="s">
        <v>8317</v>
      </c>
      <c r="R3797" t="s">
        <v>8359</v>
      </c>
      <c r="S3797" s="12">
        <f t="shared" si="356"/>
        <v>42201.227893518517</v>
      </c>
      <c r="T3797" s="12">
        <f t="shared" si="357"/>
        <v>42244.729166666664</v>
      </c>
      <c r="U3797" t="str">
        <f t="shared" si="358"/>
        <v>Jul</v>
      </c>
      <c r="V3797" t="str">
        <f t="shared" si="359"/>
        <v>2015</v>
      </c>
    </row>
    <row r="3798" spans="1:22" ht="48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s="5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8">
        <f t="shared" si="354"/>
        <v>4.4444444444444447E-5</v>
      </c>
      <c r="P3798">
        <f t="shared" si="355"/>
        <v>1</v>
      </c>
      <c r="Q3798" t="s">
        <v>8317</v>
      </c>
      <c r="R3798" t="s">
        <v>8359</v>
      </c>
      <c r="S3798" s="12">
        <f t="shared" si="356"/>
        <v>42688.821250000001</v>
      </c>
      <c r="T3798" s="12">
        <f t="shared" si="357"/>
        <v>42748.821250000001</v>
      </c>
      <c r="U3798" t="str">
        <f t="shared" si="358"/>
        <v>Nov</v>
      </c>
      <c r="V3798" t="str">
        <f t="shared" si="359"/>
        <v>2016</v>
      </c>
    </row>
    <row r="3799" spans="1:22" ht="48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s="5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8">
        <f t="shared" si="354"/>
        <v>0.89666666666666661</v>
      </c>
      <c r="P3799">
        <f t="shared" si="355"/>
        <v>145.40540540540542</v>
      </c>
      <c r="Q3799" t="s">
        <v>8317</v>
      </c>
      <c r="R3799" t="s">
        <v>8359</v>
      </c>
      <c r="S3799" s="12">
        <f t="shared" si="356"/>
        <v>42084.673206018517</v>
      </c>
      <c r="T3799" s="12">
        <f t="shared" si="357"/>
        <v>42114.673206018517</v>
      </c>
      <c r="U3799" t="str">
        <f t="shared" si="358"/>
        <v>Mar</v>
      </c>
      <c r="V3799" t="str">
        <f t="shared" si="359"/>
        <v>2015</v>
      </c>
    </row>
    <row r="3800" spans="1:22" ht="48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s="5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8">
        <f t="shared" si="354"/>
        <v>1.4642857142857143E-2</v>
      </c>
      <c r="P3800">
        <f t="shared" si="355"/>
        <v>205</v>
      </c>
      <c r="Q3800" t="s">
        <v>8317</v>
      </c>
      <c r="R3800" t="s">
        <v>8359</v>
      </c>
      <c r="S3800" s="12">
        <f t="shared" si="356"/>
        <v>41831.514444444445</v>
      </c>
      <c r="T3800" s="12">
        <f t="shared" si="357"/>
        <v>41861.514444444445</v>
      </c>
      <c r="U3800" t="str">
        <f t="shared" si="358"/>
        <v>Jul</v>
      </c>
      <c r="V3800" t="str">
        <f t="shared" si="359"/>
        <v>2014</v>
      </c>
    </row>
    <row r="3801" spans="1:22" ht="32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s="5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8">
        <f t="shared" si="354"/>
        <v>4.02E-2</v>
      </c>
      <c r="P3801">
        <f t="shared" si="355"/>
        <v>100.5</v>
      </c>
      <c r="Q3801" t="s">
        <v>8317</v>
      </c>
      <c r="R3801" t="s">
        <v>8359</v>
      </c>
      <c r="S3801" s="12">
        <f t="shared" si="356"/>
        <v>42410.722719907404</v>
      </c>
      <c r="T3801" s="12">
        <f t="shared" si="357"/>
        <v>42440.722719907404</v>
      </c>
      <c r="U3801" t="str">
        <f t="shared" si="358"/>
        <v>Feb</v>
      </c>
      <c r="V3801" t="str">
        <f t="shared" si="359"/>
        <v>2016</v>
      </c>
    </row>
    <row r="3802" spans="1:22" ht="48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s="5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8">
        <f t="shared" si="354"/>
        <v>4.0045454545454544E-2</v>
      </c>
      <c r="P3802">
        <f t="shared" si="355"/>
        <v>55.0625</v>
      </c>
      <c r="Q3802" t="s">
        <v>8317</v>
      </c>
      <c r="R3802" t="s">
        <v>8359</v>
      </c>
      <c r="S3802" s="12">
        <f t="shared" si="356"/>
        <v>41982.528738425921</v>
      </c>
      <c r="T3802" s="12">
        <f t="shared" si="357"/>
        <v>42014.999305555553</v>
      </c>
      <c r="U3802" t="str">
        <f t="shared" si="358"/>
        <v>Dec</v>
      </c>
      <c r="V3802" t="str">
        <f t="shared" si="359"/>
        <v>2014</v>
      </c>
    </row>
    <row r="3803" spans="1:22" ht="48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s="5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8">
        <f t="shared" si="354"/>
        <v>8.5199999999999998E-2</v>
      </c>
      <c r="P3803">
        <f t="shared" si="355"/>
        <v>47.333333333333336</v>
      </c>
      <c r="Q3803" t="s">
        <v>8317</v>
      </c>
      <c r="R3803" t="s">
        <v>8359</v>
      </c>
      <c r="S3803" s="12">
        <f t="shared" si="356"/>
        <v>41975.467777777776</v>
      </c>
      <c r="T3803" s="12">
        <f t="shared" si="357"/>
        <v>42006.467777777776</v>
      </c>
      <c r="U3803" t="str">
        <f t="shared" si="358"/>
        <v>Dec</v>
      </c>
      <c r="V3803" t="str">
        <f t="shared" si="359"/>
        <v>2014</v>
      </c>
    </row>
    <row r="3804" spans="1:22" ht="48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s="5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8">
        <f t="shared" si="354"/>
        <v>0</v>
      </c>
      <c r="P3804" t="e">
        <f t="shared" si="355"/>
        <v>#DIV/0!</v>
      </c>
      <c r="Q3804" t="s">
        <v>8317</v>
      </c>
      <c r="R3804" t="s">
        <v>8359</v>
      </c>
      <c r="S3804" s="12">
        <f t="shared" si="356"/>
        <v>42268.917893518512</v>
      </c>
      <c r="T3804" s="12">
        <f t="shared" si="357"/>
        <v>42298.917893518512</v>
      </c>
      <c r="U3804" t="str">
        <f t="shared" si="358"/>
        <v>Sep</v>
      </c>
      <c r="V3804" t="str">
        <f t="shared" si="359"/>
        <v>2015</v>
      </c>
    </row>
    <row r="3805" spans="1:22" ht="32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s="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8">
        <f t="shared" si="354"/>
        <v>0.19650000000000001</v>
      </c>
      <c r="P3805">
        <f t="shared" si="355"/>
        <v>58.95</v>
      </c>
      <c r="Q3805" t="s">
        <v>8317</v>
      </c>
      <c r="R3805" t="s">
        <v>8359</v>
      </c>
      <c r="S3805" s="12">
        <f t="shared" si="356"/>
        <v>42403.763518518514</v>
      </c>
      <c r="T3805" s="12">
        <f t="shared" si="357"/>
        <v>42433.763518518514</v>
      </c>
      <c r="U3805" t="str">
        <f t="shared" si="358"/>
        <v>Feb</v>
      </c>
      <c r="V3805" t="str">
        <f t="shared" si="359"/>
        <v>2016</v>
      </c>
    </row>
    <row r="3806" spans="1:22" ht="48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s="5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8">
        <f t="shared" si="354"/>
        <v>0</v>
      </c>
      <c r="P3806" t="e">
        <f t="shared" si="355"/>
        <v>#DIV/0!</v>
      </c>
      <c r="Q3806" t="s">
        <v>8317</v>
      </c>
      <c r="R3806" t="s">
        <v>8359</v>
      </c>
      <c r="S3806" s="12">
        <f t="shared" si="356"/>
        <v>42526.801203703704</v>
      </c>
      <c r="T3806" s="12">
        <f t="shared" si="357"/>
        <v>42582.083333333336</v>
      </c>
      <c r="U3806" t="str">
        <f t="shared" si="358"/>
        <v>Jun</v>
      </c>
      <c r="V3806" t="str">
        <f t="shared" si="359"/>
        <v>2016</v>
      </c>
    </row>
    <row r="3807" spans="1:22" ht="48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s="5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8">
        <f t="shared" si="354"/>
        <v>2.0000000000000002E-5</v>
      </c>
      <c r="P3807">
        <f t="shared" si="355"/>
        <v>1.5</v>
      </c>
      <c r="Q3807" t="s">
        <v>8317</v>
      </c>
      <c r="R3807" t="s">
        <v>8359</v>
      </c>
      <c r="S3807" s="12">
        <f t="shared" si="356"/>
        <v>41849.678703703699</v>
      </c>
      <c r="T3807" s="12">
        <f t="shared" si="357"/>
        <v>41909.678703703699</v>
      </c>
      <c r="U3807" t="str">
        <f t="shared" si="358"/>
        <v>Jul</v>
      </c>
      <c r="V3807" t="str">
        <f t="shared" si="359"/>
        <v>2014</v>
      </c>
    </row>
    <row r="3808" spans="1:22" ht="48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s="5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8">
        <f t="shared" si="354"/>
        <v>6.6666666666666664E-4</v>
      </c>
      <c r="P3808">
        <f t="shared" si="355"/>
        <v>5</v>
      </c>
      <c r="Q3808" t="s">
        <v>8317</v>
      </c>
      <c r="R3808" t="s">
        <v>8359</v>
      </c>
      <c r="S3808" s="12">
        <f t="shared" si="356"/>
        <v>41799.050706018512</v>
      </c>
      <c r="T3808" s="12">
        <f t="shared" si="357"/>
        <v>41819.050706018512</v>
      </c>
      <c r="U3808" t="str">
        <f t="shared" si="358"/>
        <v>Jun</v>
      </c>
      <c r="V3808" t="str">
        <f t="shared" si="359"/>
        <v>2014</v>
      </c>
    </row>
    <row r="3809" spans="1:22" ht="48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s="5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8">
        <f t="shared" si="354"/>
        <v>0.30333333333333334</v>
      </c>
      <c r="P3809">
        <f t="shared" si="355"/>
        <v>50.555555555555557</v>
      </c>
      <c r="Q3809" t="s">
        <v>8317</v>
      </c>
      <c r="R3809" t="s">
        <v>8359</v>
      </c>
      <c r="S3809" s="12">
        <f t="shared" si="356"/>
        <v>42090.700682870367</v>
      </c>
      <c r="T3809" s="12">
        <f t="shared" si="357"/>
        <v>42097.700682870367</v>
      </c>
      <c r="U3809" t="str">
        <f t="shared" si="358"/>
        <v>Mar</v>
      </c>
      <c r="V3809" t="str">
        <f t="shared" si="359"/>
        <v>2015</v>
      </c>
    </row>
    <row r="3810" spans="1:22" ht="48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s="5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8">
        <f t="shared" si="354"/>
        <v>1</v>
      </c>
      <c r="P3810">
        <f t="shared" si="355"/>
        <v>41.666666666666664</v>
      </c>
      <c r="Q3810" t="s">
        <v>8317</v>
      </c>
      <c r="R3810" t="s">
        <v>8318</v>
      </c>
      <c r="S3810" s="12">
        <f t="shared" si="356"/>
        <v>42059.24559027778</v>
      </c>
      <c r="T3810" s="12">
        <f t="shared" si="357"/>
        <v>42119.203923611109</v>
      </c>
      <c r="U3810" t="str">
        <f t="shared" si="358"/>
        <v>Feb</v>
      </c>
      <c r="V3810" t="str">
        <f t="shared" si="359"/>
        <v>2015</v>
      </c>
    </row>
    <row r="3811" spans="1:22" ht="48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s="5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8">
        <f t="shared" si="354"/>
        <v>1.0125</v>
      </c>
      <c r="P3811">
        <f t="shared" si="355"/>
        <v>53.289473684210527</v>
      </c>
      <c r="Q3811" t="s">
        <v>8317</v>
      </c>
      <c r="R3811" t="s">
        <v>8318</v>
      </c>
      <c r="S3811" s="12">
        <f t="shared" si="356"/>
        <v>41800.318368055552</v>
      </c>
      <c r="T3811" s="12">
        <f t="shared" si="357"/>
        <v>41850.75</v>
      </c>
      <c r="U3811" t="str">
        <f t="shared" si="358"/>
        <v>Jun</v>
      </c>
      <c r="V3811" t="str">
        <f t="shared" si="359"/>
        <v>2014</v>
      </c>
    </row>
    <row r="3812" spans="1:22" ht="48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s="5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8">
        <f t="shared" si="354"/>
        <v>1.2173333333333334</v>
      </c>
      <c r="P3812">
        <f t="shared" si="355"/>
        <v>70.230769230769226</v>
      </c>
      <c r="Q3812" t="s">
        <v>8317</v>
      </c>
      <c r="R3812" t="s">
        <v>8318</v>
      </c>
      <c r="S3812" s="12">
        <f t="shared" si="356"/>
        <v>42054.640717592592</v>
      </c>
      <c r="T3812" s="12">
        <f t="shared" si="357"/>
        <v>42084.599050925921</v>
      </c>
      <c r="U3812" t="str">
        <f t="shared" si="358"/>
        <v>Feb</v>
      </c>
      <c r="V3812" t="str">
        <f t="shared" si="359"/>
        <v>2015</v>
      </c>
    </row>
    <row r="3813" spans="1:22" ht="48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s="5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8">
        <f t="shared" si="354"/>
        <v>3.3</v>
      </c>
      <c r="P3813">
        <f t="shared" si="355"/>
        <v>43.421052631578945</v>
      </c>
      <c r="Q3813" t="s">
        <v>8317</v>
      </c>
      <c r="R3813" t="s">
        <v>8318</v>
      </c>
      <c r="S3813" s="12">
        <f t="shared" si="356"/>
        <v>42487.418668981474</v>
      </c>
      <c r="T3813" s="12">
        <f t="shared" si="357"/>
        <v>42521.249999999993</v>
      </c>
      <c r="U3813" t="str">
        <f t="shared" si="358"/>
        <v>Apr</v>
      </c>
      <c r="V3813" t="str">
        <f t="shared" si="359"/>
        <v>2016</v>
      </c>
    </row>
    <row r="3814" spans="1:22" ht="48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s="5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8">
        <f t="shared" si="354"/>
        <v>1.0954999999999999</v>
      </c>
      <c r="P3814">
        <f t="shared" si="355"/>
        <v>199.18181818181819</v>
      </c>
      <c r="Q3814" t="s">
        <v>8317</v>
      </c>
      <c r="R3814" t="s">
        <v>8318</v>
      </c>
      <c r="S3814" s="12">
        <f t="shared" si="356"/>
        <v>42109.542916666665</v>
      </c>
      <c r="T3814" s="12">
        <f t="shared" si="357"/>
        <v>42155.957638888889</v>
      </c>
      <c r="U3814" t="str">
        <f t="shared" si="358"/>
        <v>Apr</v>
      </c>
      <c r="V3814" t="str">
        <f t="shared" si="359"/>
        <v>2015</v>
      </c>
    </row>
    <row r="3815" spans="1:22" ht="48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s="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8">
        <f t="shared" si="354"/>
        <v>1.0095190476190474</v>
      </c>
      <c r="P3815">
        <f t="shared" si="355"/>
        <v>78.518148148148143</v>
      </c>
      <c r="Q3815" t="s">
        <v>8317</v>
      </c>
      <c r="R3815" t="s">
        <v>8318</v>
      </c>
      <c r="S3815" s="12">
        <f t="shared" si="356"/>
        <v>42497.067372685182</v>
      </c>
      <c r="T3815" s="12">
        <f t="shared" si="357"/>
        <v>42535.696527777771</v>
      </c>
      <c r="U3815" t="str">
        <f t="shared" si="358"/>
        <v>May</v>
      </c>
      <c r="V3815" t="str">
        <f t="shared" si="359"/>
        <v>2016</v>
      </c>
    </row>
    <row r="3816" spans="1:22" ht="48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s="5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8">
        <f t="shared" si="354"/>
        <v>1.4013333333333333</v>
      </c>
      <c r="P3816">
        <f t="shared" si="355"/>
        <v>61.823529411764703</v>
      </c>
      <c r="Q3816" t="s">
        <v>8317</v>
      </c>
      <c r="R3816" t="s">
        <v>8318</v>
      </c>
      <c r="S3816" s="12">
        <f t="shared" si="356"/>
        <v>42058.695740740739</v>
      </c>
      <c r="T3816" s="12">
        <f t="shared" si="357"/>
        <v>42094.957638888889</v>
      </c>
      <c r="U3816" t="str">
        <f t="shared" si="358"/>
        <v>Feb</v>
      </c>
      <c r="V3816" t="str">
        <f t="shared" si="359"/>
        <v>2015</v>
      </c>
    </row>
    <row r="3817" spans="1:22" ht="32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s="5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8">
        <f t="shared" si="354"/>
        <v>1.0000100000000001</v>
      </c>
      <c r="P3817">
        <f t="shared" si="355"/>
        <v>50.000500000000002</v>
      </c>
      <c r="Q3817" t="s">
        <v>8317</v>
      </c>
      <c r="R3817" t="s">
        <v>8318</v>
      </c>
      <c r="S3817" s="12">
        <f t="shared" si="356"/>
        <v>42207.051585648143</v>
      </c>
      <c r="T3817" s="12">
        <f t="shared" si="357"/>
        <v>42236.749999999993</v>
      </c>
      <c r="U3817" t="str">
        <f t="shared" si="358"/>
        <v>Jul</v>
      </c>
      <c r="V3817" t="str">
        <f t="shared" si="359"/>
        <v>2015</v>
      </c>
    </row>
    <row r="3818" spans="1:22" ht="64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s="5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8">
        <f t="shared" si="354"/>
        <v>1.19238</v>
      </c>
      <c r="P3818">
        <f t="shared" si="355"/>
        <v>48.339729729729726</v>
      </c>
      <c r="Q3818" t="s">
        <v>8317</v>
      </c>
      <c r="R3818" t="s">
        <v>8318</v>
      </c>
      <c r="S3818" s="12">
        <f t="shared" si="356"/>
        <v>41807.481747685182</v>
      </c>
      <c r="T3818" s="12">
        <f t="shared" si="357"/>
        <v>41837.481747685182</v>
      </c>
      <c r="U3818" t="str">
        <f t="shared" si="358"/>
        <v>Jun</v>
      </c>
      <c r="V3818" t="str">
        <f t="shared" si="359"/>
        <v>2014</v>
      </c>
    </row>
    <row r="3819" spans="1:22" ht="48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s="5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8">
        <f t="shared" si="354"/>
        <v>1.0725</v>
      </c>
      <c r="P3819">
        <f t="shared" si="355"/>
        <v>107.25</v>
      </c>
      <c r="Q3819" t="s">
        <v>8317</v>
      </c>
      <c r="R3819" t="s">
        <v>8318</v>
      </c>
      <c r="S3819" s="12">
        <f t="shared" si="356"/>
        <v>42284.488611111105</v>
      </c>
      <c r="T3819" s="12">
        <f t="shared" si="357"/>
        <v>42300.957638888889</v>
      </c>
      <c r="U3819" t="str">
        <f t="shared" si="358"/>
        <v>Oct</v>
      </c>
      <c r="V3819" t="str">
        <f t="shared" si="359"/>
        <v>2015</v>
      </c>
    </row>
    <row r="3820" spans="1:22" ht="48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s="5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8">
        <f t="shared" si="354"/>
        <v>2.2799999999999998</v>
      </c>
      <c r="P3820">
        <f t="shared" si="355"/>
        <v>57</v>
      </c>
      <c r="Q3820" t="s">
        <v>8317</v>
      </c>
      <c r="R3820" t="s">
        <v>8318</v>
      </c>
      <c r="S3820" s="12">
        <f t="shared" si="356"/>
        <v>42045.634050925924</v>
      </c>
      <c r="T3820" s="12">
        <f t="shared" si="357"/>
        <v>42075.592384259253</v>
      </c>
      <c r="U3820" t="str">
        <f t="shared" si="358"/>
        <v>Feb</v>
      </c>
      <c r="V3820" t="str">
        <f t="shared" si="359"/>
        <v>2015</v>
      </c>
    </row>
    <row r="3821" spans="1:22" ht="32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s="5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8">
        <f t="shared" si="354"/>
        <v>1.0640000000000001</v>
      </c>
      <c r="P3821">
        <f t="shared" si="355"/>
        <v>40.92307692307692</v>
      </c>
      <c r="Q3821" t="s">
        <v>8317</v>
      </c>
      <c r="R3821" t="s">
        <v>8318</v>
      </c>
      <c r="S3821" s="12">
        <f t="shared" si="356"/>
        <v>42184.001203703701</v>
      </c>
      <c r="T3821" s="12">
        <f t="shared" si="357"/>
        <v>42202.668055555558</v>
      </c>
      <c r="U3821" t="str">
        <f t="shared" si="358"/>
        <v>Jun</v>
      </c>
      <c r="V3821" t="str">
        <f t="shared" si="359"/>
        <v>2015</v>
      </c>
    </row>
    <row r="3822" spans="1:22" ht="48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s="5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8">
        <f t="shared" si="354"/>
        <v>1.4333333333333333</v>
      </c>
      <c r="P3822">
        <f t="shared" si="355"/>
        <v>21.5</v>
      </c>
      <c r="Q3822" t="s">
        <v>8317</v>
      </c>
      <c r="R3822" t="s">
        <v>8318</v>
      </c>
      <c r="S3822" s="12">
        <f t="shared" si="356"/>
        <v>42160.443483796298</v>
      </c>
      <c r="T3822" s="12">
        <f t="shared" si="357"/>
        <v>42190.443483796298</v>
      </c>
      <c r="U3822" t="str">
        <f t="shared" si="358"/>
        <v>Jun</v>
      </c>
      <c r="V3822" t="str">
        <f t="shared" si="359"/>
        <v>2015</v>
      </c>
    </row>
    <row r="3823" spans="1:22" ht="48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s="5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8">
        <f t="shared" si="354"/>
        <v>1.0454285714285714</v>
      </c>
      <c r="P3823">
        <f t="shared" si="355"/>
        <v>79.543478260869563</v>
      </c>
      <c r="Q3823" t="s">
        <v>8317</v>
      </c>
      <c r="R3823" t="s">
        <v>8318</v>
      </c>
      <c r="S3823" s="12">
        <f t="shared" si="356"/>
        <v>42340.972303240742</v>
      </c>
      <c r="T3823" s="12">
        <f t="shared" si="357"/>
        <v>42372.972303240742</v>
      </c>
      <c r="U3823" t="str">
        <f t="shared" si="358"/>
        <v>Dec</v>
      </c>
      <c r="V3823" t="str">
        <f t="shared" si="359"/>
        <v>2015</v>
      </c>
    </row>
    <row r="3824" spans="1:22" ht="48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s="5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8">
        <f t="shared" si="354"/>
        <v>1.1002000000000001</v>
      </c>
      <c r="P3824">
        <f t="shared" si="355"/>
        <v>72.381578947368425</v>
      </c>
      <c r="Q3824" t="s">
        <v>8317</v>
      </c>
      <c r="R3824" t="s">
        <v>8318</v>
      </c>
      <c r="S3824" s="12">
        <f t="shared" si="356"/>
        <v>42329.629826388882</v>
      </c>
      <c r="T3824" s="12">
        <f t="shared" si="357"/>
        <v>42388.749305555553</v>
      </c>
      <c r="U3824" t="str">
        <f t="shared" si="358"/>
        <v>Nov</v>
      </c>
      <c r="V3824" t="str">
        <f t="shared" si="359"/>
        <v>2015</v>
      </c>
    </row>
    <row r="3825" spans="1:22" ht="48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s="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8">
        <f t="shared" si="354"/>
        <v>1.06</v>
      </c>
      <c r="P3825">
        <f t="shared" si="355"/>
        <v>64.634146341463421</v>
      </c>
      <c r="Q3825" t="s">
        <v>8317</v>
      </c>
      <c r="R3825" t="s">
        <v>8318</v>
      </c>
      <c r="S3825" s="12">
        <f t="shared" si="356"/>
        <v>42170.701898148145</v>
      </c>
      <c r="T3825" s="12">
        <f t="shared" si="357"/>
        <v>42204.957638888889</v>
      </c>
      <c r="U3825" t="str">
        <f t="shared" si="358"/>
        <v>Jun</v>
      </c>
      <c r="V3825" t="str">
        <f t="shared" si="359"/>
        <v>2015</v>
      </c>
    </row>
    <row r="3826" spans="1:22" ht="48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s="5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8">
        <f t="shared" si="354"/>
        <v>1.08</v>
      </c>
      <c r="P3826">
        <f t="shared" si="355"/>
        <v>38.571428571428569</v>
      </c>
      <c r="Q3826" t="s">
        <v>8317</v>
      </c>
      <c r="R3826" t="s">
        <v>8318</v>
      </c>
      <c r="S3826" s="12">
        <f t="shared" si="356"/>
        <v>42571.417858796289</v>
      </c>
      <c r="T3826" s="12">
        <f t="shared" si="357"/>
        <v>42583.361805555549</v>
      </c>
      <c r="U3826" t="str">
        <f t="shared" si="358"/>
        <v>Jul</v>
      </c>
      <c r="V3826" t="str">
        <f t="shared" si="359"/>
        <v>2016</v>
      </c>
    </row>
    <row r="3827" spans="1:22" ht="48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s="5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8">
        <f t="shared" si="354"/>
        <v>1.0542</v>
      </c>
      <c r="P3827">
        <f t="shared" si="355"/>
        <v>107.57142857142857</v>
      </c>
      <c r="Q3827" t="s">
        <v>8317</v>
      </c>
      <c r="R3827" t="s">
        <v>8318</v>
      </c>
      <c r="S3827" s="12">
        <f t="shared" si="356"/>
        <v>42150.861273148148</v>
      </c>
      <c r="T3827" s="12">
        <f t="shared" si="357"/>
        <v>42171.861273148148</v>
      </c>
      <c r="U3827" t="str">
        <f t="shared" si="358"/>
        <v>May</v>
      </c>
      <c r="V3827" t="str">
        <f t="shared" si="359"/>
        <v>2015</v>
      </c>
    </row>
    <row r="3828" spans="1:22" ht="32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s="5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8">
        <f t="shared" si="354"/>
        <v>1.1916666666666667</v>
      </c>
      <c r="P3828">
        <f t="shared" si="355"/>
        <v>27.5</v>
      </c>
      <c r="Q3828" t="s">
        <v>8317</v>
      </c>
      <c r="R3828" t="s">
        <v>8318</v>
      </c>
      <c r="S3828" s="12">
        <f t="shared" si="356"/>
        <v>42101.215208333328</v>
      </c>
      <c r="T3828" s="12">
        <f t="shared" si="357"/>
        <v>42131.215208333328</v>
      </c>
      <c r="U3828" t="str">
        <f t="shared" si="358"/>
        <v>Apr</v>
      </c>
      <c r="V3828" t="str">
        <f t="shared" si="359"/>
        <v>2015</v>
      </c>
    </row>
    <row r="3829" spans="1:22" ht="64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s="5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8">
        <f t="shared" si="354"/>
        <v>1.5266666666666666</v>
      </c>
      <c r="P3829">
        <f t="shared" si="355"/>
        <v>70.461538461538467</v>
      </c>
      <c r="Q3829" t="s">
        <v>8317</v>
      </c>
      <c r="R3829" t="s">
        <v>8318</v>
      </c>
      <c r="S3829" s="12">
        <f t="shared" si="356"/>
        <v>42034.719918981478</v>
      </c>
      <c r="T3829" s="12">
        <f t="shared" si="357"/>
        <v>42089.791666666664</v>
      </c>
      <c r="U3829" t="str">
        <f t="shared" si="358"/>
        <v>Jan</v>
      </c>
      <c r="V3829" t="str">
        <f t="shared" si="359"/>
        <v>2015</v>
      </c>
    </row>
    <row r="3830" spans="1:22" ht="48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s="5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8">
        <f t="shared" si="354"/>
        <v>1</v>
      </c>
      <c r="P3830">
        <f t="shared" si="355"/>
        <v>178.57142857142858</v>
      </c>
      <c r="Q3830" t="s">
        <v>8317</v>
      </c>
      <c r="R3830" t="s">
        <v>8318</v>
      </c>
      <c r="S3830" s="12">
        <f t="shared" si="356"/>
        <v>41944.319293981483</v>
      </c>
      <c r="T3830" s="12">
        <f t="shared" si="357"/>
        <v>42004.360960648148</v>
      </c>
      <c r="U3830" t="str">
        <f t="shared" si="358"/>
        <v>Nov</v>
      </c>
      <c r="V3830" t="str">
        <f t="shared" si="359"/>
        <v>2014</v>
      </c>
    </row>
    <row r="3831" spans="1:22" ht="48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s="5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8">
        <f t="shared" si="354"/>
        <v>1.002</v>
      </c>
      <c r="P3831">
        <f t="shared" si="355"/>
        <v>62.625</v>
      </c>
      <c r="Q3831" t="s">
        <v>8317</v>
      </c>
      <c r="R3831" t="s">
        <v>8318</v>
      </c>
      <c r="S3831" s="12">
        <f t="shared" si="356"/>
        <v>42593.657071759262</v>
      </c>
      <c r="T3831" s="12">
        <f t="shared" si="357"/>
        <v>42613.657071759262</v>
      </c>
      <c r="U3831" t="str">
        <f t="shared" si="358"/>
        <v>Aug</v>
      </c>
      <c r="V3831" t="str">
        <f t="shared" si="359"/>
        <v>2016</v>
      </c>
    </row>
    <row r="3832" spans="1:22" ht="48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s="5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8">
        <f t="shared" si="354"/>
        <v>2.25</v>
      </c>
      <c r="P3832">
        <f t="shared" si="355"/>
        <v>75</v>
      </c>
      <c r="Q3832" t="s">
        <v>8317</v>
      </c>
      <c r="R3832" t="s">
        <v>8318</v>
      </c>
      <c r="S3832" s="12">
        <f t="shared" si="356"/>
        <v>42503.532534722217</v>
      </c>
      <c r="T3832" s="12">
        <f t="shared" si="357"/>
        <v>42517.532534722217</v>
      </c>
      <c r="U3832" t="str">
        <f t="shared" si="358"/>
        <v>May</v>
      </c>
      <c r="V3832" t="str">
        <f t="shared" si="359"/>
        <v>2016</v>
      </c>
    </row>
    <row r="3833" spans="1:22" ht="48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s="5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8">
        <f t="shared" si="354"/>
        <v>1.0602199999999999</v>
      </c>
      <c r="P3833">
        <f t="shared" si="355"/>
        <v>58.901111111111113</v>
      </c>
      <c r="Q3833" t="s">
        <v>8317</v>
      </c>
      <c r="R3833" t="s">
        <v>8318</v>
      </c>
      <c r="S3833" s="12">
        <f t="shared" si="356"/>
        <v>41927.640567129631</v>
      </c>
      <c r="T3833" s="12">
        <f t="shared" si="357"/>
        <v>41948.682233796295</v>
      </c>
      <c r="U3833" t="str">
        <f t="shared" si="358"/>
        <v>Oct</v>
      </c>
      <c r="V3833" t="str">
        <f t="shared" si="359"/>
        <v>2014</v>
      </c>
    </row>
    <row r="3834" spans="1:22" ht="48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s="5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8">
        <f t="shared" si="354"/>
        <v>1.0466666666666666</v>
      </c>
      <c r="P3834">
        <f t="shared" si="355"/>
        <v>139.55555555555554</v>
      </c>
      <c r="Q3834" t="s">
        <v>8317</v>
      </c>
      <c r="R3834" t="s">
        <v>8318</v>
      </c>
      <c r="S3834" s="12">
        <f t="shared" si="356"/>
        <v>42374.906655092585</v>
      </c>
      <c r="T3834" s="12">
        <f t="shared" si="357"/>
        <v>42419.906655092585</v>
      </c>
      <c r="U3834" t="str">
        <f t="shared" si="358"/>
        <v>Jan</v>
      </c>
      <c r="V3834" t="str">
        <f t="shared" si="359"/>
        <v>2016</v>
      </c>
    </row>
    <row r="3835" spans="1:22" ht="48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s="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8">
        <f t="shared" si="354"/>
        <v>1.1666666666666667</v>
      </c>
      <c r="P3835">
        <f t="shared" si="355"/>
        <v>70</v>
      </c>
      <c r="Q3835" t="s">
        <v>8317</v>
      </c>
      <c r="R3835" t="s">
        <v>8318</v>
      </c>
      <c r="S3835" s="12">
        <f t="shared" si="356"/>
        <v>41963.66402777777</v>
      </c>
      <c r="T3835" s="12">
        <f t="shared" si="357"/>
        <v>41974.589583333327</v>
      </c>
      <c r="U3835" t="str">
        <f t="shared" si="358"/>
        <v>Nov</v>
      </c>
      <c r="V3835" t="str">
        <f t="shared" si="359"/>
        <v>2014</v>
      </c>
    </row>
    <row r="3836" spans="1:22" ht="48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s="5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8">
        <f t="shared" si="354"/>
        <v>1.0903333333333334</v>
      </c>
      <c r="P3836">
        <f t="shared" si="355"/>
        <v>57.385964912280699</v>
      </c>
      <c r="Q3836" t="s">
        <v>8317</v>
      </c>
      <c r="R3836" t="s">
        <v>8318</v>
      </c>
      <c r="S3836" s="12">
        <f t="shared" si="356"/>
        <v>42143.236886574072</v>
      </c>
      <c r="T3836" s="12">
        <f t="shared" si="357"/>
        <v>42173.236886574072</v>
      </c>
      <c r="U3836" t="str">
        <f t="shared" si="358"/>
        <v>May</v>
      </c>
      <c r="V3836" t="str">
        <f t="shared" si="359"/>
        <v>2015</v>
      </c>
    </row>
    <row r="3837" spans="1:22" ht="48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s="5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8">
        <f t="shared" si="354"/>
        <v>1.6</v>
      </c>
      <c r="P3837">
        <f t="shared" si="355"/>
        <v>40</v>
      </c>
      <c r="Q3837" t="s">
        <v>8317</v>
      </c>
      <c r="R3837" t="s">
        <v>8318</v>
      </c>
      <c r="S3837" s="12">
        <f t="shared" si="356"/>
        <v>42460.733888888884</v>
      </c>
      <c r="T3837" s="12">
        <f t="shared" si="357"/>
        <v>42481.733888888884</v>
      </c>
      <c r="U3837" t="str">
        <f t="shared" si="358"/>
        <v>Mar</v>
      </c>
      <c r="V3837" t="str">
        <f t="shared" si="359"/>
        <v>2016</v>
      </c>
    </row>
    <row r="3838" spans="1:22" ht="48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s="5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8">
        <f t="shared" si="354"/>
        <v>1.125</v>
      </c>
      <c r="P3838">
        <f t="shared" si="355"/>
        <v>64.285714285714292</v>
      </c>
      <c r="Q3838" t="s">
        <v>8317</v>
      </c>
      <c r="R3838" t="s">
        <v>8318</v>
      </c>
      <c r="S3838" s="12">
        <f t="shared" si="356"/>
        <v>42553.718194444438</v>
      </c>
      <c r="T3838" s="12">
        <f t="shared" si="357"/>
        <v>42584.964583333327</v>
      </c>
      <c r="U3838" t="str">
        <f t="shared" si="358"/>
        <v>Jul</v>
      </c>
      <c r="V3838" t="str">
        <f t="shared" si="359"/>
        <v>2016</v>
      </c>
    </row>
    <row r="3839" spans="1:22" ht="32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s="5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8">
        <f t="shared" si="354"/>
        <v>1.0209999999999999</v>
      </c>
      <c r="P3839">
        <f t="shared" si="355"/>
        <v>120.11764705882354</v>
      </c>
      <c r="Q3839" t="s">
        <v>8317</v>
      </c>
      <c r="R3839" t="s">
        <v>8318</v>
      </c>
      <c r="S3839" s="12">
        <f t="shared" si="356"/>
        <v>42152.557384259257</v>
      </c>
      <c r="T3839" s="12">
        <f t="shared" si="357"/>
        <v>42188.557384259257</v>
      </c>
      <c r="U3839" t="str">
        <f t="shared" si="358"/>
        <v>May</v>
      </c>
      <c r="V3839" t="str">
        <f t="shared" si="359"/>
        <v>2015</v>
      </c>
    </row>
    <row r="3840" spans="1:22" ht="48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s="5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8">
        <f t="shared" si="354"/>
        <v>1.00824</v>
      </c>
      <c r="P3840">
        <f t="shared" si="355"/>
        <v>1008.24</v>
      </c>
      <c r="Q3840" t="s">
        <v>8317</v>
      </c>
      <c r="R3840" t="s">
        <v>8318</v>
      </c>
      <c r="S3840" s="12">
        <f t="shared" si="356"/>
        <v>42116.502418981479</v>
      </c>
      <c r="T3840" s="12">
        <f t="shared" si="357"/>
        <v>42146.502418981479</v>
      </c>
      <c r="U3840" t="str">
        <f t="shared" si="358"/>
        <v>Apr</v>
      </c>
      <c r="V3840" t="str">
        <f t="shared" si="359"/>
        <v>2015</v>
      </c>
    </row>
    <row r="3841" spans="1:22" ht="48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s="5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8">
        <f t="shared" si="354"/>
        <v>1.0125</v>
      </c>
      <c r="P3841">
        <f t="shared" si="355"/>
        <v>63.28125</v>
      </c>
      <c r="Q3841" t="s">
        <v>8317</v>
      </c>
      <c r="R3841" t="s">
        <v>8318</v>
      </c>
      <c r="S3841" s="12">
        <f t="shared" si="356"/>
        <v>42154.934305555551</v>
      </c>
      <c r="T3841" s="12">
        <f t="shared" si="357"/>
        <v>42214.934305555551</v>
      </c>
      <c r="U3841" t="str">
        <f t="shared" si="358"/>
        <v>May</v>
      </c>
      <c r="V3841" t="str">
        <f t="shared" si="359"/>
        <v>2015</v>
      </c>
    </row>
    <row r="3842" spans="1:22" ht="48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s="5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8">
        <f t="shared" si="354"/>
        <v>65</v>
      </c>
      <c r="P3842">
        <f t="shared" si="355"/>
        <v>21.666666666666668</v>
      </c>
      <c r="Q3842" t="s">
        <v>8317</v>
      </c>
      <c r="R3842" t="s">
        <v>8318</v>
      </c>
      <c r="S3842" s="12">
        <f t="shared" si="356"/>
        <v>42432.493391203701</v>
      </c>
      <c r="T3842" s="12">
        <f t="shared" si="357"/>
        <v>42457.45172453703</v>
      </c>
      <c r="U3842" t="str">
        <f t="shared" si="358"/>
        <v>Mar</v>
      </c>
      <c r="V3842" t="str">
        <f t="shared" si="359"/>
        <v>2016</v>
      </c>
    </row>
    <row r="3843" spans="1:22" ht="48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s="5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8">
        <f t="shared" ref="O3843:O3906" si="360">E3843/D3843</f>
        <v>8.72E-2</v>
      </c>
      <c r="P3843">
        <f t="shared" ref="P3843:P3906" si="361">AVERAGE(E3843/L3843)</f>
        <v>25.647058823529413</v>
      </c>
      <c r="Q3843" t="s">
        <v>8317</v>
      </c>
      <c r="R3843" t="s">
        <v>8318</v>
      </c>
      <c r="S3843" s="12">
        <f t="shared" ref="S3843:S3906" si="362">(((J3843/60)/60)/24)+DATE(1970,1,1)+(-5/24)</f>
        <v>41780.57739583333</v>
      </c>
      <c r="T3843" s="12">
        <f t="shared" ref="T3843:T3906" si="363">(((I3843/60)/60)/24)+DATE(1970,1,1)+(-5/24)</f>
        <v>41840.57739583333</v>
      </c>
      <c r="U3843" t="str">
        <f t="shared" ref="U3843:U3906" si="364">TEXT(S3843, "mmm")</f>
        <v>May</v>
      </c>
      <c r="V3843" t="str">
        <f t="shared" ref="V3843:V3906" si="365">TEXT(S3843, "yyy")</f>
        <v>2014</v>
      </c>
    </row>
    <row r="3844" spans="1:22" ht="48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s="5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8">
        <f t="shared" si="360"/>
        <v>0.21940000000000001</v>
      </c>
      <c r="P3844">
        <f t="shared" si="361"/>
        <v>47.695652173913047</v>
      </c>
      <c r="Q3844" t="s">
        <v>8317</v>
      </c>
      <c r="R3844" t="s">
        <v>8318</v>
      </c>
      <c r="S3844" s="12">
        <f t="shared" si="362"/>
        <v>41740.285324074073</v>
      </c>
      <c r="T3844" s="12">
        <f t="shared" si="363"/>
        <v>41770.285324074073</v>
      </c>
      <c r="U3844" t="str">
        <f t="shared" si="364"/>
        <v>Apr</v>
      </c>
      <c r="V3844" t="str">
        <f t="shared" si="365"/>
        <v>2014</v>
      </c>
    </row>
    <row r="3845" spans="1:22" ht="48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s="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8">
        <f t="shared" si="360"/>
        <v>0.21299999999999999</v>
      </c>
      <c r="P3845">
        <f t="shared" si="361"/>
        <v>56.05263157894737</v>
      </c>
      <c r="Q3845" t="s">
        <v>8317</v>
      </c>
      <c r="R3845" t="s">
        <v>8318</v>
      </c>
      <c r="S3845" s="12">
        <f t="shared" si="362"/>
        <v>41765.864166666666</v>
      </c>
      <c r="T3845" s="12">
        <f t="shared" si="363"/>
        <v>41790.864166666666</v>
      </c>
      <c r="U3845" t="str">
        <f t="shared" si="364"/>
        <v>May</v>
      </c>
      <c r="V3845" t="str">
        <f t="shared" si="365"/>
        <v>2014</v>
      </c>
    </row>
    <row r="3846" spans="1:22" ht="48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s="5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8">
        <f t="shared" si="360"/>
        <v>0.41489795918367345</v>
      </c>
      <c r="P3846">
        <f t="shared" si="361"/>
        <v>81.319999999999993</v>
      </c>
      <c r="Q3846" t="s">
        <v>8317</v>
      </c>
      <c r="R3846" t="s">
        <v>8318</v>
      </c>
      <c r="S3846" s="12">
        <f t="shared" si="362"/>
        <v>41766.408958333333</v>
      </c>
      <c r="T3846" s="12">
        <f t="shared" si="363"/>
        <v>41793.082638888889</v>
      </c>
      <c r="U3846" t="str">
        <f t="shared" si="364"/>
        <v>May</v>
      </c>
      <c r="V3846" t="str">
        <f t="shared" si="365"/>
        <v>2014</v>
      </c>
    </row>
    <row r="3847" spans="1:22" ht="64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s="5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8">
        <f t="shared" si="360"/>
        <v>2.1049999999999999E-2</v>
      </c>
      <c r="P3847">
        <f t="shared" si="361"/>
        <v>70.166666666666671</v>
      </c>
      <c r="Q3847" t="s">
        <v>8317</v>
      </c>
      <c r="R3847" t="s">
        <v>8318</v>
      </c>
      <c r="S3847" s="12">
        <f t="shared" si="362"/>
        <v>42248.418680555551</v>
      </c>
      <c r="T3847" s="12">
        <f t="shared" si="363"/>
        <v>42278.418680555551</v>
      </c>
      <c r="U3847" t="str">
        <f t="shared" si="364"/>
        <v>Sep</v>
      </c>
      <c r="V3847" t="str">
        <f t="shared" si="365"/>
        <v>2015</v>
      </c>
    </row>
    <row r="3848" spans="1:22" ht="48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s="5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8">
        <f t="shared" si="360"/>
        <v>2.7E-2</v>
      </c>
      <c r="P3848">
        <f t="shared" si="361"/>
        <v>23.625</v>
      </c>
      <c r="Q3848" t="s">
        <v>8317</v>
      </c>
      <c r="R3848" t="s">
        <v>8318</v>
      </c>
      <c r="S3848" s="12">
        <f t="shared" si="362"/>
        <v>41885.01321759259</v>
      </c>
      <c r="T3848" s="12">
        <f t="shared" si="363"/>
        <v>41916.082638888889</v>
      </c>
      <c r="U3848" t="str">
        <f t="shared" si="364"/>
        <v>Sep</v>
      </c>
      <c r="V3848" t="str">
        <f t="shared" si="365"/>
        <v>2014</v>
      </c>
    </row>
    <row r="3849" spans="1:22" ht="48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s="5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8">
        <f t="shared" si="360"/>
        <v>0.16161904761904761</v>
      </c>
      <c r="P3849">
        <f t="shared" si="361"/>
        <v>188.55555555555554</v>
      </c>
      <c r="Q3849" t="s">
        <v>8317</v>
      </c>
      <c r="R3849" t="s">
        <v>8318</v>
      </c>
      <c r="S3849" s="12">
        <f t="shared" si="362"/>
        <v>42159.016099537032</v>
      </c>
      <c r="T3849" s="12">
        <f t="shared" si="363"/>
        <v>42204.016099537032</v>
      </c>
      <c r="U3849" t="str">
        <f t="shared" si="364"/>
        <v>Jun</v>
      </c>
      <c r="V3849" t="str">
        <f t="shared" si="365"/>
        <v>2015</v>
      </c>
    </row>
    <row r="3850" spans="1:22" ht="48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s="5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8">
        <f t="shared" si="360"/>
        <v>0.16376923076923078</v>
      </c>
      <c r="P3850">
        <f t="shared" si="361"/>
        <v>49.511627906976742</v>
      </c>
      <c r="Q3850" t="s">
        <v>8317</v>
      </c>
      <c r="R3850" t="s">
        <v>8318</v>
      </c>
      <c r="S3850" s="12">
        <f t="shared" si="362"/>
        <v>42265.608668981477</v>
      </c>
      <c r="T3850" s="12">
        <f t="shared" si="363"/>
        <v>42295.608668981477</v>
      </c>
      <c r="U3850" t="str">
        <f t="shared" si="364"/>
        <v>Sep</v>
      </c>
      <c r="V3850" t="str">
        <f t="shared" si="365"/>
        <v>2015</v>
      </c>
    </row>
    <row r="3851" spans="1:22" ht="48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s="5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8">
        <f t="shared" si="360"/>
        <v>7.0433333333333334E-2</v>
      </c>
      <c r="P3851">
        <f t="shared" si="361"/>
        <v>75.464285714285708</v>
      </c>
      <c r="Q3851" t="s">
        <v>8317</v>
      </c>
      <c r="R3851" t="s">
        <v>8318</v>
      </c>
      <c r="S3851" s="12">
        <f t="shared" si="362"/>
        <v>42136.558842592589</v>
      </c>
      <c r="T3851" s="12">
        <f t="shared" si="363"/>
        <v>42166.558842592589</v>
      </c>
      <c r="U3851" t="str">
        <f t="shared" si="364"/>
        <v>May</v>
      </c>
      <c r="V3851" t="str">
        <f t="shared" si="365"/>
        <v>2015</v>
      </c>
    </row>
    <row r="3852" spans="1:22" ht="32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s="5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8">
        <f t="shared" si="360"/>
        <v>3.7999999999999999E-2</v>
      </c>
      <c r="P3852">
        <f t="shared" si="361"/>
        <v>9.5</v>
      </c>
      <c r="Q3852" t="s">
        <v>8317</v>
      </c>
      <c r="R3852" t="s">
        <v>8318</v>
      </c>
      <c r="S3852" s="12">
        <f t="shared" si="362"/>
        <v>41974.916006944441</v>
      </c>
      <c r="T3852" s="12">
        <f t="shared" si="363"/>
        <v>42004.916006944441</v>
      </c>
      <c r="U3852" t="str">
        <f t="shared" si="364"/>
        <v>Dec</v>
      </c>
      <c r="V3852" t="str">
        <f t="shared" si="365"/>
        <v>2014</v>
      </c>
    </row>
    <row r="3853" spans="1:22" ht="48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s="5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8">
        <f t="shared" si="360"/>
        <v>0.34079999999999999</v>
      </c>
      <c r="P3853">
        <f t="shared" si="361"/>
        <v>35.5</v>
      </c>
      <c r="Q3853" t="s">
        <v>8317</v>
      </c>
      <c r="R3853" t="s">
        <v>8318</v>
      </c>
      <c r="S3853" s="12">
        <f t="shared" si="362"/>
        <v>42172.23123842592</v>
      </c>
      <c r="T3853" s="12">
        <f t="shared" si="363"/>
        <v>42202.23123842592</v>
      </c>
      <c r="U3853" t="str">
        <f t="shared" si="364"/>
        <v>Jun</v>
      </c>
      <c r="V3853" t="str">
        <f t="shared" si="365"/>
        <v>2015</v>
      </c>
    </row>
    <row r="3854" spans="1:22" ht="48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s="5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8">
        <f t="shared" si="360"/>
        <v>2E-3</v>
      </c>
      <c r="P3854">
        <f t="shared" si="361"/>
        <v>10</v>
      </c>
      <c r="Q3854" t="s">
        <v>8317</v>
      </c>
      <c r="R3854" t="s">
        <v>8318</v>
      </c>
      <c r="S3854" s="12">
        <f t="shared" si="362"/>
        <v>42064.982361111113</v>
      </c>
      <c r="T3854" s="12">
        <f t="shared" si="363"/>
        <v>42089.940694444442</v>
      </c>
      <c r="U3854" t="str">
        <f t="shared" si="364"/>
        <v>Mar</v>
      </c>
      <c r="V3854" t="str">
        <f t="shared" si="365"/>
        <v>2015</v>
      </c>
    </row>
    <row r="3855" spans="1:22" ht="32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s="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8">
        <f t="shared" si="360"/>
        <v>2.5999999999999998E-4</v>
      </c>
      <c r="P3855">
        <f t="shared" si="361"/>
        <v>13</v>
      </c>
      <c r="Q3855" t="s">
        <v>8317</v>
      </c>
      <c r="R3855" t="s">
        <v>8318</v>
      </c>
      <c r="S3855" s="12">
        <f t="shared" si="362"/>
        <v>41848.631689814814</v>
      </c>
      <c r="T3855" s="12">
        <f t="shared" si="363"/>
        <v>41883.631689814814</v>
      </c>
      <c r="U3855" t="str">
        <f t="shared" si="364"/>
        <v>Jul</v>
      </c>
      <c r="V3855" t="str">
        <f t="shared" si="365"/>
        <v>2014</v>
      </c>
    </row>
    <row r="3856" spans="1:22" ht="32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s="5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8">
        <f t="shared" si="360"/>
        <v>0.16254545454545455</v>
      </c>
      <c r="P3856">
        <f t="shared" si="361"/>
        <v>89.4</v>
      </c>
      <c r="Q3856" t="s">
        <v>8317</v>
      </c>
      <c r="R3856" t="s">
        <v>8318</v>
      </c>
      <c r="S3856" s="12">
        <f t="shared" si="362"/>
        <v>42103.67659722222</v>
      </c>
      <c r="T3856" s="12">
        <f t="shared" si="363"/>
        <v>42133.67659722222</v>
      </c>
      <c r="U3856" t="str">
        <f t="shared" si="364"/>
        <v>Apr</v>
      </c>
      <c r="V3856" t="str">
        <f t="shared" si="365"/>
        <v>2015</v>
      </c>
    </row>
    <row r="3857" spans="1:22" ht="48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s="5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8">
        <f t="shared" si="360"/>
        <v>2.5000000000000001E-2</v>
      </c>
      <c r="P3857">
        <f t="shared" si="361"/>
        <v>25</v>
      </c>
      <c r="Q3857" t="s">
        <v>8317</v>
      </c>
      <c r="R3857" t="s">
        <v>8318</v>
      </c>
      <c r="S3857" s="12">
        <f t="shared" si="362"/>
        <v>42059.762395833335</v>
      </c>
      <c r="T3857" s="12">
        <f t="shared" si="363"/>
        <v>42089.720729166664</v>
      </c>
      <c r="U3857" t="str">
        <f t="shared" si="364"/>
        <v>Feb</v>
      </c>
      <c r="V3857" t="str">
        <f t="shared" si="365"/>
        <v>2015</v>
      </c>
    </row>
    <row r="3858" spans="1:22" ht="48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s="5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8">
        <f t="shared" si="360"/>
        <v>2.0000000000000001E-4</v>
      </c>
      <c r="P3858">
        <f t="shared" si="361"/>
        <v>1</v>
      </c>
      <c r="Q3858" t="s">
        <v>8317</v>
      </c>
      <c r="R3858" t="s">
        <v>8318</v>
      </c>
      <c r="S3858" s="12">
        <f t="shared" si="362"/>
        <v>42041.534756944442</v>
      </c>
      <c r="T3858" s="12">
        <f t="shared" si="363"/>
        <v>42071.493090277778</v>
      </c>
      <c r="U3858" t="str">
        <f t="shared" si="364"/>
        <v>Feb</v>
      </c>
      <c r="V3858" t="str">
        <f t="shared" si="365"/>
        <v>2015</v>
      </c>
    </row>
    <row r="3859" spans="1:22" ht="48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s="5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8">
        <f t="shared" si="360"/>
        <v>5.1999999999999998E-2</v>
      </c>
      <c r="P3859">
        <f t="shared" si="361"/>
        <v>65</v>
      </c>
      <c r="Q3859" t="s">
        <v>8317</v>
      </c>
      <c r="R3859" t="s">
        <v>8318</v>
      </c>
      <c r="S3859" s="12">
        <f t="shared" si="362"/>
        <v>41829.528819444444</v>
      </c>
      <c r="T3859" s="12">
        <f t="shared" si="363"/>
        <v>41852.508333333331</v>
      </c>
      <c r="U3859" t="str">
        <f t="shared" si="364"/>
        <v>Jul</v>
      </c>
      <c r="V3859" t="str">
        <f t="shared" si="365"/>
        <v>2014</v>
      </c>
    </row>
    <row r="3860" spans="1:22" ht="48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s="5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8">
        <f t="shared" si="360"/>
        <v>0.02</v>
      </c>
      <c r="P3860">
        <f t="shared" si="361"/>
        <v>10</v>
      </c>
      <c r="Q3860" t="s">
        <v>8317</v>
      </c>
      <c r="R3860" t="s">
        <v>8318</v>
      </c>
      <c r="S3860" s="12">
        <f t="shared" si="362"/>
        <v>42128.222731481481</v>
      </c>
      <c r="T3860" s="12">
        <f t="shared" si="363"/>
        <v>42146.666666666664</v>
      </c>
      <c r="U3860" t="str">
        <f t="shared" si="364"/>
        <v>May</v>
      </c>
      <c r="V3860" t="str">
        <f t="shared" si="365"/>
        <v>2015</v>
      </c>
    </row>
    <row r="3861" spans="1:22" ht="48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s="5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8">
        <f t="shared" si="360"/>
        <v>4.0000000000000002E-4</v>
      </c>
      <c r="P3861">
        <f t="shared" si="361"/>
        <v>1</v>
      </c>
      <c r="Q3861" t="s">
        <v>8317</v>
      </c>
      <c r="R3861" t="s">
        <v>8318</v>
      </c>
      <c r="S3861" s="12">
        <f t="shared" si="362"/>
        <v>41789.685266203705</v>
      </c>
      <c r="T3861" s="12">
        <f t="shared" si="363"/>
        <v>41815.666666666664</v>
      </c>
      <c r="U3861" t="str">
        <f t="shared" si="364"/>
        <v>May</v>
      </c>
      <c r="V3861" t="str">
        <f t="shared" si="365"/>
        <v>2014</v>
      </c>
    </row>
    <row r="3862" spans="1:22" ht="48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s="5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8">
        <f t="shared" si="360"/>
        <v>0.17666666666666667</v>
      </c>
      <c r="P3862">
        <f t="shared" si="361"/>
        <v>81.538461538461533</v>
      </c>
      <c r="Q3862" t="s">
        <v>8317</v>
      </c>
      <c r="R3862" t="s">
        <v>8318</v>
      </c>
      <c r="S3862" s="12">
        <f t="shared" si="362"/>
        <v>41833.452662037031</v>
      </c>
      <c r="T3862" s="12">
        <f t="shared" si="363"/>
        <v>41863.452662037031</v>
      </c>
      <c r="U3862" t="str">
        <f t="shared" si="364"/>
        <v>Jul</v>
      </c>
      <c r="V3862" t="str">
        <f t="shared" si="365"/>
        <v>2014</v>
      </c>
    </row>
    <row r="3863" spans="1:22" ht="16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s="5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8">
        <f t="shared" si="360"/>
        <v>0.05</v>
      </c>
      <c r="P3863">
        <f t="shared" si="361"/>
        <v>100</v>
      </c>
      <c r="Q3863" t="s">
        <v>8317</v>
      </c>
      <c r="R3863" t="s">
        <v>8318</v>
      </c>
      <c r="S3863" s="12">
        <f t="shared" si="362"/>
        <v>41914.381678240738</v>
      </c>
      <c r="T3863" s="12">
        <f t="shared" si="363"/>
        <v>41955.699305555558</v>
      </c>
      <c r="U3863" t="str">
        <f t="shared" si="364"/>
        <v>Oct</v>
      </c>
      <c r="V3863" t="str">
        <f t="shared" si="365"/>
        <v>2014</v>
      </c>
    </row>
    <row r="3864" spans="1:22" ht="32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s="5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8">
        <f t="shared" si="360"/>
        <v>1.3333333333333334E-4</v>
      </c>
      <c r="P3864">
        <f t="shared" si="361"/>
        <v>1</v>
      </c>
      <c r="Q3864" t="s">
        <v>8317</v>
      </c>
      <c r="R3864" t="s">
        <v>8318</v>
      </c>
      <c r="S3864" s="12">
        <f t="shared" si="362"/>
        <v>42611.052731481475</v>
      </c>
      <c r="T3864" s="12">
        <f t="shared" si="363"/>
        <v>42625.499305555553</v>
      </c>
      <c r="U3864" t="str">
        <f t="shared" si="364"/>
        <v>Aug</v>
      </c>
      <c r="V3864" t="str">
        <f t="shared" si="365"/>
        <v>2016</v>
      </c>
    </row>
    <row r="3865" spans="1:22" ht="48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s="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8">
        <f t="shared" si="360"/>
        <v>0</v>
      </c>
      <c r="P3865" t="e">
        <f t="shared" si="361"/>
        <v>#DIV/0!</v>
      </c>
      <c r="Q3865" t="s">
        <v>8317</v>
      </c>
      <c r="R3865" t="s">
        <v>8318</v>
      </c>
      <c r="S3865" s="12">
        <f t="shared" si="362"/>
        <v>42253.424826388888</v>
      </c>
      <c r="T3865" s="12">
        <f t="shared" si="363"/>
        <v>42313.466493055552</v>
      </c>
      <c r="U3865" t="str">
        <f t="shared" si="364"/>
        <v>Sep</v>
      </c>
      <c r="V3865" t="str">
        <f t="shared" si="365"/>
        <v>2015</v>
      </c>
    </row>
    <row r="3866" spans="1:22" ht="48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s="5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8">
        <f t="shared" si="360"/>
        <v>1.2E-2</v>
      </c>
      <c r="P3866">
        <f t="shared" si="361"/>
        <v>20</v>
      </c>
      <c r="Q3866" t="s">
        <v>8317</v>
      </c>
      <c r="R3866" t="s">
        <v>8318</v>
      </c>
      <c r="S3866" s="12">
        <f t="shared" si="362"/>
        <v>42295.683495370373</v>
      </c>
      <c r="T3866" s="12">
        <f t="shared" si="363"/>
        <v>42325.72516203703</v>
      </c>
      <c r="U3866" t="str">
        <f t="shared" si="364"/>
        <v>Oct</v>
      </c>
      <c r="V3866" t="str">
        <f t="shared" si="365"/>
        <v>2015</v>
      </c>
    </row>
    <row r="3867" spans="1:22" ht="48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s="5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8">
        <f t="shared" si="360"/>
        <v>0.26937422295897223</v>
      </c>
      <c r="P3867">
        <f t="shared" si="361"/>
        <v>46.428571428571431</v>
      </c>
      <c r="Q3867" t="s">
        <v>8317</v>
      </c>
      <c r="R3867" t="s">
        <v>8318</v>
      </c>
      <c r="S3867" s="12">
        <f t="shared" si="362"/>
        <v>41841.44326388889</v>
      </c>
      <c r="T3867" s="12">
        <f t="shared" si="363"/>
        <v>41881.020833333328</v>
      </c>
      <c r="U3867" t="str">
        <f t="shared" si="364"/>
        <v>Jul</v>
      </c>
      <c r="V3867" t="str">
        <f t="shared" si="365"/>
        <v>2014</v>
      </c>
    </row>
    <row r="3868" spans="1:22" ht="32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s="5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8">
        <f t="shared" si="360"/>
        <v>5.4999999999999997E-3</v>
      </c>
      <c r="P3868">
        <f t="shared" si="361"/>
        <v>5.5</v>
      </c>
      <c r="Q3868" t="s">
        <v>8317</v>
      </c>
      <c r="R3868" t="s">
        <v>8318</v>
      </c>
      <c r="S3868" s="12">
        <f t="shared" si="362"/>
        <v>42402.738668981481</v>
      </c>
      <c r="T3868" s="12">
        <f t="shared" si="363"/>
        <v>42451.936805555553</v>
      </c>
      <c r="U3868" t="str">
        <f t="shared" si="364"/>
        <v>Feb</v>
      </c>
      <c r="V3868" t="str">
        <f t="shared" si="365"/>
        <v>2016</v>
      </c>
    </row>
    <row r="3869" spans="1:22" ht="48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s="5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8">
        <f t="shared" si="360"/>
        <v>0.1255</v>
      </c>
      <c r="P3869">
        <f t="shared" si="361"/>
        <v>50.2</v>
      </c>
      <c r="Q3869" t="s">
        <v>8317</v>
      </c>
      <c r="R3869" t="s">
        <v>8318</v>
      </c>
      <c r="S3869" s="12">
        <f t="shared" si="362"/>
        <v>42509.605775462966</v>
      </c>
      <c r="T3869" s="12">
        <f t="shared" si="363"/>
        <v>42539.605775462966</v>
      </c>
      <c r="U3869" t="str">
        <f t="shared" si="364"/>
        <v>May</v>
      </c>
      <c r="V3869" t="str">
        <f t="shared" si="365"/>
        <v>2016</v>
      </c>
    </row>
    <row r="3870" spans="1:22" ht="16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s="5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8">
        <f t="shared" si="360"/>
        <v>2E-3</v>
      </c>
      <c r="P3870">
        <f t="shared" si="361"/>
        <v>10</v>
      </c>
      <c r="Q3870" t="s">
        <v>8317</v>
      </c>
      <c r="R3870" t="s">
        <v>8359</v>
      </c>
      <c r="S3870" s="12">
        <f t="shared" si="362"/>
        <v>41865.451446759253</v>
      </c>
      <c r="T3870" s="12">
        <f t="shared" si="363"/>
        <v>41890.451446759253</v>
      </c>
      <c r="U3870" t="str">
        <f t="shared" si="364"/>
        <v>Aug</v>
      </c>
      <c r="V3870" t="str">
        <f t="shared" si="365"/>
        <v>2014</v>
      </c>
    </row>
    <row r="3871" spans="1:22" ht="32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s="5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8">
        <f t="shared" si="360"/>
        <v>3.44748684310884E-2</v>
      </c>
      <c r="P3871">
        <f t="shared" si="361"/>
        <v>30.133333333333333</v>
      </c>
      <c r="Q3871" t="s">
        <v>8317</v>
      </c>
      <c r="R3871" t="s">
        <v>8359</v>
      </c>
      <c r="S3871" s="12">
        <f t="shared" si="362"/>
        <v>42047.516111111108</v>
      </c>
      <c r="T3871" s="12">
        <f t="shared" si="363"/>
        <v>42076.924305555549</v>
      </c>
      <c r="U3871" t="str">
        <f t="shared" si="364"/>
        <v>Feb</v>
      </c>
      <c r="V3871" t="str">
        <f t="shared" si="365"/>
        <v>2015</v>
      </c>
    </row>
    <row r="3872" spans="1:22" ht="48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s="5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8">
        <f t="shared" si="360"/>
        <v>0.15</v>
      </c>
      <c r="P3872">
        <f t="shared" si="361"/>
        <v>150</v>
      </c>
      <c r="Q3872" t="s">
        <v>8317</v>
      </c>
      <c r="R3872" t="s">
        <v>8359</v>
      </c>
      <c r="S3872" s="12">
        <f t="shared" si="362"/>
        <v>41792.963865740734</v>
      </c>
      <c r="T3872" s="12">
        <f t="shared" si="363"/>
        <v>41822.963865740734</v>
      </c>
      <c r="U3872" t="str">
        <f t="shared" si="364"/>
        <v>Jun</v>
      </c>
      <c r="V3872" t="str">
        <f t="shared" si="365"/>
        <v>2014</v>
      </c>
    </row>
    <row r="3873" spans="1:22" ht="32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s="5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8">
        <f t="shared" si="360"/>
        <v>2.6666666666666668E-2</v>
      </c>
      <c r="P3873">
        <f t="shared" si="361"/>
        <v>13.333333333333334</v>
      </c>
      <c r="Q3873" t="s">
        <v>8317</v>
      </c>
      <c r="R3873" t="s">
        <v>8359</v>
      </c>
      <c r="S3873" s="12">
        <f t="shared" si="362"/>
        <v>42763.572337962956</v>
      </c>
      <c r="T3873" s="12">
        <f t="shared" si="363"/>
        <v>42823.530671296299</v>
      </c>
      <c r="U3873" t="str">
        <f t="shared" si="364"/>
        <v>Jan</v>
      </c>
      <c r="V3873" t="str">
        <f t="shared" si="365"/>
        <v>2017</v>
      </c>
    </row>
    <row r="3874" spans="1:22" ht="48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s="5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8">
        <f t="shared" si="360"/>
        <v>0</v>
      </c>
      <c r="P3874" t="e">
        <f t="shared" si="361"/>
        <v>#DIV/0!</v>
      </c>
      <c r="Q3874" t="s">
        <v>8317</v>
      </c>
      <c r="R3874" t="s">
        <v>8359</v>
      </c>
      <c r="S3874" s="12">
        <f t="shared" si="362"/>
        <v>42179.9374537037</v>
      </c>
      <c r="T3874" s="12">
        <f t="shared" si="363"/>
        <v>42229.9374537037</v>
      </c>
      <c r="U3874" t="str">
        <f t="shared" si="364"/>
        <v>Jun</v>
      </c>
      <c r="V3874" t="str">
        <f t="shared" si="365"/>
        <v>2015</v>
      </c>
    </row>
    <row r="3875" spans="1:22" ht="48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s="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8">
        <f t="shared" si="360"/>
        <v>0</v>
      </c>
      <c r="P3875" t="e">
        <f t="shared" si="361"/>
        <v>#DIV/0!</v>
      </c>
      <c r="Q3875" t="s">
        <v>8317</v>
      </c>
      <c r="R3875" t="s">
        <v>8359</v>
      </c>
      <c r="S3875" s="12">
        <f t="shared" si="362"/>
        <v>42255.487673611111</v>
      </c>
      <c r="T3875" s="12">
        <f t="shared" si="363"/>
        <v>42285.487673611111</v>
      </c>
      <c r="U3875" t="str">
        <f t="shared" si="364"/>
        <v>Sep</v>
      </c>
      <c r="V3875" t="str">
        <f t="shared" si="365"/>
        <v>2015</v>
      </c>
    </row>
    <row r="3876" spans="1:22" ht="48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s="5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8">
        <f t="shared" si="360"/>
        <v>0</v>
      </c>
      <c r="P3876" t="e">
        <f t="shared" si="361"/>
        <v>#DIV/0!</v>
      </c>
      <c r="Q3876" t="s">
        <v>8317</v>
      </c>
      <c r="R3876" t="s">
        <v>8359</v>
      </c>
      <c r="S3876" s="12">
        <f t="shared" si="362"/>
        <v>42006.808124999996</v>
      </c>
      <c r="T3876" s="12">
        <f t="shared" si="363"/>
        <v>42027.833333333336</v>
      </c>
      <c r="U3876" t="str">
        <f t="shared" si="364"/>
        <v>Jan</v>
      </c>
      <c r="V3876" t="str">
        <f t="shared" si="365"/>
        <v>2015</v>
      </c>
    </row>
    <row r="3877" spans="1:22" ht="48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s="5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8">
        <f t="shared" si="360"/>
        <v>0</v>
      </c>
      <c r="P3877" t="e">
        <f t="shared" si="361"/>
        <v>#DIV/0!</v>
      </c>
      <c r="Q3877" t="s">
        <v>8317</v>
      </c>
      <c r="R3877" t="s">
        <v>8359</v>
      </c>
      <c r="S3877" s="12">
        <f t="shared" si="362"/>
        <v>42615.138483796291</v>
      </c>
      <c r="T3877" s="12">
        <f t="shared" si="363"/>
        <v>42616.208333333336</v>
      </c>
      <c r="U3877" t="str">
        <f t="shared" si="364"/>
        <v>Sep</v>
      </c>
      <c r="V3877" t="str">
        <f t="shared" si="365"/>
        <v>2016</v>
      </c>
    </row>
    <row r="3878" spans="1:22" ht="48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s="5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8">
        <f t="shared" si="360"/>
        <v>0.52794871794871789</v>
      </c>
      <c r="P3878">
        <f t="shared" si="361"/>
        <v>44.760869565217391</v>
      </c>
      <c r="Q3878" t="s">
        <v>8317</v>
      </c>
      <c r="R3878" t="s">
        <v>8359</v>
      </c>
      <c r="S3878" s="12">
        <f t="shared" si="362"/>
        <v>42372.415833333333</v>
      </c>
      <c r="T3878" s="12">
        <f t="shared" si="363"/>
        <v>42402.415833333333</v>
      </c>
      <c r="U3878" t="str">
        <f t="shared" si="364"/>
        <v>Jan</v>
      </c>
      <c r="V3878" t="str">
        <f t="shared" si="365"/>
        <v>2016</v>
      </c>
    </row>
    <row r="3879" spans="1:22" ht="48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s="5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8">
        <f t="shared" si="360"/>
        <v>4.9639999999999997E-2</v>
      </c>
      <c r="P3879">
        <f t="shared" si="361"/>
        <v>88.642857142857139</v>
      </c>
      <c r="Q3879" t="s">
        <v>8317</v>
      </c>
      <c r="R3879" t="s">
        <v>8359</v>
      </c>
      <c r="S3879" s="12">
        <f t="shared" si="362"/>
        <v>42682.469351851854</v>
      </c>
      <c r="T3879" s="12">
        <f t="shared" si="363"/>
        <v>42712.469351851854</v>
      </c>
      <c r="U3879" t="str">
        <f t="shared" si="364"/>
        <v>Nov</v>
      </c>
      <c r="V3879" t="str">
        <f t="shared" si="365"/>
        <v>2016</v>
      </c>
    </row>
    <row r="3880" spans="1:22" ht="48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s="5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8">
        <f t="shared" si="360"/>
        <v>5.5555555555555556E-4</v>
      </c>
      <c r="P3880">
        <f t="shared" si="361"/>
        <v>10</v>
      </c>
      <c r="Q3880" t="s">
        <v>8317</v>
      </c>
      <c r="R3880" t="s">
        <v>8359</v>
      </c>
      <c r="S3880" s="12">
        <f t="shared" si="362"/>
        <v>42154.610486111109</v>
      </c>
      <c r="T3880" s="12">
        <f t="shared" si="363"/>
        <v>42184.957638888889</v>
      </c>
      <c r="U3880" t="str">
        <f t="shared" si="364"/>
        <v>May</v>
      </c>
      <c r="V3880" t="str">
        <f t="shared" si="365"/>
        <v>2015</v>
      </c>
    </row>
    <row r="3881" spans="1:22" ht="48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s="5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8">
        <f t="shared" si="360"/>
        <v>0</v>
      </c>
      <c r="P3881" t="e">
        <f t="shared" si="361"/>
        <v>#DIV/0!</v>
      </c>
      <c r="Q3881" t="s">
        <v>8317</v>
      </c>
      <c r="R3881" t="s">
        <v>8359</v>
      </c>
      <c r="S3881" s="12">
        <f t="shared" si="362"/>
        <v>41999.652731481481</v>
      </c>
      <c r="T3881" s="12">
        <f t="shared" si="363"/>
        <v>42029.652731481481</v>
      </c>
      <c r="U3881" t="str">
        <f t="shared" si="364"/>
        <v>Dec</v>
      </c>
      <c r="V3881" t="str">
        <f t="shared" si="365"/>
        <v>2014</v>
      </c>
    </row>
    <row r="3882" spans="1:22" ht="48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s="5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8">
        <f t="shared" si="360"/>
        <v>0.13066666666666665</v>
      </c>
      <c r="P3882">
        <f t="shared" si="361"/>
        <v>57.647058823529413</v>
      </c>
      <c r="Q3882" t="s">
        <v>8317</v>
      </c>
      <c r="R3882" t="s">
        <v>8359</v>
      </c>
      <c r="S3882" s="12">
        <f t="shared" si="362"/>
        <v>41815.606712962959</v>
      </c>
      <c r="T3882" s="12">
        <f t="shared" si="363"/>
        <v>41850.75</v>
      </c>
      <c r="U3882" t="str">
        <f t="shared" si="364"/>
        <v>Jun</v>
      </c>
      <c r="V3882" t="str">
        <f t="shared" si="365"/>
        <v>2014</v>
      </c>
    </row>
    <row r="3883" spans="1:22" ht="32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s="5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8">
        <f t="shared" si="360"/>
        <v>0.05</v>
      </c>
      <c r="P3883">
        <f t="shared" si="361"/>
        <v>25</v>
      </c>
      <c r="Q3883" t="s">
        <v>8317</v>
      </c>
      <c r="R3883" t="s">
        <v>8359</v>
      </c>
      <c r="S3883" s="12">
        <f t="shared" si="362"/>
        <v>42755.810173611106</v>
      </c>
      <c r="T3883" s="12">
        <f t="shared" si="363"/>
        <v>42785.810173611106</v>
      </c>
      <c r="U3883" t="str">
        <f t="shared" si="364"/>
        <v>Jan</v>
      </c>
      <c r="V3883" t="str">
        <f t="shared" si="365"/>
        <v>2017</v>
      </c>
    </row>
    <row r="3884" spans="1:22" ht="48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s="5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8">
        <f t="shared" si="360"/>
        <v>0</v>
      </c>
      <c r="P3884" t="e">
        <f t="shared" si="361"/>
        <v>#DIV/0!</v>
      </c>
      <c r="Q3884" t="s">
        <v>8317</v>
      </c>
      <c r="R3884" t="s">
        <v>8359</v>
      </c>
      <c r="S3884" s="12">
        <f t="shared" si="362"/>
        <v>42373.77511574074</v>
      </c>
      <c r="T3884" s="12">
        <f t="shared" si="363"/>
        <v>42400.752083333333</v>
      </c>
      <c r="U3884" t="str">
        <f t="shared" si="364"/>
        <v>Jan</v>
      </c>
      <c r="V3884" t="str">
        <f t="shared" si="365"/>
        <v>2016</v>
      </c>
    </row>
    <row r="3885" spans="1:22" ht="48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s="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8">
        <f t="shared" si="360"/>
        <v>0</v>
      </c>
      <c r="P3885" t="e">
        <f t="shared" si="361"/>
        <v>#DIV/0!</v>
      </c>
      <c r="Q3885" t="s">
        <v>8317</v>
      </c>
      <c r="R3885" t="s">
        <v>8359</v>
      </c>
      <c r="S3885" s="12">
        <f t="shared" si="362"/>
        <v>41854.394317129627</v>
      </c>
      <c r="T3885" s="12">
        <f t="shared" si="363"/>
        <v>41884.394317129627</v>
      </c>
      <c r="U3885" t="str">
        <f t="shared" si="364"/>
        <v>Aug</v>
      </c>
      <c r="V3885" t="str">
        <f t="shared" si="365"/>
        <v>2014</v>
      </c>
    </row>
    <row r="3886" spans="1:22" ht="48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s="5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8">
        <f t="shared" si="360"/>
        <v>0</v>
      </c>
      <c r="P3886" t="e">
        <f t="shared" si="361"/>
        <v>#DIV/0!</v>
      </c>
      <c r="Q3886" t="s">
        <v>8317</v>
      </c>
      <c r="R3886" t="s">
        <v>8359</v>
      </c>
      <c r="S3886" s="12">
        <f t="shared" si="362"/>
        <v>42065.583240740736</v>
      </c>
      <c r="T3886" s="12">
        <f t="shared" si="363"/>
        <v>42090.541574074072</v>
      </c>
      <c r="U3886" t="str">
        <f t="shared" si="364"/>
        <v>Mar</v>
      </c>
      <c r="V3886" t="str">
        <f t="shared" si="365"/>
        <v>2015</v>
      </c>
    </row>
    <row r="3887" spans="1:22" ht="48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s="5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8">
        <f t="shared" si="360"/>
        <v>0</v>
      </c>
      <c r="P3887" t="e">
        <f t="shared" si="361"/>
        <v>#DIV/0!</v>
      </c>
      <c r="Q3887" t="s">
        <v>8317</v>
      </c>
      <c r="R3887" t="s">
        <v>8359</v>
      </c>
      <c r="S3887" s="12">
        <f t="shared" si="362"/>
        <v>42469.742951388886</v>
      </c>
      <c r="T3887" s="12">
        <f t="shared" si="363"/>
        <v>42499.742951388886</v>
      </c>
      <c r="U3887" t="str">
        <f t="shared" si="364"/>
        <v>Apr</v>
      </c>
      <c r="V3887" t="str">
        <f t="shared" si="365"/>
        <v>2016</v>
      </c>
    </row>
    <row r="3888" spans="1:22" ht="16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s="5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8">
        <f t="shared" si="360"/>
        <v>0</v>
      </c>
      <c r="P3888" t="e">
        <f t="shared" si="361"/>
        <v>#DIV/0!</v>
      </c>
      <c r="Q3888" t="s">
        <v>8317</v>
      </c>
      <c r="R3888" t="s">
        <v>8359</v>
      </c>
      <c r="S3888" s="12">
        <f t="shared" si="362"/>
        <v>41954.019699074073</v>
      </c>
      <c r="T3888" s="12">
        <f t="shared" si="363"/>
        <v>41984.019699074073</v>
      </c>
      <c r="U3888" t="str">
        <f t="shared" si="364"/>
        <v>Nov</v>
      </c>
      <c r="V3888" t="str">
        <f t="shared" si="365"/>
        <v>2014</v>
      </c>
    </row>
    <row r="3889" spans="1:22" ht="48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s="5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8">
        <f t="shared" si="360"/>
        <v>1.7500000000000002E-2</v>
      </c>
      <c r="P3889">
        <f t="shared" si="361"/>
        <v>17.5</v>
      </c>
      <c r="Q3889" t="s">
        <v>8317</v>
      </c>
      <c r="R3889" t="s">
        <v>8359</v>
      </c>
      <c r="S3889" s="12">
        <f t="shared" si="362"/>
        <v>42079.649641203701</v>
      </c>
      <c r="T3889" s="12">
        <f t="shared" si="363"/>
        <v>42125.708333333336</v>
      </c>
      <c r="U3889" t="str">
        <f t="shared" si="364"/>
        <v>Mar</v>
      </c>
      <c r="V3889" t="str">
        <f t="shared" si="365"/>
        <v>2015</v>
      </c>
    </row>
    <row r="3890" spans="1:22" ht="48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s="5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8">
        <f t="shared" si="360"/>
        <v>0.27100000000000002</v>
      </c>
      <c r="P3890">
        <f t="shared" si="361"/>
        <v>38.714285714285715</v>
      </c>
      <c r="Q3890" t="s">
        <v>8317</v>
      </c>
      <c r="R3890" t="s">
        <v>8318</v>
      </c>
      <c r="S3890" s="12">
        <f t="shared" si="362"/>
        <v>42762.337476851848</v>
      </c>
      <c r="T3890" s="12">
        <f t="shared" si="363"/>
        <v>42792.337476851848</v>
      </c>
      <c r="U3890" t="str">
        <f t="shared" si="364"/>
        <v>Jan</v>
      </c>
      <c r="V3890" t="str">
        <f t="shared" si="365"/>
        <v>2017</v>
      </c>
    </row>
    <row r="3891" spans="1:22" ht="48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s="5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8">
        <f t="shared" si="360"/>
        <v>1.4749999999999999E-2</v>
      </c>
      <c r="P3891">
        <f t="shared" si="361"/>
        <v>13.111111111111111</v>
      </c>
      <c r="Q3891" t="s">
        <v>8317</v>
      </c>
      <c r="R3891" t="s">
        <v>8318</v>
      </c>
      <c r="S3891" s="12">
        <f t="shared" si="362"/>
        <v>41976.796643518515</v>
      </c>
      <c r="T3891" s="12">
        <f t="shared" si="363"/>
        <v>42008.768055555549</v>
      </c>
      <c r="U3891" t="str">
        <f t="shared" si="364"/>
        <v>Dec</v>
      </c>
      <c r="V3891" t="str">
        <f t="shared" si="365"/>
        <v>2014</v>
      </c>
    </row>
    <row r="3892" spans="1:22" ht="48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s="5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8">
        <f t="shared" si="360"/>
        <v>0.16826666666666668</v>
      </c>
      <c r="P3892">
        <f t="shared" si="361"/>
        <v>315.5</v>
      </c>
      <c r="Q3892" t="s">
        <v>8317</v>
      </c>
      <c r="R3892" t="s">
        <v>8318</v>
      </c>
      <c r="S3892" s="12">
        <f t="shared" si="362"/>
        <v>42171.55027777778</v>
      </c>
      <c r="T3892" s="12">
        <f t="shared" si="363"/>
        <v>42231.55027777778</v>
      </c>
      <c r="U3892" t="str">
        <f t="shared" si="364"/>
        <v>Jun</v>
      </c>
      <c r="V3892" t="str">
        <f t="shared" si="365"/>
        <v>2015</v>
      </c>
    </row>
    <row r="3893" spans="1:22" ht="32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s="5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8">
        <f t="shared" si="360"/>
        <v>0.32500000000000001</v>
      </c>
      <c r="P3893">
        <f t="shared" si="361"/>
        <v>37.142857142857146</v>
      </c>
      <c r="Q3893" t="s">
        <v>8317</v>
      </c>
      <c r="R3893" t="s">
        <v>8318</v>
      </c>
      <c r="S3893" s="12">
        <f t="shared" si="362"/>
        <v>42055.924120370364</v>
      </c>
      <c r="T3893" s="12">
        <f t="shared" si="363"/>
        <v>42085.999305555553</v>
      </c>
      <c r="U3893" t="str">
        <f t="shared" si="364"/>
        <v>Feb</v>
      </c>
      <c r="V3893" t="str">
        <f t="shared" si="365"/>
        <v>2015</v>
      </c>
    </row>
    <row r="3894" spans="1:22" ht="48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s="5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8">
        <f t="shared" si="360"/>
        <v>0</v>
      </c>
      <c r="P3894" t="e">
        <f t="shared" si="361"/>
        <v>#DIV/0!</v>
      </c>
      <c r="Q3894" t="s">
        <v>8317</v>
      </c>
      <c r="R3894" t="s">
        <v>8318</v>
      </c>
      <c r="S3894" s="12">
        <f t="shared" si="362"/>
        <v>41867.44394675926</v>
      </c>
      <c r="T3894" s="12">
        <f t="shared" si="363"/>
        <v>41875.083333333328</v>
      </c>
      <c r="U3894" t="str">
        <f t="shared" si="364"/>
        <v>Aug</v>
      </c>
      <c r="V3894" t="str">
        <f t="shared" si="365"/>
        <v>2014</v>
      </c>
    </row>
    <row r="3895" spans="1:22" ht="48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s="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8">
        <f t="shared" si="360"/>
        <v>0.2155</v>
      </c>
      <c r="P3895">
        <f t="shared" si="361"/>
        <v>128.27380952380952</v>
      </c>
      <c r="Q3895" t="s">
        <v>8317</v>
      </c>
      <c r="R3895" t="s">
        <v>8318</v>
      </c>
      <c r="S3895" s="12">
        <f t="shared" si="362"/>
        <v>41779.449537037035</v>
      </c>
      <c r="T3895" s="12">
        <f t="shared" si="363"/>
        <v>41821.041666666664</v>
      </c>
      <c r="U3895" t="str">
        <f t="shared" si="364"/>
        <v>May</v>
      </c>
      <c r="V3895" t="str">
        <f t="shared" si="365"/>
        <v>2014</v>
      </c>
    </row>
    <row r="3896" spans="1:22" ht="48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s="5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8">
        <f t="shared" si="360"/>
        <v>3.4666666666666665E-2</v>
      </c>
      <c r="P3896">
        <f t="shared" si="361"/>
        <v>47.272727272727273</v>
      </c>
      <c r="Q3896" t="s">
        <v>8317</v>
      </c>
      <c r="R3896" t="s">
        <v>8318</v>
      </c>
      <c r="S3896" s="12">
        <f t="shared" si="362"/>
        <v>42679.750138888885</v>
      </c>
      <c r="T3896" s="12">
        <f t="shared" si="363"/>
        <v>42709.999305555553</v>
      </c>
      <c r="U3896" t="str">
        <f t="shared" si="364"/>
        <v>Nov</v>
      </c>
      <c r="V3896" t="str">
        <f t="shared" si="365"/>
        <v>2016</v>
      </c>
    </row>
    <row r="3897" spans="1:22" ht="48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s="5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8">
        <f t="shared" si="360"/>
        <v>0.05</v>
      </c>
      <c r="P3897">
        <f t="shared" si="361"/>
        <v>50</v>
      </c>
      <c r="Q3897" t="s">
        <v>8317</v>
      </c>
      <c r="R3897" t="s">
        <v>8318</v>
      </c>
      <c r="S3897" s="12">
        <f t="shared" si="362"/>
        <v>42032.041875000003</v>
      </c>
      <c r="T3897" s="12">
        <f t="shared" si="363"/>
        <v>42063.041875000003</v>
      </c>
      <c r="U3897" t="str">
        <f t="shared" si="364"/>
        <v>Jan</v>
      </c>
      <c r="V3897" t="str">
        <f t="shared" si="365"/>
        <v>2015</v>
      </c>
    </row>
    <row r="3898" spans="1:22" ht="48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s="5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8">
        <f t="shared" si="360"/>
        <v>0.10625</v>
      </c>
      <c r="P3898">
        <f t="shared" si="361"/>
        <v>42.5</v>
      </c>
      <c r="Q3898" t="s">
        <v>8317</v>
      </c>
      <c r="R3898" t="s">
        <v>8318</v>
      </c>
      <c r="S3898" s="12">
        <f t="shared" si="362"/>
        <v>41792.983541666668</v>
      </c>
      <c r="T3898" s="12">
        <f t="shared" si="363"/>
        <v>41806.983541666668</v>
      </c>
      <c r="U3898" t="str">
        <f t="shared" si="364"/>
        <v>Jun</v>
      </c>
      <c r="V3898" t="str">
        <f t="shared" si="365"/>
        <v>2014</v>
      </c>
    </row>
    <row r="3899" spans="1:22" ht="48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s="5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8">
        <f t="shared" si="360"/>
        <v>0.17599999999999999</v>
      </c>
      <c r="P3899">
        <f t="shared" si="361"/>
        <v>44</v>
      </c>
      <c r="Q3899" t="s">
        <v>8317</v>
      </c>
      <c r="R3899" t="s">
        <v>8318</v>
      </c>
      <c r="S3899" s="12">
        <f t="shared" si="362"/>
        <v>41982.665312499994</v>
      </c>
      <c r="T3899" s="12">
        <f t="shared" si="363"/>
        <v>42012.665312499994</v>
      </c>
      <c r="U3899" t="str">
        <f t="shared" si="364"/>
        <v>Dec</v>
      </c>
      <c r="V3899" t="str">
        <f t="shared" si="365"/>
        <v>2014</v>
      </c>
    </row>
    <row r="3900" spans="1:22" ht="64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s="5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8">
        <f t="shared" si="360"/>
        <v>0.3256</v>
      </c>
      <c r="P3900">
        <f t="shared" si="361"/>
        <v>50.875</v>
      </c>
      <c r="Q3900" t="s">
        <v>8317</v>
      </c>
      <c r="R3900" t="s">
        <v>8318</v>
      </c>
      <c r="S3900" s="12">
        <f t="shared" si="362"/>
        <v>42193.273958333331</v>
      </c>
      <c r="T3900" s="12">
        <f t="shared" si="363"/>
        <v>42233.458333333336</v>
      </c>
      <c r="U3900" t="str">
        <f t="shared" si="364"/>
        <v>Jul</v>
      </c>
      <c r="V3900" t="str">
        <f t="shared" si="365"/>
        <v>2015</v>
      </c>
    </row>
    <row r="3901" spans="1:22" ht="48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s="5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8">
        <f t="shared" si="360"/>
        <v>1.2500000000000001E-2</v>
      </c>
      <c r="P3901">
        <f t="shared" si="361"/>
        <v>62.5</v>
      </c>
      <c r="Q3901" t="s">
        <v>8317</v>
      </c>
      <c r="R3901" t="s">
        <v>8318</v>
      </c>
      <c r="S3901" s="12">
        <f t="shared" si="362"/>
        <v>41843.566678240735</v>
      </c>
      <c r="T3901" s="12">
        <f t="shared" si="363"/>
        <v>41863.566678240735</v>
      </c>
      <c r="U3901" t="str">
        <f t="shared" si="364"/>
        <v>Jul</v>
      </c>
      <c r="V3901" t="str">
        <f t="shared" si="365"/>
        <v>2014</v>
      </c>
    </row>
    <row r="3902" spans="1:22" ht="32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s="5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8">
        <f t="shared" si="360"/>
        <v>5.3999999999999999E-2</v>
      </c>
      <c r="P3902">
        <f t="shared" si="361"/>
        <v>27</v>
      </c>
      <c r="Q3902" t="s">
        <v>8317</v>
      </c>
      <c r="R3902" t="s">
        <v>8318</v>
      </c>
      <c r="S3902" s="12">
        <f t="shared" si="362"/>
        <v>42135.884155092594</v>
      </c>
      <c r="T3902" s="12">
        <f t="shared" si="363"/>
        <v>42165.884155092594</v>
      </c>
      <c r="U3902" t="str">
        <f t="shared" si="364"/>
        <v>May</v>
      </c>
      <c r="V3902" t="str">
        <f t="shared" si="365"/>
        <v>2015</v>
      </c>
    </row>
    <row r="3903" spans="1:22" ht="48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s="5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8">
        <f t="shared" si="360"/>
        <v>8.3333333333333332E-3</v>
      </c>
      <c r="P3903">
        <f t="shared" si="361"/>
        <v>25</v>
      </c>
      <c r="Q3903" t="s">
        <v>8317</v>
      </c>
      <c r="R3903" t="s">
        <v>8318</v>
      </c>
      <c r="S3903" s="12">
        <f t="shared" si="362"/>
        <v>42317.618043981485</v>
      </c>
      <c r="T3903" s="12">
        <f t="shared" si="363"/>
        <v>42357.618043981485</v>
      </c>
      <c r="U3903" t="str">
        <f t="shared" si="364"/>
        <v>Nov</v>
      </c>
      <c r="V3903" t="str">
        <f t="shared" si="365"/>
        <v>2015</v>
      </c>
    </row>
    <row r="3904" spans="1:22" ht="48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s="5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8">
        <f t="shared" si="360"/>
        <v>0.48833333333333334</v>
      </c>
      <c r="P3904">
        <f t="shared" si="361"/>
        <v>47.258064516129032</v>
      </c>
      <c r="Q3904" t="s">
        <v>8317</v>
      </c>
      <c r="R3904" t="s">
        <v>8318</v>
      </c>
      <c r="S3904" s="12">
        <f t="shared" si="362"/>
        <v>42663.259745370371</v>
      </c>
      <c r="T3904" s="12">
        <f t="shared" si="363"/>
        <v>42688.301412037035</v>
      </c>
      <c r="U3904" t="str">
        <f t="shared" si="364"/>
        <v>Oct</v>
      </c>
      <c r="V3904" t="str">
        <f t="shared" si="365"/>
        <v>2016</v>
      </c>
    </row>
    <row r="3905" spans="1:22" ht="48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s="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8">
        <f t="shared" si="360"/>
        <v>0</v>
      </c>
      <c r="P3905" t="e">
        <f t="shared" si="361"/>
        <v>#DIV/0!</v>
      </c>
      <c r="Q3905" t="s">
        <v>8317</v>
      </c>
      <c r="R3905" t="s">
        <v>8318</v>
      </c>
      <c r="S3905" s="12">
        <f t="shared" si="362"/>
        <v>42185.802835648145</v>
      </c>
      <c r="T3905" s="12">
        <f t="shared" si="363"/>
        <v>42230.609722222223</v>
      </c>
      <c r="U3905" t="str">
        <f t="shared" si="364"/>
        <v>Jun</v>
      </c>
      <c r="V3905" t="str">
        <f t="shared" si="365"/>
        <v>2015</v>
      </c>
    </row>
    <row r="3906" spans="1:22" ht="16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s="5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8">
        <f t="shared" si="360"/>
        <v>2.9999999999999997E-4</v>
      </c>
      <c r="P3906">
        <f t="shared" si="361"/>
        <v>1.5</v>
      </c>
      <c r="Q3906" t="s">
        <v>8317</v>
      </c>
      <c r="R3906" t="s">
        <v>8318</v>
      </c>
      <c r="S3906" s="12">
        <f t="shared" si="362"/>
        <v>42095.020833333336</v>
      </c>
      <c r="T3906" s="12">
        <f t="shared" si="363"/>
        <v>42109.00277777778</v>
      </c>
      <c r="U3906" t="str">
        <f t="shared" si="364"/>
        <v>Apr</v>
      </c>
      <c r="V3906" t="str">
        <f t="shared" si="365"/>
        <v>2015</v>
      </c>
    </row>
    <row r="3907" spans="1:22" ht="48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s="5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8">
        <f t="shared" ref="O3907:O3970" si="366">E3907/D3907</f>
        <v>0.11533333333333333</v>
      </c>
      <c r="P3907">
        <f t="shared" ref="P3907:P3970" si="367">AVERAGE(E3907/L3907)</f>
        <v>24.714285714285715</v>
      </c>
      <c r="Q3907" t="s">
        <v>8317</v>
      </c>
      <c r="R3907" t="s">
        <v>8318</v>
      </c>
      <c r="S3907" s="12">
        <f t="shared" ref="S3907:S3970" si="368">(((J3907/60)/60)/24)+DATE(1970,1,1)+(-5/24)</f>
        <v>42124.415543981479</v>
      </c>
      <c r="T3907" s="12">
        <f t="shared" ref="T3907:T3970" si="369">(((I3907/60)/60)/24)+DATE(1970,1,1)+(-5/24)</f>
        <v>42166.749999999993</v>
      </c>
      <c r="U3907" t="str">
        <f t="shared" ref="U3907:U3970" si="370">TEXT(S3907, "mmm")</f>
        <v>Apr</v>
      </c>
      <c r="V3907" t="str">
        <f t="shared" ref="V3907:V3970" si="371">TEXT(S3907, "yyy")</f>
        <v>2015</v>
      </c>
    </row>
    <row r="3908" spans="1:22" ht="48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s="5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8">
        <f t="shared" si="366"/>
        <v>0.67333333333333334</v>
      </c>
      <c r="P3908">
        <f t="shared" si="367"/>
        <v>63.125</v>
      </c>
      <c r="Q3908" t="s">
        <v>8317</v>
      </c>
      <c r="R3908" t="s">
        <v>8318</v>
      </c>
      <c r="S3908" s="12">
        <f t="shared" si="368"/>
        <v>42143.709409722222</v>
      </c>
      <c r="T3908" s="12">
        <f t="shared" si="369"/>
        <v>42181.350694444445</v>
      </c>
      <c r="U3908" t="str">
        <f t="shared" si="370"/>
        <v>May</v>
      </c>
      <c r="V3908" t="str">
        <f t="shared" si="371"/>
        <v>2015</v>
      </c>
    </row>
    <row r="3909" spans="1:22" ht="32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s="5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8">
        <f t="shared" si="366"/>
        <v>0.153</v>
      </c>
      <c r="P3909">
        <f t="shared" si="367"/>
        <v>38.25</v>
      </c>
      <c r="Q3909" t="s">
        <v>8317</v>
      </c>
      <c r="R3909" t="s">
        <v>8318</v>
      </c>
      <c r="S3909" s="12">
        <f t="shared" si="368"/>
        <v>41906.611180555556</v>
      </c>
      <c r="T3909" s="12">
        <f t="shared" si="369"/>
        <v>41938.630555555552</v>
      </c>
      <c r="U3909" t="str">
        <f t="shared" si="370"/>
        <v>Sep</v>
      </c>
      <c r="V3909" t="str">
        <f t="shared" si="371"/>
        <v>2014</v>
      </c>
    </row>
    <row r="3910" spans="1:22" ht="48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s="5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8">
        <f t="shared" si="366"/>
        <v>8.666666666666667E-2</v>
      </c>
      <c r="P3910">
        <f t="shared" si="367"/>
        <v>16.25</v>
      </c>
      <c r="Q3910" t="s">
        <v>8317</v>
      </c>
      <c r="R3910" t="s">
        <v>8318</v>
      </c>
      <c r="S3910" s="12">
        <f t="shared" si="368"/>
        <v>41833.927037037036</v>
      </c>
      <c r="T3910" s="12">
        <f t="shared" si="369"/>
        <v>41848.927037037036</v>
      </c>
      <c r="U3910" t="str">
        <f t="shared" si="370"/>
        <v>Jul</v>
      </c>
      <c r="V3910" t="str">
        <f t="shared" si="371"/>
        <v>2014</v>
      </c>
    </row>
    <row r="3911" spans="1:22" ht="48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s="5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8">
        <f t="shared" si="366"/>
        <v>2.2499999999999998E-3</v>
      </c>
      <c r="P3911">
        <f t="shared" si="367"/>
        <v>33.75</v>
      </c>
      <c r="Q3911" t="s">
        <v>8317</v>
      </c>
      <c r="R3911" t="s">
        <v>8318</v>
      </c>
      <c r="S3911" s="12">
        <f t="shared" si="368"/>
        <v>41863.150949074072</v>
      </c>
      <c r="T3911" s="12">
        <f t="shared" si="369"/>
        <v>41893.150949074072</v>
      </c>
      <c r="U3911" t="str">
        <f t="shared" si="370"/>
        <v>Aug</v>
      </c>
      <c r="V3911" t="str">
        <f t="shared" si="371"/>
        <v>2014</v>
      </c>
    </row>
    <row r="3912" spans="1:22" ht="48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s="5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8">
        <f t="shared" si="366"/>
        <v>3.0833333333333334E-2</v>
      </c>
      <c r="P3912">
        <f t="shared" si="367"/>
        <v>61.666666666666664</v>
      </c>
      <c r="Q3912" t="s">
        <v>8317</v>
      </c>
      <c r="R3912" t="s">
        <v>8318</v>
      </c>
      <c r="S3912" s="12">
        <f t="shared" si="368"/>
        <v>42224.548576388886</v>
      </c>
      <c r="T3912" s="12">
        <f t="shared" si="369"/>
        <v>42254.548576388886</v>
      </c>
      <c r="U3912" t="str">
        <f t="shared" si="370"/>
        <v>Aug</v>
      </c>
      <c r="V3912" t="str">
        <f t="shared" si="371"/>
        <v>2015</v>
      </c>
    </row>
    <row r="3913" spans="1:22" ht="48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s="5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8">
        <f t="shared" si="366"/>
        <v>0.37412499999999999</v>
      </c>
      <c r="P3913">
        <f t="shared" si="367"/>
        <v>83.138888888888886</v>
      </c>
      <c r="Q3913" t="s">
        <v>8317</v>
      </c>
      <c r="R3913" t="s">
        <v>8318</v>
      </c>
      <c r="S3913" s="12">
        <f t="shared" si="368"/>
        <v>41939.603900462964</v>
      </c>
      <c r="T3913" s="12">
        <f t="shared" si="369"/>
        <v>41969.645567129628</v>
      </c>
      <c r="U3913" t="str">
        <f t="shared" si="370"/>
        <v>Oct</v>
      </c>
      <c r="V3913" t="str">
        <f t="shared" si="371"/>
        <v>2014</v>
      </c>
    </row>
    <row r="3914" spans="1:22" ht="48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s="5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8">
        <f t="shared" si="366"/>
        <v>6.666666666666667E-5</v>
      </c>
      <c r="P3914">
        <f t="shared" si="367"/>
        <v>1</v>
      </c>
      <c r="Q3914" t="s">
        <v>8317</v>
      </c>
      <c r="R3914" t="s">
        <v>8318</v>
      </c>
      <c r="S3914" s="12">
        <f t="shared" si="368"/>
        <v>42059.061689814807</v>
      </c>
      <c r="T3914" s="12">
        <f t="shared" si="369"/>
        <v>42118.982638888883</v>
      </c>
      <c r="U3914" t="str">
        <f t="shared" si="370"/>
        <v>Feb</v>
      </c>
      <c r="V3914" t="str">
        <f t="shared" si="371"/>
        <v>2015</v>
      </c>
    </row>
    <row r="3915" spans="1:22" ht="48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s="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8">
        <f t="shared" si="366"/>
        <v>0.1</v>
      </c>
      <c r="P3915">
        <f t="shared" si="367"/>
        <v>142.85714285714286</v>
      </c>
      <c r="Q3915" t="s">
        <v>8317</v>
      </c>
      <c r="R3915" t="s">
        <v>8318</v>
      </c>
      <c r="S3915" s="12">
        <f t="shared" si="368"/>
        <v>42308.002881944441</v>
      </c>
      <c r="T3915" s="12">
        <f t="shared" si="369"/>
        <v>42338.044548611106</v>
      </c>
      <c r="U3915" t="str">
        <f t="shared" si="370"/>
        <v>Oct</v>
      </c>
      <c r="V3915" t="str">
        <f t="shared" si="371"/>
        <v>2015</v>
      </c>
    </row>
    <row r="3916" spans="1:22" ht="48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s="5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8">
        <f t="shared" si="366"/>
        <v>0.36359999999999998</v>
      </c>
      <c r="P3916">
        <f t="shared" si="367"/>
        <v>33.666666666666664</v>
      </c>
      <c r="Q3916" t="s">
        <v>8317</v>
      </c>
      <c r="R3916" t="s">
        <v>8318</v>
      </c>
      <c r="S3916" s="12">
        <f t="shared" si="368"/>
        <v>42114.610601851848</v>
      </c>
      <c r="T3916" s="12">
        <f t="shared" si="369"/>
        <v>42134.749305555553</v>
      </c>
      <c r="U3916" t="str">
        <f t="shared" si="370"/>
        <v>Apr</v>
      </c>
      <c r="V3916" t="str">
        <f t="shared" si="371"/>
        <v>2015</v>
      </c>
    </row>
    <row r="3917" spans="1:22" ht="48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s="5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8">
        <f t="shared" si="366"/>
        <v>3.3333333333333335E-3</v>
      </c>
      <c r="P3917">
        <f t="shared" si="367"/>
        <v>5</v>
      </c>
      <c r="Q3917" t="s">
        <v>8317</v>
      </c>
      <c r="R3917" t="s">
        <v>8318</v>
      </c>
      <c r="S3917" s="12">
        <f t="shared" si="368"/>
        <v>42492.776724537034</v>
      </c>
      <c r="T3917" s="12">
        <f t="shared" si="369"/>
        <v>42522.776724537034</v>
      </c>
      <c r="U3917" t="str">
        <f t="shared" si="370"/>
        <v>May</v>
      </c>
      <c r="V3917" t="str">
        <f t="shared" si="371"/>
        <v>2016</v>
      </c>
    </row>
    <row r="3918" spans="1:22" ht="48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s="5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8">
        <f t="shared" si="366"/>
        <v>0</v>
      </c>
      <c r="P3918" t="e">
        <f t="shared" si="367"/>
        <v>#DIV/0!</v>
      </c>
      <c r="Q3918" t="s">
        <v>8317</v>
      </c>
      <c r="R3918" t="s">
        <v>8318</v>
      </c>
      <c r="S3918" s="12">
        <f t="shared" si="368"/>
        <v>42494.263333333329</v>
      </c>
      <c r="T3918" s="12">
        <f t="shared" si="369"/>
        <v>42524.263333333329</v>
      </c>
      <c r="U3918" t="str">
        <f t="shared" si="370"/>
        <v>May</v>
      </c>
      <c r="V3918" t="str">
        <f t="shared" si="371"/>
        <v>2016</v>
      </c>
    </row>
    <row r="3919" spans="1:22" ht="48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s="5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8">
        <f t="shared" si="366"/>
        <v>2.8571428571428571E-3</v>
      </c>
      <c r="P3919">
        <f t="shared" si="367"/>
        <v>10</v>
      </c>
      <c r="Q3919" t="s">
        <v>8317</v>
      </c>
      <c r="R3919" t="s">
        <v>8318</v>
      </c>
      <c r="S3919" s="12">
        <f t="shared" si="368"/>
        <v>41863.318993055553</v>
      </c>
      <c r="T3919" s="12">
        <f t="shared" si="369"/>
        <v>41893.318993055553</v>
      </c>
      <c r="U3919" t="str">
        <f t="shared" si="370"/>
        <v>Aug</v>
      </c>
      <c r="V3919" t="str">
        <f t="shared" si="371"/>
        <v>2014</v>
      </c>
    </row>
    <row r="3920" spans="1:22" ht="48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s="5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8">
        <f t="shared" si="366"/>
        <v>2E-3</v>
      </c>
      <c r="P3920">
        <f t="shared" si="367"/>
        <v>40</v>
      </c>
      <c r="Q3920" t="s">
        <v>8317</v>
      </c>
      <c r="R3920" t="s">
        <v>8318</v>
      </c>
      <c r="S3920" s="12">
        <f t="shared" si="368"/>
        <v>41843.456284722219</v>
      </c>
      <c r="T3920" s="12">
        <f t="shared" si="369"/>
        <v>41855.458333333328</v>
      </c>
      <c r="U3920" t="str">
        <f t="shared" si="370"/>
        <v>Jul</v>
      </c>
      <c r="V3920" t="str">
        <f t="shared" si="371"/>
        <v>2014</v>
      </c>
    </row>
    <row r="3921" spans="1:22" ht="48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s="5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8">
        <f t="shared" si="366"/>
        <v>1.7999999999999999E-2</v>
      </c>
      <c r="P3921">
        <f t="shared" si="367"/>
        <v>30</v>
      </c>
      <c r="Q3921" t="s">
        <v>8317</v>
      </c>
      <c r="R3921" t="s">
        <v>8318</v>
      </c>
      <c r="S3921" s="12">
        <f t="shared" si="368"/>
        <v>42358.476539351854</v>
      </c>
      <c r="T3921" s="12">
        <f t="shared" si="369"/>
        <v>42386.791666666664</v>
      </c>
      <c r="U3921" t="str">
        <f t="shared" si="370"/>
        <v>Dec</v>
      </c>
      <c r="V3921" t="str">
        <f t="shared" si="371"/>
        <v>2015</v>
      </c>
    </row>
    <row r="3922" spans="1:22" ht="48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s="5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8">
        <f t="shared" si="366"/>
        <v>5.3999999999999999E-2</v>
      </c>
      <c r="P3922">
        <f t="shared" si="367"/>
        <v>45</v>
      </c>
      <c r="Q3922" t="s">
        <v>8317</v>
      </c>
      <c r="R3922" t="s">
        <v>8318</v>
      </c>
      <c r="S3922" s="12">
        <f t="shared" si="368"/>
        <v>42657.178935185184</v>
      </c>
      <c r="T3922" s="12">
        <f t="shared" si="369"/>
        <v>42687.220601851855</v>
      </c>
      <c r="U3922" t="str">
        <f t="shared" si="370"/>
        <v>Oct</v>
      </c>
      <c r="V3922" t="str">
        <f t="shared" si="371"/>
        <v>2016</v>
      </c>
    </row>
    <row r="3923" spans="1:22" ht="48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s="5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8">
        <f t="shared" si="366"/>
        <v>0</v>
      </c>
      <c r="P3923" t="e">
        <f t="shared" si="367"/>
        <v>#DIV/0!</v>
      </c>
      <c r="Q3923" t="s">
        <v>8317</v>
      </c>
      <c r="R3923" t="s">
        <v>8318</v>
      </c>
      <c r="S3923" s="12">
        <f t="shared" si="368"/>
        <v>41926.333969907406</v>
      </c>
      <c r="T3923" s="12">
        <f t="shared" si="369"/>
        <v>41938.541666666664</v>
      </c>
      <c r="U3923" t="str">
        <f t="shared" si="370"/>
        <v>Oct</v>
      </c>
      <c r="V3923" t="str">
        <f t="shared" si="371"/>
        <v>2014</v>
      </c>
    </row>
    <row r="3924" spans="1:22" ht="48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s="5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8">
        <f t="shared" si="366"/>
        <v>8.1333333333333327E-2</v>
      </c>
      <c r="P3924">
        <f t="shared" si="367"/>
        <v>10.166666666666666</v>
      </c>
      <c r="Q3924" t="s">
        <v>8317</v>
      </c>
      <c r="R3924" t="s">
        <v>8318</v>
      </c>
      <c r="S3924" s="12">
        <f t="shared" si="368"/>
        <v>42020.560300925928</v>
      </c>
      <c r="T3924" s="12">
        <f t="shared" si="369"/>
        <v>42065.749999999993</v>
      </c>
      <c r="U3924" t="str">
        <f t="shared" si="370"/>
        <v>Jan</v>
      </c>
      <c r="V3924" t="str">
        <f t="shared" si="371"/>
        <v>2015</v>
      </c>
    </row>
    <row r="3925" spans="1:22" ht="48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s="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8">
        <f t="shared" si="366"/>
        <v>0.12034782608695652</v>
      </c>
      <c r="P3925">
        <f t="shared" si="367"/>
        <v>81.411764705882348</v>
      </c>
      <c r="Q3925" t="s">
        <v>8317</v>
      </c>
      <c r="R3925" t="s">
        <v>8318</v>
      </c>
      <c r="S3925" s="12">
        <f t="shared" si="368"/>
        <v>42075.771655092591</v>
      </c>
      <c r="T3925" s="12">
        <f t="shared" si="369"/>
        <v>42103.771655092591</v>
      </c>
      <c r="U3925" t="str">
        <f t="shared" si="370"/>
        <v>Mar</v>
      </c>
      <c r="V3925" t="str">
        <f t="shared" si="371"/>
        <v>2015</v>
      </c>
    </row>
    <row r="3926" spans="1:22" ht="48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s="5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8">
        <f t="shared" si="366"/>
        <v>0.15266666666666667</v>
      </c>
      <c r="P3926">
        <f t="shared" si="367"/>
        <v>57.25</v>
      </c>
      <c r="Q3926" t="s">
        <v>8317</v>
      </c>
      <c r="R3926" t="s">
        <v>8318</v>
      </c>
      <c r="S3926" s="12">
        <f t="shared" si="368"/>
        <v>41786.751412037032</v>
      </c>
      <c r="T3926" s="12">
        <f t="shared" si="369"/>
        <v>41816.751412037032</v>
      </c>
      <c r="U3926" t="str">
        <f t="shared" si="370"/>
        <v>May</v>
      </c>
      <c r="V3926" t="str">
        <f t="shared" si="371"/>
        <v>2014</v>
      </c>
    </row>
    <row r="3927" spans="1:22" ht="48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s="5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8">
        <f t="shared" si="366"/>
        <v>0.1</v>
      </c>
      <c r="P3927">
        <f t="shared" si="367"/>
        <v>5</v>
      </c>
      <c r="Q3927" t="s">
        <v>8317</v>
      </c>
      <c r="R3927" t="s">
        <v>8318</v>
      </c>
      <c r="S3927" s="12">
        <f t="shared" si="368"/>
        <v>41820.662488425922</v>
      </c>
      <c r="T3927" s="12">
        <f t="shared" si="369"/>
        <v>41850.662488425922</v>
      </c>
      <c r="U3927" t="str">
        <f t="shared" si="370"/>
        <v>Jun</v>
      </c>
      <c r="V3927" t="str">
        <f t="shared" si="371"/>
        <v>2014</v>
      </c>
    </row>
    <row r="3928" spans="1:22" ht="32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s="5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8">
        <f t="shared" si="366"/>
        <v>3.0000000000000001E-3</v>
      </c>
      <c r="P3928">
        <f t="shared" si="367"/>
        <v>15</v>
      </c>
      <c r="Q3928" t="s">
        <v>8317</v>
      </c>
      <c r="R3928" t="s">
        <v>8318</v>
      </c>
      <c r="S3928" s="12">
        <f t="shared" si="368"/>
        <v>41969.876712962963</v>
      </c>
      <c r="T3928" s="12">
        <f t="shared" si="369"/>
        <v>41999.876712962963</v>
      </c>
      <c r="U3928" t="str">
        <f t="shared" si="370"/>
        <v>Nov</v>
      </c>
      <c r="V3928" t="str">
        <f t="shared" si="371"/>
        <v>2014</v>
      </c>
    </row>
    <row r="3929" spans="1:22" ht="48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s="5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8">
        <f t="shared" si="366"/>
        <v>0.01</v>
      </c>
      <c r="P3929">
        <f t="shared" si="367"/>
        <v>12.5</v>
      </c>
      <c r="Q3929" t="s">
        <v>8317</v>
      </c>
      <c r="R3929" t="s">
        <v>8318</v>
      </c>
      <c r="S3929" s="12">
        <f t="shared" si="368"/>
        <v>41830.059074074074</v>
      </c>
      <c r="T3929" s="12">
        <f t="shared" si="369"/>
        <v>41860.059074074074</v>
      </c>
      <c r="U3929" t="str">
        <f t="shared" si="370"/>
        <v>Jul</v>
      </c>
      <c r="V3929" t="str">
        <f t="shared" si="371"/>
        <v>2014</v>
      </c>
    </row>
    <row r="3930" spans="1:22" ht="48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s="5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8">
        <f t="shared" si="366"/>
        <v>0.13020000000000001</v>
      </c>
      <c r="P3930">
        <f t="shared" si="367"/>
        <v>93</v>
      </c>
      <c r="Q3930" t="s">
        <v>8317</v>
      </c>
      <c r="R3930" t="s">
        <v>8318</v>
      </c>
      <c r="S3930" s="12">
        <f t="shared" si="368"/>
        <v>42265.474849537037</v>
      </c>
      <c r="T3930" s="12">
        <f t="shared" si="369"/>
        <v>42292.999305555553</v>
      </c>
      <c r="U3930" t="str">
        <f t="shared" si="370"/>
        <v>Sep</v>
      </c>
      <c r="V3930" t="str">
        <f t="shared" si="371"/>
        <v>2015</v>
      </c>
    </row>
    <row r="3931" spans="1:22" ht="48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s="5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8">
        <f t="shared" si="366"/>
        <v>2.265E-2</v>
      </c>
      <c r="P3931">
        <f t="shared" si="367"/>
        <v>32.357142857142854</v>
      </c>
      <c r="Q3931" t="s">
        <v>8317</v>
      </c>
      <c r="R3931" t="s">
        <v>8318</v>
      </c>
      <c r="S3931" s="12">
        <f t="shared" si="368"/>
        <v>42601.618807870364</v>
      </c>
      <c r="T3931" s="12">
        <f t="shared" si="369"/>
        <v>42631.618807870364</v>
      </c>
      <c r="U3931" t="str">
        <f t="shared" si="370"/>
        <v>Aug</v>
      </c>
      <c r="V3931" t="str">
        <f t="shared" si="371"/>
        <v>2016</v>
      </c>
    </row>
    <row r="3932" spans="1:22" ht="48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s="5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8">
        <f t="shared" si="366"/>
        <v>0</v>
      </c>
      <c r="P3932" t="e">
        <f t="shared" si="367"/>
        <v>#DIV/0!</v>
      </c>
      <c r="Q3932" t="s">
        <v>8317</v>
      </c>
      <c r="R3932" t="s">
        <v>8318</v>
      </c>
      <c r="S3932" s="12">
        <f t="shared" si="368"/>
        <v>42433.13041666666</v>
      </c>
      <c r="T3932" s="12">
        <f t="shared" si="369"/>
        <v>42461.041666666664</v>
      </c>
      <c r="U3932" t="str">
        <f t="shared" si="370"/>
        <v>Mar</v>
      </c>
      <c r="V3932" t="str">
        <f t="shared" si="371"/>
        <v>2016</v>
      </c>
    </row>
    <row r="3933" spans="1:22" ht="48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s="5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8">
        <f t="shared" si="366"/>
        <v>0</v>
      </c>
      <c r="P3933" t="e">
        <f t="shared" si="367"/>
        <v>#DIV/0!</v>
      </c>
      <c r="Q3933" t="s">
        <v>8317</v>
      </c>
      <c r="R3933" t="s">
        <v>8318</v>
      </c>
      <c r="S3933" s="12">
        <f t="shared" si="368"/>
        <v>42227.943368055552</v>
      </c>
      <c r="T3933" s="12">
        <f t="shared" si="369"/>
        <v>42252.943368055552</v>
      </c>
      <c r="U3933" t="str">
        <f t="shared" si="370"/>
        <v>Aug</v>
      </c>
      <c r="V3933" t="str">
        <f t="shared" si="371"/>
        <v>2015</v>
      </c>
    </row>
    <row r="3934" spans="1:22" ht="48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s="5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8">
        <f t="shared" si="366"/>
        <v>8.3333333333333331E-5</v>
      </c>
      <c r="P3934">
        <f t="shared" si="367"/>
        <v>1</v>
      </c>
      <c r="Q3934" t="s">
        <v>8317</v>
      </c>
      <c r="R3934" t="s">
        <v>8318</v>
      </c>
      <c r="S3934" s="12">
        <f t="shared" si="368"/>
        <v>42414.960231481477</v>
      </c>
      <c r="T3934" s="12">
        <f t="shared" si="369"/>
        <v>42444.918564814812</v>
      </c>
      <c r="U3934" t="str">
        <f t="shared" si="370"/>
        <v>Feb</v>
      </c>
      <c r="V3934" t="str">
        <f t="shared" si="371"/>
        <v>2016</v>
      </c>
    </row>
    <row r="3935" spans="1:22" ht="48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s="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8">
        <f t="shared" si="366"/>
        <v>0.15742857142857142</v>
      </c>
      <c r="P3935">
        <f t="shared" si="367"/>
        <v>91.833333333333329</v>
      </c>
      <c r="Q3935" t="s">
        <v>8317</v>
      </c>
      <c r="R3935" t="s">
        <v>8318</v>
      </c>
      <c r="S3935" s="12">
        <f t="shared" si="368"/>
        <v>42538.759976851848</v>
      </c>
      <c r="T3935" s="12">
        <f t="shared" si="369"/>
        <v>42567.821527777771</v>
      </c>
      <c r="U3935" t="str">
        <f t="shared" si="370"/>
        <v>Jun</v>
      </c>
      <c r="V3935" t="str">
        <f t="shared" si="371"/>
        <v>2016</v>
      </c>
    </row>
    <row r="3936" spans="1:22" ht="48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s="5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8">
        <f t="shared" si="366"/>
        <v>0.11</v>
      </c>
      <c r="P3936">
        <f t="shared" si="367"/>
        <v>45.833333333333336</v>
      </c>
      <c r="Q3936" t="s">
        <v>8317</v>
      </c>
      <c r="R3936" t="s">
        <v>8318</v>
      </c>
      <c r="S3936" s="12">
        <f t="shared" si="368"/>
        <v>42233.463414351849</v>
      </c>
      <c r="T3936" s="12">
        <f t="shared" si="369"/>
        <v>42278.333333333336</v>
      </c>
      <c r="U3936" t="str">
        <f t="shared" si="370"/>
        <v>Aug</v>
      </c>
      <c r="V3936" t="str">
        <f t="shared" si="371"/>
        <v>2015</v>
      </c>
    </row>
    <row r="3937" spans="1:22" ht="64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s="5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8">
        <f t="shared" si="366"/>
        <v>0.43833333333333335</v>
      </c>
      <c r="P3937">
        <f t="shared" si="367"/>
        <v>57.173913043478258</v>
      </c>
      <c r="Q3937" t="s">
        <v>8317</v>
      </c>
      <c r="R3937" t="s">
        <v>8318</v>
      </c>
      <c r="S3937" s="12">
        <f t="shared" si="368"/>
        <v>42221.448449074065</v>
      </c>
      <c r="T3937" s="12">
        <f t="shared" si="369"/>
        <v>42281.448449074065</v>
      </c>
      <c r="U3937" t="str">
        <f t="shared" si="370"/>
        <v>Aug</v>
      </c>
      <c r="V3937" t="str">
        <f t="shared" si="371"/>
        <v>2015</v>
      </c>
    </row>
    <row r="3938" spans="1:22" ht="48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s="5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8">
        <f t="shared" si="366"/>
        <v>0</v>
      </c>
      <c r="P3938" t="e">
        <f t="shared" si="367"/>
        <v>#DIV/0!</v>
      </c>
      <c r="Q3938" t="s">
        <v>8317</v>
      </c>
      <c r="R3938" t="s">
        <v>8318</v>
      </c>
      <c r="S3938" s="12">
        <f t="shared" si="368"/>
        <v>42675.054629629631</v>
      </c>
      <c r="T3938" s="12">
        <f t="shared" si="369"/>
        <v>42705.096296296295</v>
      </c>
      <c r="U3938" t="str">
        <f t="shared" si="370"/>
        <v>Nov</v>
      </c>
      <c r="V3938" t="str">
        <f t="shared" si="371"/>
        <v>2016</v>
      </c>
    </row>
    <row r="3939" spans="1:22" ht="48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s="5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8">
        <f t="shared" si="366"/>
        <v>0.86135181975736563</v>
      </c>
      <c r="P3939">
        <f t="shared" si="367"/>
        <v>248.5</v>
      </c>
      <c r="Q3939" t="s">
        <v>8317</v>
      </c>
      <c r="R3939" t="s">
        <v>8318</v>
      </c>
      <c r="S3939" s="12">
        <f t="shared" si="368"/>
        <v>42534.423148148147</v>
      </c>
      <c r="T3939" s="12">
        <f t="shared" si="369"/>
        <v>42562.423148148147</v>
      </c>
      <c r="U3939" t="str">
        <f t="shared" si="370"/>
        <v>Jun</v>
      </c>
      <c r="V3939" t="str">
        <f t="shared" si="371"/>
        <v>2016</v>
      </c>
    </row>
    <row r="3940" spans="1:22" ht="48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s="5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8">
        <f t="shared" si="366"/>
        <v>0.12196620583717357</v>
      </c>
      <c r="P3940">
        <f t="shared" si="367"/>
        <v>79.400000000000006</v>
      </c>
      <c r="Q3940" t="s">
        <v>8317</v>
      </c>
      <c r="R3940" t="s">
        <v>8318</v>
      </c>
      <c r="S3940" s="12">
        <f t="shared" si="368"/>
        <v>42151.697384259263</v>
      </c>
      <c r="T3940" s="12">
        <f t="shared" si="369"/>
        <v>42182.697384259263</v>
      </c>
      <c r="U3940" t="str">
        <f t="shared" si="370"/>
        <v>May</v>
      </c>
      <c r="V3940" t="str">
        <f t="shared" si="371"/>
        <v>2015</v>
      </c>
    </row>
    <row r="3941" spans="1:22" ht="48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s="5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8">
        <f t="shared" si="366"/>
        <v>1E-3</v>
      </c>
      <c r="P3941">
        <f t="shared" si="367"/>
        <v>5</v>
      </c>
      <c r="Q3941" t="s">
        <v>8317</v>
      </c>
      <c r="R3941" t="s">
        <v>8318</v>
      </c>
      <c r="S3941" s="12">
        <f t="shared" si="368"/>
        <v>41915.191886574074</v>
      </c>
      <c r="T3941" s="12">
        <f t="shared" si="369"/>
        <v>41918.979166666664</v>
      </c>
      <c r="U3941" t="str">
        <f t="shared" si="370"/>
        <v>Oct</v>
      </c>
      <c r="V3941" t="str">
        <f t="shared" si="371"/>
        <v>2014</v>
      </c>
    </row>
    <row r="3942" spans="1:22" ht="48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s="5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8">
        <f t="shared" si="366"/>
        <v>2.2000000000000001E-3</v>
      </c>
      <c r="P3942">
        <f t="shared" si="367"/>
        <v>5.5</v>
      </c>
      <c r="Q3942" t="s">
        <v>8317</v>
      </c>
      <c r="R3942" t="s">
        <v>8318</v>
      </c>
      <c r="S3942" s="12">
        <f t="shared" si="368"/>
        <v>41961.284155092588</v>
      </c>
      <c r="T3942" s="12">
        <f t="shared" si="369"/>
        <v>42006.284155092588</v>
      </c>
      <c r="U3942" t="str">
        <f t="shared" si="370"/>
        <v>Nov</v>
      </c>
      <c r="V3942" t="str">
        <f t="shared" si="371"/>
        <v>2014</v>
      </c>
    </row>
    <row r="3943" spans="1:22" ht="48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s="5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8">
        <f t="shared" si="366"/>
        <v>9.0909090909090905E-3</v>
      </c>
      <c r="P3943">
        <f t="shared" si="367"/>
        <v>25</v>
      </c>
      <c r="Q3943" t="s">
        <v>8317</v>
      </c>
      <c r="R3943" t="s">
        <v>8318</v>
      </c>
      <c r="S3943" s="12">
        <f t="shared" si="368"/>
        <v>41940.378900462958</v>
      </c>
      <c r="T3943" s="12">
        <f t="shared" si="369"/>
        <v>41967.833333333336</v>
      </c>
      <c r="U3943" t="str">
        <f t="shared" si="370"/>
        <v>Oct</v>
      </c>
      <c r="V3943" t="str">
        <f t="shared" si="371"/>
        <v>2014</v>
      </c>
    </row>
    <row r="3944" spans="1:22" ht="48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s="5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8">
        <f t="shared" si="366"/>
        <v>0</v>
      </c>
      <c r="P3944" t="e">
        <f t="shared" si="367"/>
        <v>#DIV/0!</v>
      </c>
      <c r="Q3944" t="s">
        <v>8317</v>
      </c>
      <c r="R3944" t="s">
        <v>8318</v>
      </c>
      <c r="S3944" s="12">
        <f t="shared" si="368"/>
        <v>42111.695763888885</v>
      </c>
      <c r="T3944" s="12">
        <f t="shared" si="369"/>
        <v>42171.695763888885</v>
      </c>
      <c r="U3944" t="str">
        <f t="shared" si="370"/>
        <v>Apr</v>
      </c>
      <c r="V3944" t="str">
        <f t="shared" si="371"/>
        <v>2015</v>
      </c>
    </row>
    <row r="3945" spans="1:22" ht="48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s="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8">
        <f t="shared" si="366"/>
        <v>0.35639999999999999</v>
      </c>
      <c r="P3945">
        <f t="shared" si="367"/>
        <v>137.07692307692307</v>
      </c>
      <c r="Q3945" t="s">
        <v>8317</v>
      </c>
      <c r="R3945" t="s">
        <v>8318</v>
      </c>
      <c r="S3945" s="12">
        <f t="shared" si="368"/>
        <v>42279.570231481477</v>
      </c>
      <c r="T3945" s="12">
        <f t="shared" si="369"/>
        <v>42310.493055555555</v>
      </c>
      <c r="U3945" t="str">
        <f t="shared" si="370"/>
        <v>Oct</v>
      </c>
      <c r="V3945" t="str">
        <f t="shared" si="371"/>
        <v>2015</v>
      </c>
    </row>
    <row r="3946" spans="1:22" ht="48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s="5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8">
        <f t="shared" si="366"/>
        <v>0</v>
      </c>
      <c r="P3946" t="e">
        <f t="shared" si="367"/>
        <v>#DIV/0!</v>
      </c>
      <c r="Q3946" t="s">
        <v>8317</v>
      </c>
      <c r="R3946" t="s">
        <v>8318</v>
      </c>
      <c r="S3946" s="12">
        <f t="shared" si="368"/>
        <v>42213.454571759255</v>
      </c>
      <c r="T3946" s="12">
        <f t="shared" si="369"/>
        <v>42243.454571759255</v>
      </c>
      <c r="U3946" t="str">
        <f t="shared" si="370"/>
        <v>Jul</v>
      </c>
      <c r="V3946" t="str">
        <f t="shared" si="371"/>
        <v>2015</v>
      </c>
    </row>
    <row r="3947" spans="1:22" ht="48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s="5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8">
        <f t="shared" si="366"/>
        <v>2.5000000000000001E-3</v>
      </c>
      <c r="P3947">
        <f t="shared" si="367"/>
        <v>5</v>
      </c>
      <c r="Q3947" t="s">
        <v>8317</v>
      </c>
      <c r="R3947" t="s">
        <v>8318</v>
      </c>
      <c r="S3947" s="12">
        <f t="shared" si="368"/>
        <v>42109.593379629623</v>
      </c>
      <c r="T3947" s="12">
        <f t="shared" si="369"/>
        <v>42139.593379629623</v>
      </c>
      <c r="U3947" t="str">
        <f t="shared" si="370"/>
        <v>Apr</v>
      </c>
      <c r="V3947" t="str">
        <f t="shared" si="371"/>
        <v>2015</v>
      </c>
    </row>
    <row r="3948" spans="1:22" ht="32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s="5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8">
        <f t="shared" si="366"/>
        <v>3.2500000000000001E-2</v>
      </c>
      <c r="P3948">
        <f t="shared" si="367"/>
        <v>39</v>
      </c>
      <c r="Q3948" t="s">
        <v>8317</v>
      </c>
      <c r="R3948" t="s">
        <v>8318</v>
      </c>
      <c r="S3948" s="12">
        <f t="shared" si="368"/>
        <v>42031.625254629624</v>
      </c>
      <c r="T3948" s="12">
        <f t="shared" si="369"/>
        <v>42063.124999999993</v>
      </c>
      <c r="U3948" t="str">
        <f t="shared" si="370"/>
        <v>Jan</v>
      </c>
      <c r="V3948" t="str">
        <f t="shared" si="371"/>
        <v>2015</v>
      </c>
    </row>
    <row r="3949" spans="1:22" ht="48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s="5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8">
        <f t="shared" si="366"/>
        <v>3.3666666666666664E-2</v>
      </c>
      <c r="P3949">
        <f t="shared" si="367"/>
        <v>50.5</v>
      </c>
      <c r="Q3949" t="s">
        <v>8317</v>
      </c>
      <c r="R3949" t="s">
        <v>8318</v>
      </c>
      <c r="S3949" s="12">
        <f t="shared" si="368"/>
        <v>42614.934537037036</v>
      </c>
      <c r="T3949" s="12">
        <f t="shared" si="369"/>
        <v>42644.934537037036</v>
      </c>
      <c r="U3949" t="str">
        <f t="shared" si="370"/>
        <v>Sep</v>
      </c>
      <c r="V3949" t="str">
        <f t="shared" si="371"/>
        <v>2016</v>
      </c>
    </row>
    <row r="3950" spans="1:22" ht="48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s="5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8">
        <f t="shared" si="366"/>
        <v>0</v>
      </c>
      <c r="P3950" t="e">
        <f t="shared" si="367"/>
        <v>#DIV/0!</v>
      </c>
      <c r="Q3950" t="s">
        <v>8317</v>
      </c>
      <c r="R3950" t="s">
        <v>8318</v>
      </c>
      <c r="S3950" s="12">
        <f t="shared" si="368"/>
        <v>41829.117164351846</v>
      </c>
      <c r="T3950" s="12">
        <f t="shared" si="369"/>
        <v>41889.117164351846</v>
      </c>
      <c r="U3950" t="str">
        <f t="shared" si="370"/>
        <v>Jul</v>
      </c>
      <c r="V3950" t="str">
        <f t="shared" si="371"/>
        <v>2014</v>
      </c>
    </row>
    <row r="3951" spans="1:22" ht="48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s="5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8">
        <f t="shared" si="366"/>
        <v>0.15770000000000001</v>
      </c>
      <c r="P3951">
        <f t="shared" si="367"/>
        <v>49.28125</v>
      </c>
      <c r="Q3951" t="s">
        <v>8317</v>
      </c>
      <c r="R3951" t="s">
        <v>8318</v>
      </c>
      <c r="S3951" s="12">
        <f t="shared" si="368"/>
        <v>42015.912280092591</v>
      </c>
      <c r="T3951" s="12">
        <f t="shared" si="369"/>
        <v>42045.912280092591</v>
      </c>
      <c r="U3951" t="str">
        <f t="shared" si="370"/>
        <v>Jan</v>
      </c>
      <c r="V3951" t="str">
        <f t="shared" si="371"/>
        <v>2015</v>
      </c>
    </row>
    <row r="3952" spans="1:22" ht="48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s="5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8">
        <f t="shared" si="366"/>
        <v>6.2500000000000003E-3</v>
      </c>
      <c r="P3952">
        <f t="shared" si="367"/>
        <v>25</v>
      </c>
      <c r="Q3952" t="s">
        <v>8317</v>
      </c>
      <c r="R3952" t="s">
        <v>8318</v>
      </c>
      <c r="S3952" s="12">
        <f t="shared" si="368"/>
        <v>42439.493981481479</v>
      </c>
      <c r="T3952" s="12">
        <f t="shared" si="369"/>
        <v>42468.565972222219</v>
      </c>
      <c r="U3952" t="str">
        <f t="shared" si="370"/>
        <v>Mar</v>
      </c>
      <c r="V3952" t="str">
        <f t="shared" si="371"/>
        <v>2016</v>
      </c>
    </row>
    <row r="3953" spans="1:22" ht="48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s="5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8">
        <f t="shared" si="366"/>
        <v>5.0000000000000004E-6</v>
      </c>
      <c r="P3953">
        <f t="shared" si="367"/>
        <v>1</v>
      </c>
      <c r="Q3953" t="s">
        <v>8317</v>
      </c>
      <c r="R3953" t="s">
        <v>8318</v>
      </c>
      <c r="S3953" s="12">
        <f t="shared" si="368"/>
        <v>42433.617384259262</v>
      </c>
      <c r="T3953" s="12">
        <f t="shared" si="369"/>
        <v>42493.57571759259</v>
      </c>
      <c r="U3953" t="str">
        <f t="shared" si="370"/>
        <v>Mar</v>
      </c>
      <c r="V3953" t="str">
        <f t="shared" si="371"/>
        <v>2016</v>
      </c>
    </row>
    <row r="3954" spans="1:22" ht="48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s="5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8">
        <f t="shared" si="366"/>
        <v>9.6153846153846159E-4</v>
      </c>
      <c r="P3954">
        <f t="shared" si="367"/>
        <v>25</v>
      </c>
      <c r="Q3954" t="s">
        <v>8317</v>
      </c>
      <c r="R3954" t="s">
        <v>8318</v>
      </c>
      <c r="S3954" s="12">
        <f t="shared" si="368"/>
        <v>42243.582060185181</v>
      </c>
      <c r="T3954" s="12">
        <f t="shared" si="369"/>
        <v>42303.582060185181</v>
      </c>
      <c r="U3954" t="str">
        <f t="shared" si="370"/>
        <v>Aug</v>
      </c>
      <c r="V3954" t="str">
        <f t="shared" si="371"/>
        <v>2015</v>
      </c>
    </row>
    <row r="3955" spans="1:22" ht="48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s="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8">
        <f t="shared" si="366"/>
        <v>0</v>
      </c>
      <c r="P3955" t="e">
        <f t="shared" si="367"/>
        <v>#DIV/0!</v>
      </c>
      <c r="Q3955" t="s">
        <v>8317</v>
      </c>
      <c r="R3955" t="s">
        <v>8318</v>
      </c>
      <c r="S3955" s="12">
        <f t="shared" si="368"/>
        <v>42549.840115740742</v>
      </c>
      <c r="T3955" s="12">
        <f t="shared" si="369"/>
        <v>42580.770138888889</v>
      </c>
      <c r="U3955" t="str">
        <f t="shared" si="370"/>
        <v>Jun</v>
      </c>
      <c r="V3955" t="str">
        <f t="shared" si="371"/>
        <v>2016</v>
      </c>
    </row>
    <row r="3956" spans="1:22" ht="48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s="5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8">
        <f t="shared" si="366"/>
        <v>0</v>
      </c>
      <c r="P3956" t="e">
        <f t="shared" si="367"/>
        <v>#DIV/0!</v>
      </c>
      <c r="Q3956" t="s">
        <v>8317</v>
      </c>
      <c r="R3956" t="s">
        <v>8318</v>
      </c>
      <c r="S3956" s="12">
        <f t="shared" si="368"/>
        <v>41774.442870370367</v>
      </c>
      <c r="T3956" s="12">
        <f t="shared" si="369"/>
        <v>41834.442870370367</v>
      </c>
      <c r="U3956" t="str">
        <f t="shared" si="370"/>
        <v>May</v>
      </c>
      <c r="V3956" t="str">
        <f t="shared" si="371"/>
        <v>2014</v>
      </c>
    </row>
    <row r="3957" spans="1:22" ht="48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s="5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8">
        <f t="shared" si="366"/>
        <v>0.24285714285714285</v>
      </c>
      <c r="P3957">
        <f t="shared" si="367"/>
        <v>53.125</v>
      </c>
      <c r="Q3957" t="s">
        <v>8317</v>
      </c>
      <c r="R3957" t="s">
        <v>8318</v>
      </c>
      <c r="S3957" s="12">
        <f t="shared" si="368"/>
        <v>42306.640520833331</v>
      </c>
      <c r="T3957" s="12">
        <f t="shared" si="369"/>
        <v>42336.682187499995</v>
      </c>
      <c r="U3957" t="str">
        <f t="shared" si="370"/>
        <v>Oct</v>
      </c>
      <c r="V3957" t="str">
        <f t="shared" si="371"/>
        <v>2015</v>
      </c>
    </row>
    <row r="3958" spans="1:22" ht="48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s="5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8">
        <f t="shared" si="366"/>
        <v>0</v>
      </c>
      <c r="P3958" t="e">
        <f t="shared" si="367"/>
        <v>#DIV/0!</v>
      </c>
      <c r="Q3958" t="s">
        <v>8317</v>
      </c>
      <c r="R3958" t="s">
        <v>8318</v>
      </c>
      <c r="S3958" s="12">
        <f t="shared" si="368"/>
        <v>42457.723692129628</v>
      </c>
      <c r="T3958" s="12">
        <f t="shared" si="369"/>
        <v>42484.805555555555</v>
      </c>
      <c r="U3958" t="str">
        <f t="shared" si="370"/>
        <v>Mar</v>
      </c>
      <c r="V3958" t="str">
        <f t="shared" si="371"/>
        <v>2016</v>
      </c>
    </row>
    <row r="3959" spans="1:22" ht="48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s="5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8">
        <f t="shared" si="366"/>
        <v>2.5000000000000001E-4</v>
      </c>
      <c r="P3959">
        <f t="shared" si="367"/>
        <v>7</v>
      </c>
      <c r="Q3959" t="s">
        <v>8317</v>
      </c>
      <c r="R3959" t="s">
        <v>8318</v>
      </c>
      <c r="S3959" s="12">
        <f t="shared" si="368"/>
        <v>42513.767986111103</v>
      </c>
      <c r="T3959" s="12">
        <f t="shared" si="369"/>
        <v>42559.767986111103</v>
      </c>
      <c r="U3959" t="str">
        <f t="shared" si="370"/>
        <v>May</v>
      </c>
      <c r="V3959" t="str">
        <f t="shared" si="371"/>
        <v>2016</v>
      </c>
    </row>
    <row r="3960" spans="1:22" ht="48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s="5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8">
        <f t="shared" si="366"/>
        <v>0.32050000000000001</v>
      </c>
      <c r="P3960">
        <f t="shared" si="367"/>
        <v>40.0625</v>
      </c>
      <c r="Q3960" t="s">
        <v>8317</v>
      </c>
      <c r="R3960" t="s">
        <v>8318</v>
      </c>
      <c r="S3960" s="12">
        <f t="shared" si="368"/>
        <v>41816.742037037038</v>
      </c>
      <c r="T3960" s="12">
        <f t="shared" si="369"/>
        <v>41853.375</v>
      </c>
      <c r="U3960" t="str">
        <f t="shared" si="370"/>
        <v>Jun</v>
      </c>
      <c r="V3960" t="str">
        <f t="shared" si="371"/>
        <v>2014</v>
      </c>
    </row>
    <row r="3961" spans="1:22" ht="48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s="5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8">
        <f t="shared" si="366"/>
        <v>0.24333333333333335</v>
      </c>
      <c r="P3961">
        <f t="shared" si="367"/>
        <v>24.333333333333332</v>
      </c>
      <c r="Q3961" t="s">
        <v>8317</v>
      </c>
      <c r="R3961" t="s">
        <v>8318</v>
      </c>
      <c r="S3961" s="12">
        <f t="shared" si="368"/>
        <v>41880.580509259256</v>
      </c>
      <c r="T3961" s="12">
        <f t="shared" si="369"/>
        <v>41910.580509259256</v>
      </c>
      <c r="U3961" t="str">
        <f t="shared" si="370"/>
        <v>Aug</v>
      </c>
      <c r="V3961" t="str">
        <f t="shared" si="371"/>
        <v>2014</v>
      </c>
    </row>
    <row r="3962" spans="1:22" ht="48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s="5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8">
        <f t="shared" si="366"/>
        <v>1.4999999999999999E-2</v>
      </c>
      <c r="P3962">
        <f t="shared" si="367"/>
        <v>11.25</v>
      </c>
      <c r="Q3962" t="s">
        <v>8317</v>
      </c>
      <c r="R3962" t="s">
        <v>8318</v>
      </c>
      <c r="S3962" s="12">
        <f t="shared" si="368"/>
        <v>42342.63722222222</v>
      </c>
      <c r="T3962" s="12">
        <f t="shared" si="369"/>
        <v>42372.63722222222</v>
      </c>
      <c r="U3962" t="str">
        <f t="shared" si="370"/>
        <v>Dec</v>
      </c>
      <c r="V3962" t="str">
        <f t="shared" si="371"/>
        <v>2015</v>
      </c>
    </row>
    <row r="3963" spans="1:22" ht="48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s="5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8">
        <f t="shared" si="366"/>
        <v>4.1999999999999997E-3</v>
      </c>
      <c r="P3963">
        <f t="shared" si="367"/>
        <v>10.5</v>
      </c>
      <c r="Q3963" t="s">
        <v>8317</v>
      </c>
      <c r="R3963" t="s">
        <v>8318</v>
      </c>
      <c r="S3963" s="12">
        <f t="shared" si="368"/>
        <v>41745.682986111111</v>
      </c>
      <c r="T3963" s="12">
        <f t="shared" si="369"/>
        <v>41767.682986111111</v>
      </c>
      <c r="U3963" t="str">
        <f t="shared" si="370"/>
        <v>Apr</v>
      </c>
      <c r="V3963" t="str">
        <f t="shared" si="371"/>
        <v>2014</v>
      </c>
    </row>
    <row r="3964" spans="1:22" ht="48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s="5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8">
        <f t="shared" si="366"/>
        <v>3.214285714285714E-2</v>
      </c>
      <c r="P3964">
        <f t="shared" si="367"/>
        <v>15</v>
      </c>
      <c r="Q3964" t="s">
        <v>8317</v>
      </c>
      <c r="R3964" t="s">
        <v>8318</v>
      </c>
      <c r="S3964" s="12">
        <f t="shared" si="368"/>
        <v>42311.413124999999</v>
      </c>
      <c r="T3964" s="12">
        <f t="shared" si="369"/>
        <v>42336.413124999999</v>
      </c>
      <c r="U3964" t="str">
        <f t="shared" si="370"/>
        <v>Nov</v>
      </c>
      <c r="V3964" t="str">
        <f t="shared" si="371"/>
        <v>2015</v>
      </c>
    </row>
    <row r="3965" spans="1:22" ht="48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s="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8">
        <f t="shared" si="366"/>
        <v>0</v>
      </c>
      <c r="P3965" t="e">
        <f t="shared" si="367"/>
        <v>#DIV/0!</v>
      </c>
      <c r="Q3965" t="s">
        <v>8317</v>
      </c>
      <c r="R3965" t="s">
        <v>8318</v>
      </c>
      <c r="S3965" s="12">
        <f t="shared" si="368"/>
        <v>42295.945798611108</v>
      </c>
      <c r="T3965" s="12">
        <f t="shared" si="369"/>
        <v>42325.987465277773</v>
      </c>
      <c r="U3965" t="str">
        <f t="shared" si="370"/>
        <v>Oct</v>
      </c>
      <c r="V3965" t="str">
        <f t="shared" si="371"/>
        <v>2015</v>
      </c>
    </row>
    <row r="3966" spans="1:22" ht="48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s="5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8">
        <f t="shared" si="366"/>
        <v>6.3E-2</v>
      </c>
      <c r="P3966">
        <f t="shared" si="367"/>
        <v>42</v>
      </c>
      <c r="Q3966" t="s">
        <v>8317</v>
      </c>
      <c r="R3966" t="s">
        <v>8318</v>
      </c>
      <c r="S3966" s="12">
        <f t="shared" si="368"/>
        <v>42053.513726851852</v>
      </c>
      <c r="T3966" s="12">
        <f t="shared" si="369"/>
        <v>42113.47206018518</v>
      </c>
      <c r="U3966" t="str">
        <f t="shared" si="370"/>
        <v>Feb</v>
      </c>
      <c r="V3966" t="str">
        <f t="shared" si="371"/>
        <v>2015</v>
      </c>
    </row>
    <row r="3967" spans="1:22" ht="48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s="5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8">
        <f t="shared" si="366"/>
        <v>0.14249999999999999</v>
      </c>
      <c r="P3967">
        <f t="shared" si="367"/>
        <v>71.25</v>
      </c>
      <c r="Q3967" t="s">
        <v>8317</v>
      </c>
      <c r="R3967" t="s">
        <v>8318</v>
      </c>
      <c r="S3967" s="12">
        <f t="shared" si="368"/>
        <v>42414.027546296296</v>
      </c>
      <c r="T3967" s="12">
        <f t="shared" si="369"/>
        <v>42473.985879629625</v>
      </c>
      <c r="U3967" t="str">
        <f t="shared" si="370"/>
        <v>Feb</v>
      </c>
      <c r="V3967" t="str">
        <f t="shared" si="371"/>
        <v>2016</v>
      </c>
    </row>
    <row r="3968" spans="1:22" ht="48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s="5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8">
        <f t="shared" si="366"/>
        <v>6.0000000000000001E-3</v>
      </c>
      <c r="P3968">
        <f t="shared" si="367"/>
        <v>22.5</v>
      </c>
      <c r="Q3968" t="s">
        <v>8317</v>
      </c>
      <c r="R3968" t="s">
        <v>8318</v>
      </c>
      <c r="S3968" s="12">
        <f t="shared" si="368"/>
        <v>41801.503217592588</v>
      </c>
      <c r="T3968" s="12">
        <f t="shared" si="369"/>
        <v>41843.915972222218</v>
      </c>
      <c r="U3968" t="str">
        <f t="shared" si="370"/>
        <v>Jun</v>
      </c>
      <c r="V3968" t="str">
        <f t="shared" si="371"/>
        <v>2014</v>
      </c>
    </row>
    <row r="3969" spans="1:22" ht="48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s="5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8">
        <f t="shared" si="366"/>
        <v>0.2411764705882353</v>
      </c>
      <c r="P3969">
        <f t="shared" si="367"/>
        <v>41</v>
      </c>
      <c r="Q3969" t="s">
        <v>8317</v>
      </c>
      <c r="R3969" t="s">
        <v>8318</v>
      </c>
      <c r="S3969" s="12">
        <f t="shared" si="368"/>
        <v>42770.082256944443</v>
      </c>
      <c r="T3969" s="12">
        <f t="shared" si="369"/>
        <v>42800.082256944443</v>
      </c>
      <c r="U3969" t="str">
        <f t="shared" si="370"/>
        <v>Feb</v>
      </c>
      <c r="V3969" t="str">
        <f t="shared" si="371"/>
        <v>2017</v>
      </c>
    </row>
    <row r="3970" spans="1:22" ht="48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s="5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8">
        <f t="shared" si="366"/>
        <v>0.10539999999999999</v>
      </c>
      <c r="P3970">
        <f t="shared" si="367"/>
        <v>47.909090909090907</v>
      </c>
      <c r="Q3970" t="s">
        <v>8317</v>
      </c>
      <c r="R3970" t="s">
        <v>8318</v>
      </c>
      <c r="S3970" s="12">
        <f t="shared" si="368"/>
        <v>42452.60732638889</v>
      </c>
      <c r="T3970" s="12">
        <f t="shared" si="369"/>
        <v>42512.60732638889</v>
      </c>
      <c r="U3970" t="str">
        <f t="shared" si="370"/>
        <v>Mar</v>
      </c>
      <c r="V3970" t="str">
        <f t="shared" si="371"/>
        <v>2016</v>
      </c>
    </row>
    <row r="3971" spans="1:22" ht="48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s="5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8">
        <f t="shared" ref="O3971:O4034" si="372">E3971/D3971</f>
        <v>7.4690265486725665E-2</v>
      </c>
      <c r="P3971">
        <f t="shared" ref="P3971:P4034" si="373">AVERAGE(E3971/L3971)</f>
        <v>35.166666666666664</v>
      </c>
      <c r="Q3971" t="s">
        <v>8317</v>
      </c>
      <c r="R3971" t="s">
        <v>8318</v>
      </c>
      <c r="S3971" s="12">
        <f t="shared" ref="S3971:S4034" si="374">(((J3971/60)/60)/24)+DATE(1970,1,1)+(-5/24)</f>
        <v>42601.646365740737</v>
      </c>
      <c r="T3971" s="12">
        <f t="shared" ref="T3971:T4034" si="375">(((I3971/60)/60)/24)+DATE(1970,1,1)+(-5/24)</f>
        <v>42610.954861111109</v>
      </c>
      <c r="U3971" t="str">
        <f t="shared" ref="U3971:U4034" si="376">TEXT(S3971, "mmm")</f>
        <v>Aug</v>
      </c>
      <c r="V3971" t="str">
        <f t="shared" ref="V3971:V4034" si="377">TEXT(S3971, "yyy")</f>
        <v>2016</v>
      </c>
    </row>
    <row r="3972" spans="1:22" ht="64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s="5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8">
        <f t="shared" si="372"/>
        <v>7.3333333333333334E-4</v>
      </c>
      <c r="P3972">
        <f t="shared" si="373"/>
        <v>5.5</v>
      </c>
      <c r="Q3972" t="s">
        <v>8317</v>
      </c>
      <c r="R3972" t="s">
        <v>8318</v>
      </c>
      <c r="S3972" s="12">
        <f t="shared" si="374"/>
        <v>42447.655219907399</v>
      </c>
      <c r="T3972" s="12">
        <f t="shared" si="375"/>
        <v>42477.655219907399</v>
      </c>
      <c r="U3972" t="str">
        <f t="shared" si="376"/>
        <v>Mar</v>
      </c>
      <c r="V3972" t="str">
        <f t="shared" si="377"/>
        <v>2016</v>
      </c>
    </row>
    <row r="3973" spans="1:22" ht="48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s="5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8">
        <f t="shared" si="372"/>
        <v>9.7142857142857135E-3</v>
      </c>
      <c r="P3973">
        <f t="shared" si="373"/>
        <v>22.666666666666668</v>
      </c>
      <c r="Q3973" t="s">
        <v>8317</v>
      </c>
      <c r="R3973" t="s">
        <v>8318</v>
      </c>
      <c r="S3973" s="12">
        <f t="shared" si="374"/>
        <v>41811.327847222223</v>
      </c>
      <c r="T3973" s="12">
        <f t="shared" si="375"/>
        <v>41841.327847222223</v>
      </c>
      <c r="U3973" t="str">
        <f t="shared" si="376"/>
        <v>Jun</v>
      </c>
      <c r="V3973" t="str">
        <f t="shared" si="377"/>
        <v>2014</v>
      </c>
    </row>
    <row r="3974" spans="1:22" ht="32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s="5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8">
        <f t="shared" si="372"/>
        <v>0.21099999999999999</v>
      </c>
      <c r="P3974">
        <f t="shared" si="373"/>
        <v>26.375</v>
      </c>
      <c r="Q3974" t="s">
        <v>8317</v>
      </c>
      <c r="R3974" t="s">
        <v>8318</v>
      </c>
      <c r="S3974" s="12">
        <f t="shared" si="374"/>
        <v>41980.859189814808</v>
      </c>
      <c r="T3974" s="12">
        <f t="shared" si="375"/>
        <v>42040.859189814808</v>
      </c>
      <c r="U3974" t="str">
        <f t="shared" si="376"/>
        <v>Dec</v>
      </c>
      <c r="V3974" t="str">
        <f t="shared" si="377"/>
        <v>2014</v>
      </c>
    </row>
    <row r="3975" spans="1:22" ht="48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s="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8">
        <f t="shared" si="372"/>
        <v>0.78100000000000003</v>
      </c>
      <c r="P3975">
        <f t="shared" si="373"/>
        <v>105.54054054054055</v>
      </c>
      <c r="Q3975" t="s">
        <v>8317</v>
      </c>
      <c r="R3975" t="s">
        <v>8318</v>
      </c>
      <c r="S3975" s="12">
        <f t="shared" si="374"/>
        <v>42469.475810185184</v>
      </c>
      <c r="T3975" s="12">
        <f t="shared" si="375"/>
        <v>42498.958333333336</v>
      </c>
      <c r="U3975" t="str">
        <f t="shared" si="376"/>
        <v>Apr</v>
      </c>
      <c r="V3975" t="str">
        <f t="shared" si="377"/>
        <v>2016</v>
      </c>
    </row>
    <row r="3976" spans="1:22" ht="48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s="5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8">
        <f t="shared" si="372"/>
        <v>0.32</v>
      </c>
      <c r="P3976">
        <f t="shared" si="373"/>
        <v>29.09090909090909</v>
      </c>
      <c r="Q3976" t="s">
        <v>8317</v>
      </c>
      <c r="R3976" t="s">
        <v>8318</v>
      </c>
      <c r="S3976" s="12">
        <f t="shared" si="374"/>
        <v>42493.338518518511</v>
      </c>
      <c r="T3976" s="12">
        <f t="shared" si="375"/>
        <v>42523.338518518511</v>
      </c>
      <c r="U3976" t="str">
        <f t="shared" si="376"/>
        <v>May</v>
      </c>
      <c r="V3976" t="str">
        <f t="shared" si="377"/>
        <v>2016</v>
      </c>
    </row>
    <row r="3977" spans="1:22" ht="48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s="5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8">
        <f t="shared" si="372"/>
        <v>0</v>
      </c>
      <c r="P3977" t="e">
        <f t="shared" si="373"/>
        <v>#DIV/0!</v>
      </c>
      <c r="Q3977" t="s">
        <v>8317</v>
      </c>
      <c r="R3977" t="s">
        <v>8318</v>
      </c>
      <c r="S3977" s="12">
        <f t="shared" si="374"/>
        <v>42534.658541666664</v>
      </c>
      <c r="T3977" s="12">
        <f t="shared" si="375"/>
        <v>42564.658541666664</v>
      </c>
      <c r="U3977" t="str">
        <f t="shared" si="376"/>
        <v>Jun</v>
      </c>
      <c r="V3977" t="str">
        <f t="shared" si="377"/>
        <v>2016</v>
      </c>
    </row>
    <row r="3978" spans="1:22" ht="48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s="5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8">
        <f t="shared" si="372"/>
        <v>0.47692307692307695</v>
      </c>
      <c r="P3978">
        <f t="shared" si="373"/>
        <v>62</v>
      </c>
      <c r="Q3978" t="s">
        <v>8317</v>
      </c>
      <c r="R3978" t="s">
        <v>8318</v>
      </c>
      <c r="S3978" s="12">
        <f t="shared" si="374"/>
        <v>41830.650011574071</v>
      </c>
      <c r="T3978" s="12">
        <f t="shared" si="375"/>
        <v>41852.083333333328</v>
      </c>
      <c r="U3978" t="str">
        <f t="shared" si="376"/>
        <v>Jul</v>
      </c>
      <c r="V3978" t="str">
        <f t="shared" si="377"/>
        <v>2014</v>
      </c>
    </row>
    <row r="3979" spans="1:22" ht="48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s="5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8">
        <f t="shared" si="372"/>
        <v>1.4500000000000001E-2</v>
      </c>
      <c r="P3979">
        <f t="shared" si="373"/>
        <v>217.5</v>
      </c>
      <c r="Q3979" t="s">
        <v>8317</v>
      </c>
      <c r="R3979" t="s">
        <v>8318</v>
      </c>
      <c r="S3979" s="12">
        <f t="shared" si="374"/>
        <v>42543.580231481479</v>
      </c>
      <c r="T3979" s="12">
        <f t="shared" si="375"/>
        <v>42573.580231481479</v>
      </c>
      <c r="U3979" t="str">
        <f t="shared" si="376"/>
        <v>Jun</v>
      </c>
      <c r="V3979" t="str">
        <f t="shared" si="377"/>
        <v>2016</v>
      </c>
    </row>
    <row r="3980" spans="1:22" ht="48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s="5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8">
        <f t="shared" si="372"/>
        <v>0.107</v>
      </c>
      <c r="P3980">
        <f t="shared" si="373"/>
        <v>26.75</v>
      </c>
      <c r="Q3980" t="s">
        <v>8317</v>
      </c>
      <c r="R3980" t="s">
        <v>8318</v>
      </c>
      <c r="S3980" s="12">
        <f t="shared" si="374"/>
        <v>41975.434641203705</v>
      </c>
      <c r="T3980" s="12">
        <f t="shared" si="375"/>
        <v>42035.434641203705</v>
      </c>
      <c r="U3980" t="str">
        <f t="shared" si="376"/>
        <v>Dec</v>
      </c>
      <c r="V3980" t="str">
        <f t="shared" si="377"/>
        <v>2014</v>
      </c>
    </row>
    <row r="3981" spans="1:22" ht="48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s="5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8">
        <f t="shared" si="372"/>
        <v>1.8333333333333333E-2</v>
      </c>
      <c r="P3981">
        <f t="shared" si="373"/>
        <v>18.333333333333332</v>
      </c>
      <c r="Q3981" t="s">
        <v>8317</v>
      </c>
      <c r="R3981" t="s">
        <v>8318</v>
      </c>
      <c r="S3981" s="12">
        <f t="shared" si="374"/>
        <v>42069.695104166669</v>
      </c>
      <c r="T3981" s="12">
        <f t="shared" si="375"/>
        <v>42092.624999999993</v>
      </c>
      <c r="U3981" t="str">
        <f t="shared" si="376"/>
        <v>Mar</v>
      </c>
      <c r="V3981" t="str">
        <f t="shared" si="377"/>
        <v>2015</v>
      </c>
    </row>
    <row r="3982" spans="1:22" ht="48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s="5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8">
        <f t="shared" si="372"/>
        <v>0.18</v>
      </c>
      <c r="P3982">
        <f t="shared" si="373"/>
        <v>64.285714285714292</v>
      </c>
      <c r="Q3982" t="s">
        <v>8317</v>
      </c>
      <c r="R3982" t="s">
        <v>8318</v>
      </c>
      <c r="S3982" s="12">
        <f t="shared" si="374"/>
        <v>41795.390590277777</v>
      </c>
      <c r="T3982" s="12">
        <f t="shared" si="375"/>
        <v>41825.390590277777</v>
      </c>
      <c r="U3982" t="str">
        <f t="shared" si="376"/>
        <v>Jun</v>
      </c>
      <c r="V3982" t="str">
        <f t="shared" si="377"/>
        <v>2014</v>
      </c>
    </row>
    <row r="3983" spans="1:22" ht="32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s="5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8">
        <f t="shared" si="372"/>
        <v>4.0833333333333333E-2</v>
      </c>
      <c r="P3983">
        <f t="shared" si="373"/>
        <v>175</v>
      </c>
      <c r="Q3983" t="s">
        <v>8317</v>
      </c>
      <c r="R3983" t="s">
        <v>8318</v>
      </c>
      <c r="S3983" s="12">
        <f t="shared" si="374"/>
        <v>42507.971631944441</v>
      </c>
      <c r="T3983" s="12">
        <f t="shared" si="375"/>
        <v>42567.971631944441</v>
      </c>
      <c r="U3983" t="str">
        <f t="shared" si="376"/>
        <v>May</v>
      </c>
      <c r="V3983" t="str">
        <f t="shared" si="377"/>
        <v>2016</v>
      </c>
    </row>
    <row r="3984" spans="1:22" ht="64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s="5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8">
        <f t="shared" si="372"/>
        <v>0.2</v>
      </c>
      <c r="P3984">
        <f t="shared" si="373"/>
        <v>34</v>
      </c>
      <c r="Q3984" t="s">
        <v>8317</v>
      </c>
      <c r="R3984" t="s">
        <v>8318</v>
      </c>
      <c r="S3984" s="12">
        <f t="shared" si="374"/>
        <v>42132.601620370369</v>
      </c>
      <c r="T3984" s="12">
        <f t="shared" si="375"/>
        <v>42192.601620370369</v>
      </c>
      <c r="U3984" t="str">
        <f t="shared" si="376"/>
        <v>May</v>
      </c>
      <c r="V3984" t="str">
        <f t="shared" si="377"/>
        <v>2015</v>
      </c>
    </row>
    <row r="3985" spans="1:22" ht="48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s="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8">
        <f t="shared" si="372"/>
        <v>0.34802513464991025</v>
      </c>
      <c r="P3985">
        <f t="shared" si="373"/>
        <v>84.282608695652172</v>
      </c>
      <c r="Q3985" t="s">
        <v>8317</v>
      </c>
      <c r="R3985" t="s">
        <v>8318</v>
      </c>
      <c r="S3985" s="12">
        <f t="shared" si="374"/>
        <v>41747.661527777775</v>
      </c>
      <c r="T3985" s="12">
        <f t="shared" si="375"/>
        <v>41779.082638888889</v>
      </c>
      <c r="U3985" t="str">
        <f t="shared" si="376"/>
        <v>Apr</v>
      </c>
      <c r="V3985" t="str">
        <f t="shared" si="377"/>
        <v>2014</v>
      </c>
    </row>
    <row r="3986" spans="1:22" ht="48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s="5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8">
        <f t="shared" si="372"/>
        <v>6.3333333333333339E-2</v>
      </c>
      <c r="P3986">
        <f t="shared" si="373"/>
        <v>9.5</v>
      </c>
      <c r="Q3986" t="s">
        <v>8317</v>
      </c>
      <c r="R3986" t="s">
        <v>8318</v>
      </c>
      <c r="S3986" s="12">
        <f t="shared" si="374"/>
        <v>41920.755138888882</v>
      </c>
      <c r="T3986" s="12">
        <f t="shared" si="375"/>
        <v>41950.791666666664</v>
      </c>
      <c r="U3986" t="str">
        <f t="shared" si="376"/>
        <v>Oct</v>
      </c>
      <c r="V3986" t="str">
        <f t="shared" si="377"/>
        <v>2014</v>
      </c>
    </row>
    <row r="3987" spans="1:22" ht="48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s="5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8">
        <f t="shared" si="372"/>
        <v>0.32050000000000001</v>
      </c>
      <c r="P3987">
        <f t="shared" si="373"/>
        <v>33.736842105263158</v>
      </c>
      <c r="Q3987" t="s">
        <v>8317</v>
      </c>
      <c r="R3987" t="s">
        <v>8318</v>
      </c>
      <c r="S3987" s="12">
        <f t="shared" si="374"/>
        <v>42399.499074074069</v>
      </c>
      <c r="T3987" s="12">
        <f t="shared" si="375"/>
        <v>42420.670138888883</v>
      </c>
      <c r="U3987" t="str">
        <f t="shared" si="376"/>
        <v>Jan</v>
      </c>
      <c r="V3987" t="str">
        <f t="shared" si="377"/>
        <v>2016</v>
      </c>
    </row>
    <row r="3988" spans="1:22" ht="48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s="5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8">
        <f t="shared" si="372"/>
        <v>9.7600000000000006E-2</v>
      </c>
      <c r="P3988">
        <f t="shared" si="373"/>
        <v>37.53846153846154</v>
      </c>
      <c r="Q3988" t="s">
        <v>8317</v>
      </c>
      <c r="R3988" t="s">
        <v>8318</v>
      </c>
      <c r="S3988" s="12">
        <f t="shared" si="374"/>
        <v>42467.340208333328</v>
      </c>
      <c r="T3988" s="12">
        <f t="shared" si="375"/>
        <v>42496.336111111108</v>
      </c>
      <c r="U3988" t="str">
        <f t="shared" si="376"/>
        <v>Apr</v>
      </c>
      <c r="V3988" t="str">
        <f t="shared" si="377"/>
        <v>2016</v>
      </c>
    </row>
    <row r="3989" spans="1:22" ht="48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s="5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8">
        <f t="shared" si="372"/>
        <v>0.3775</v>
      </c>
      <c r="P3989">
        <f t="shared" si="373"/>
        <v>11.615384615384615</v>
      </c>
      <c r="Q3989" t="s">
        <v>8317</v>
      </c>
      <c r="R3989" t="s">
        <v>8318</v>
      </c>
      <c r="S3989" s="12">
        <f t="shared" si="374"/>
        <v>41765.716319444444</v>
      </c>
      <c r="T3989" s="12">
        <f t="shared" si="375"/>
        <v>41775.716319444444</v>
      </c>
      <c r="U3989" t="str">
        <f t="shared" si="376"/>
        <v>May</v>
      </c>
      <c r="V3989" t="str">
        <f t="shared" si="377"/>
        <v>2014</v>
      </c>
    </row>
    <row r="3990" spans="1:22" ht="32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s="5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8">
        <f t="shared" si="372"/>
        <v>2.1333333333333333E-2</v>
      </c>
      <c r="P3990">
        <f t="shared" si="373"/>
        <v>8</v>
      </c>
      <c r="Q3990" t="s">
        <v>8317</v>
      </c>
      <c r="R3990" t="s">
        <v>8318</v>
      </c>
      <c r="S3990" s="12">
        <f t="shared" si="374"/>
        <v>42229.872835648144</v>
      </c>
      <c r="T3990" s="12">
        <f t="shared" si="375"/>
        <v>42244.872835648144</v>
      </c>
      <c r="U3990" t="str">
        <f t="shared" si="376"/>
        <v>Aug</v>
      </c>
      <c r="V3990" t="str">
        <f t="shared" si="377"/>
        <v>2015</v>
      </c>
    </row>
    <row r="3991" spans="1:22" ht="48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s="5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8">
        <f t="shared" si="372"/>
        <v>0</v>
      </c>
      <c r="P3991" t="e">
        <f t="shared" si="373"/>
        <v>#DIV/0!</v>
      </c>
      <c r="Q3991" t="s">
        <v>8317</v>
      </c>
      <c r="R3991" t="s">
        <v>8318</v>
      </c>
      <c r="S3991" s="12">
        <f t="shared" si="374"/>
        <v>42286.541446759256</v>
      </c>
      <c r="T3991" s="12">
        <f t="shared" si="375"/>
        <v>42316.583113425928</v>
      </c>
      <c r="U3991" t="str">
        <f t="shared" si="376"/>
        <v>Oct</v>
      </c>
      <c r="V3991" t="str">
        <f t="shared" si="377"/>
        <v>2015</v>
      </c>
    </row>
    <row r="3992" spans="1:22" ht="48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s="5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8">
        <f t="shared" si="372"/>
        <v>4.1818181818181817E-2</v>
      </c>
      <c r="P3992">
        <f t="shared" si="373"/>
        <v>23</v>
      </c>
      <c r="Q3992" t="s">
        <v>8317</v>
      </c>
      <c r="R3992" t="s">
        <v>8318</v>
      </c>
      <c r="S3992" s="12">
        <f t="shared" si="374"/>
        <v>42401.464039351849</v>
      </c>
      <c r="T3992" s="12">
        <f t="shared" si="375"/>
        <v>42431.464039351849</v>
      </c>
      <c r="U3992" t="str">
        <f t="shared" si="376"/>
        <v>Feb</v>
      </c>
      <c r="V3992" t="str">
        <f t="shared" si="377"/>
        <v>2016</v>
      </c>
    </row>
    <row r="3993" spans="1:22" ht="32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s="5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8">
        <f t="shared" si="372"/>
        <v>0.2</v>
      </c>
      <c r="P3993">
        <f t="shared" si="373"/>
        <v>100</v>
      </c>
      <c r="Q3993" t="s">
        <v>8317</v>
      </c>
      <c r="R3993" t="s">
        <v>8318</v>
      </c>
      <c r="S3993" s="12">
        <f t="shared" si="374"/>
        <v>42125.436134259253</v>
      </c>
      <c r="T3993" s="12">
        <f t="shared" si="375"/>
        <v>42155.436134259253</v>
      </c>
      <c r="U3993" t="str">
        <f t="shared" si="376"/>
        <v>May</v>
      </c>
      <c r="V3993" t="str">
        <f t="shared" si="377"/>
        <v>2015</v>
      </c>
    </row>
    <row r="3994" spans="1:22" ht="48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s="5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8">
        <f t="shared" si="372"/>
        <v>5.4100000000000002E-2</v>
      </c>
      <c r="P3994">
        <f t="shared" si="373"/>
        <v>60.111111111111114</v>
      </c>
      <c r="Q3994" t="s">
        <v>8317</v>
      </c>
      <c r="R3994" t="s">
        <v>8318</v>
      </c>
      <c r="S3994" s="12">
        <f t="shared" si="374"/>
        <v>42289.732164351844</v>
      </c>
      <c r="T3994" s="12">
        <f t="shared" si="375"/>
        <v>42349.773831018516</v>
      </c>
      <c r="U3994" t="str">
        <f t="shared" si="376"/>
        <v>Oct</v>
      </c>
      <c r="V3994" t="str">
        <f t="shared" si="377"/>
        <v>2015</v>
      </c>
    </row>
    <row r="3995" spans="1:22" ht="48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s="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8">
        <f t="shared" si="372"/>
        <v>6.0000000000000002E-5</v>
      </c>
      <c r="P3995">
        <f t="shared" si="373"/>
        <v>3</v>
      </c>
      <c r="Q3995" t="s">
        <v>8317</v>
      </c>
      <c r="R3995" t="s">
        <v>8318</v>
      </c>
      <c r="S3995" s="12">
        <f t="shared" si="374"/>
        <v>42107.656388888885</v>
      </c>
      <c r="T3995" s="12">
        <f t="shared" si="375"/>
        <v>42137.656388888885</v>
      </c>
      <c r="U3995" t="str">
        <f t="shared" si="376"/>
        <v>Apr</v>
      </c>
      <c r="V3995" t="str">
        <f t="shared" si="377"/>
        <v>2015</v>
      </c>
    </row>
    <row r="3996" spans="1:22" ht="32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s="5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8">
        <f t="shared" si="372"/>
        <v>2.5000000000000001E-3</v>
      </c>
      <c r="P3996">
        <f t="shared" si="373"/>
        <v>5</v>
      </c>
      <c r="Q3996" t="s">
        <v>8317</v>
      </c>
      <c r="R3996" t="s">
        <v>8318</v>
      </c>
      <c r="S3996" s="12">
        <f t="shared" si="374"/>
        <v>41809.181597222218</v>
      </c>
      <c r="T3996" s="12">
        <f t="shared" si="375"/>
        <v>41839.181597222218</v>
      </c>
      <c r="U3996" t="str">
        <f t="shared" si="376"/>
        <v>Jun</v>
      </c>
      <c r="V3996" t="str">
        <f t="shared" si="377"/>
        <v>2014</v>
      </c>
    </row>
    <row r="3997" spans="1:22" ht="48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s="5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8">
        <f t="shared" si="372"/>
        <v>0.35</v>
      </c>
      <c r="P3997">
        <f t="shared" si="373"/>
        <v>17.5</v>
      </c>
      <c r="Q3997" t="s">
        <v>8317</v>
      </c>
      <c r="R3997" t="s">
        <v>8318</v>
      </c>
      <c r="S3997" s="12">
        <f t="shared" si="374"/>
        <v>42019.475428240738</v>
      </c>
      <c r="T3997" s="12">
        <f t="shared" si="375"/>
        <v>42049.268749999996</v>
      </c>
      <c r="U3997" t="str">
        <f t="shared" si="376"/>
        <v>Jan</v>
      </c>
      <c r="V3997" t="str">
        <f t="shared" si="377"/>
        <v>2015</v>
      </c>
    </row>
    <row r="3998" spans="1:22" ht="48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s="5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8">
        <f t="shared" si="372"/>
        <v>0.16566666666666666</v>
      </c>
      <c r="P3998">
        <f t="shared" si="373"/>
        <v>29.235294117647058</v>
      </c>
      <c r="Q3998" t="s">
        <v>8317</v>
      </c>
      <c r="R3998" t="s">
        <v>8318</v>
      </c>
      <c r="S3998" s="12">
        <f t="shared" si="374"/>
        <v>41950.058611111104</v>
      </c>
      <c r="T3998" s="12">
        <f t="shared" si="375"/>
        <v>41963.461111111108</v>
      </c>
      <c r="U3998" t="str">
        <f t="shared" si="376"/>
        <v>Nov</v>
      </c>
      <c r="V3998" t="str">
        <f t="shared" si="377"/>
        <v>2014</v>
      </c>
    </row>
    <row r="3999" spans="1:22" ht="48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s="5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8">
        <f t="shared" si="372"/>
        <v>0</v>
      </c>
      <c r="P3999" t="e">
        <f t="shared" si="373"/>
        <v>#DIV/0!</v>
      </c>
      <c r="Q3999" t="s">
        <v>8317</v>
      </c>
      <c r="R3999" t="s">
        <v>8318</v>
      </c>
      <c r="S3999" s="12">
        <f t="shared" si="374"/>
        <v>42069.183113425919</v>
      </c>
      <c r="T3999" s="12">
        <f t="shared" si="375"/>
        <v>42099.141446759262</v>
      </c>
      <c r="U3999" t="str">
        <f t="shared" si="376"/>
        <v>Mar</v>
      </c>
      <c r="V3999" t="str">
        <f t="shared" si="377"/>
        <v>2015</v>
      </c>
    </row>
    <row r="4000" spans="1:22" ht="48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s="5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8">
        <f t="shared" si="372"/>
        <v>0.57199999999999995</v>
      </c>
      <c r="P4000">
        <f t="shared" si="373"/>
        <v>59.583333333333336</v>
      </c>
      <c r="Q4000" t="s">
        <v>8317</v>
      </c>
      <c r="R4000" t="s">
        <v>8318</v>
      </c>
      <c r="S4000" s="12">
        <f t="shared" si="374"/>
        <v>42061.754930555551</v>
      </c>
      <c r="T4000" s="12">
        <f t="shared" si="375"/>
        <v>42091.713263888887</v>
      </c>
      <c r="U4000" t="str">
        <f t="shared" si="376"/>
        <v>Feb</v>
      </c>
      <c r="V4000" t="str">
        <f t="shared" si="377"/>
        <v>2015</v>
      </c>
    </row>
    <row r="4001" spans="1:22" ht="48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s="5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8">
        <f t="shared" si="372"/>
        <v>0.16514285714285715</v>
      </c>
      <c r="P4001">
        <f t="shared" si="373"/>
        <v>82.571428571428569</v>
      </c>
      <c r="Q4001" t="s">
        <v>8317</v>
      </c>
      <c r="R4001" t="s">
        <v>8318</v>
      </c>
      <c r="S4001" s="12">
        <f t="shared" si="374"/>
        <v>41842.620347222219</v>
      </c>
      <c r="T4001" s="12">
        <f t="shared" si="375"/>
        <v>41882.619317129625</v>
      </c>
      <c r="U4001" t="str">
        <f t="shared" si="376"/>
        <v>Jul</v>
      </c>
      <c r="V4001" t="str">
        <f t="shared" si="377"/>
        <v>2014</v>
      </c>
    </row>
    <row r="4002" spans="1:22" ht="16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s="5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8">
        <f t="shared" si="372"/>
        <v>1.25E-3</v>
      </c>
      <c r="P4002">
        <f t="shared" si="373"/>
        <v>10</v>
      </c>
      <c r="Q4002" t="s">
        <v>8317</v>
      </c>
      <c r="R4002" t="s">
        <v>8318</v>
      </c>
      <c r="S4002" s="12">
        <f t="shared" si="374"/>
        <v>42437.437013888884</v>
      </c>
      <c r="T4002" s="12">
        <f t="shared" si="375"/>
        <v>42497.39534722222</v>
      </c>
      <c r="U4002" t="str">
        <f t="shared" si="376"/>
        <v>Mar</v>
      </c>
      <c r="V4002" t="str">
        <f t="shared" si="377"/>
        <v>2016</v>
      </c>
    </row>
    <row r="4003" spans="1:22" ht="48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s="5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8">
        <f t="shared" si="372"/>
        <v>0.3775</v>
      </c>
      <c r="P4003">
        <f t="shared" si="373"/>
        <v>32.357142857142854</v>
      </c>
      <c r="Q4003" t="s">
        <v>8317</v>
      </c>
      <c r="R4003" t="s">
        <v>8318</v>
      </c>
      <c r="S4003" s="12">
        <f t="shared" si="374"/>
        <v>42775.755879629629</v>
      </c>
      <c r="T4003" s="12">
        <f t="shared" si="375"/>
        <v>42795.583333333336</v>
      </c>
      <c r="U4003" t="str">
        <f t="shared" si="376"/>
        <v>Feb</v>
      </c>
      <c r="V4003" t="str">
        <f t="shared" si="377"/>
        <v>2017</v>
      </c>
    </row>
    <row r="4004" spans="1:22" ht="48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s="5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8">
        <f t="shared" si="372"/>
        <v>1.84E-2</v>
      </c>
      <c r="P4004">
        <f t="shared" si="373"/>
        <v>5.75</v>
      </c>
      <c r="Q4004" t="s">
        <v>8317</v>
      </c>
      <c r="R4004" t="s">
        <v>8318</v>
      </c>
      <c r="S4004" s="12">
        <f t="shared" si="374"/>
        <v>41878.835196759253</v>
      </c>
      <c r="T4004" s="12">
        <f t="shared" si="375"/>
        <v>41908.835196759253</v>
      </c>
      <c r="U4004" t="str">
        <f t="shared" si="376"/>
        <v>Aug</v>
      </c>
      <c r="V4004" t="str">
        <f t="shared" si="377"/>
        <v>2014</v>
      </c>
    </row>
    <row r="4005" spans="1:22" ht="48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s="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8">
        <f t="shared" si="372"/>
        <v>0.10050000000000001</v>
      </c>
      <c r="P4005">
        <f t="shared" si="373"/>
        <v>100.5</v>
      </c>
      <c r="Q4005" t="s">
        <v>8317</v>
      </c>
      <c r="R4005" t="s">
        <v>8318</v>
      </c>
      <c r="S4005" s="12">
        <f t="shared" si="374"/>
        <v>42020.379016203697</v>
      </c>
      <c r="T4005" s="12">
        <f t="shared" si="375"/>
        <v>42050.379016203697</v>
      </c>
      <c r="U4005" t="str">
        <f t="shared" si="376"/>
        <v>Jan</v>
      </c>
      <c r="V4005" t="str">
        <f t="shared" si="377"/>
        <v>2015</v>
      </c>
    </row>
    <row r="4006" spans="1:22" ht="16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s="5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8">
        <f t="shared" si="372"/>
        <v>2E-3</v>
      </c>
      <c r="P4006">
        <f t="shared" si="373"/>
        <v>1</v>
      </c>
      <c r="Q4006" t="s">
        <v>8317</v>
      </c>
      <c r="R4006" t="s">
        <v>8318</v>
      </c>
      <c r="S4006" s="12">
        <f t="shared" si="374"/>
        <v>41889.954363425924</v>
      </c>
      <c r="T4006" s="12">
        <f t="shared" si="375"/>
        <v>41919.954363425924</v>
      </c>
      <c r="U4006" t="str">
        <f t="shared" si="376"/>
        <v>Sep</v>
      </c>
      <c r="V4006" t="str">
        <f t="shared" si="377"/>
        <v>2014</v>
      </c>
    </row>
    <row r="4007" spans="1:22" ht="48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s="5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8">
        <f t="shared" si="372"/>
        <v>1.3333333333333334E-2</v>
      </c>
      <c r="P4007">
        <f t="shared" si="373"/>
        <v>20</v>
      </c>
      <c r="Q4007" t="s">
        <v>8317</v>
      </c>
      <c r="R4007" t="s">
        <v>8318</v>
      </c>
      <c r="S4007" s="12">
        <f t="shared" si="374"/>
        <v>41872.599363425921</v>
      </c>
      <c r="T4007" s="12">
        <f t="shared" si="375"/>
        <v>41932.599363425921</v>
      </c>
      <c r="U4007" t="str">
        <f t="shared" si="376"/>
        <v>Aug</v>
      </c>
      <c r="V4007" t="str">
        <f t="shared" si="377"/>
        <v>2014</v>
      </c>
    </row>
    <row r="4008" spans="1:22" ht="48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s="5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8">
        <f t="shared" si="372"/>
        <v>6.666666666666667E-5</v>
      </c>
      <c r="P4008">
        <f t="shared" si="373"/>
        <v>2</v>
      </c>
      <c r="Q4008" t="s">
        <v>8317</v>
      </c>
      <c r="R4008" t="s">
        <v>8318</v>
      </c>
      <c r="S4008" s="12">
        <f t="shared" si="374"/>
        <v>42391.564664351848</v>
      </c>
      <c r="T4008" s="12">
        <f t="shared" si="375"/>
        <v>42416.564664351848</v>
      </c>
      <c r="U4008" t="str">
        <f t="shared" si="376"/>
        <v>Jan</v>
      </c>
      <c r="V4008" t="str">
        <f t="shared" si="377"/>
        <v>2016</v>
      </c>
    </row>
    <row r="4009" spans="1:22" ht="48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s="5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8">
        <f t="shared" si="372"/>
        <v>2.5000000000000001E-3</v>
      </c>
      <c r="P4009">
        <f t="shared" si="373"/>
        <v>5</v>
      </c>
      <c r="Q4009" t="s">
        <v>8317</v>
      </c>
      <c r="R4009" t="s">
        <v>8318</v>
      </c>
      <c r="S4009" s="12">
        <f t="shared" si="374"/>
        <v>41848.564594907402</v>
      </c>
      <c r="T4009" s="12">
        <f t="shared" si="375"/>
        <v>41877.477777777778</v>
      </c>
      <c r="U4009" t="str">
        <f t="shared" si="376"/>
        <v>Jul</v>
      </c>
      <c r="V4009" t="str">
        <f t="shared" si="377"/>
        <v>2014</v>
      </c>
    </row>
    <row r="4010" spans="1:22" ht="48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s="5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8">
        <f t="shared" si="372"/>
        <v>0.06</v>
      </c>
      <c r="P4010">
        <f t="shared" si="373"/>
        <v>15</v>
      </c>
      <c r="Q4010" t="s">
        <v>8317</v>
      </c>
      <c r="R4010" t="s">
        <v>8318</v>
      </c>
      <c r="S4010" s="12">
        <f t="shared" si="374"/>
        <v>42177.755868055552</v>
      </c>
      <c r="T4010" s="12">
        <f t="shared" si="375"/>
        <v>42207.755868055552</v>
      </c>
      <c r="U4010" t="str">
        <f t="shared" si="376"/>
        <v>Jun</v>
      </c>
      <c r="V4010" t="str">
        <f t="shared" si="377"/>
        <v>2015</v>
      </c>
    </row>
    <row r="4011" spans="1:22" ht="48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s="5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8">
        <f t="shared" si="372"/>
        <v>3.8860103626943004E-2</v>
      </c>
      <c r="P4011">
        <f t="shared" si="373"/>
        <v>25</v>
      </c>
      <c r="Q4011" t="s">
        <v>8317</v>
      </c>
      <c r="R4011" t="s">
        <v>8318</v>
      </c>
      <c r="S4011" s="12">
        <f t="shared" si="374"/>
        <v>41851.492592592593</v>
      </c>
      <c r="T4011" s="12">
        <f t="shared" si="375"/>
        <v>41891.492592592593</v>
      </c>
      <c r="U4011" t="str">
        <f t="shared" si="376"/>
        <v>Jul</v>
      </c>
      <c r="V4011" t="str">
        <f t="shared" si="377"/>
        <v>2014</v>
      </c>
    </row>
    <row r="4012" spans="1:22" ht="48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s="5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8">
        <f t="shared" si="372"/>
        <v>0.24194444444444443</v>
      </c>
      <c r="P4012">
        <f t="shared" si="373"/>
        <v>45.842105263157897</v>
      </c>
      <c r="Q4012" t="s">
        <v>8317</v>
      </c>
      <c r="R4012" t="s">
        <v>8318</v>
      </c>
      <c r="S4012" s="12">
        <f t="shared" si="374"/>
        <v>41921.562106481477</v>
      </c>
      <c r="T4012" s="12">
        <f t="shared" si="375"/>
        <v>41938.562106481477</v>
      </c>
      <c r="U4012" t="str">
        <f t="shared" si="376"/>
        <v>Oct</v>
      </c>
      <c r="V4012" t="str">
        <f t="shared" si="377"/>
        <v>2014</v>
      </c>
    </row>
    <row r="4013" spans="1:22" ht="48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s="5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8">
        <f t="shared" si="372"/>
        <v>7.5999999999999998E-2</v>
      </c>
      <c r="P4013">
        <f t="shared" si="373"/>
        <v>4.75</v>
      </c>
      <c r="Q4013" t="s">
        <v>8317</v>
      </c>
      <c r="R4013" t="s">
        <v>8318</v>
      </c>
      <c r="S4013" s="12">
        <f t="shared" si="374"/>
        <v>42002.336550925924</v>
      </c>
      <c r="T4013" s="12">
        <f t="shared" si="375"/>
        <v>42032.336550925924</v>
      </c>
      <c r="U4013" t="str">
        <f t="shared" si="376"/>
        <v>Dec</v>
      </c>
      <c r="V4013" t="str">
        <f t="shared" si="377"/>
        <v>2014</v>
      </c>
    </row>
    <row r="4014" spans="1:22" ht="48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s="5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8">
        <f t="shared" si="372"/>
        <v>0</v>
      </c>
      <c r="P4014" t="e">
        <f t="shared" si="373"/>
        <v>#DIV/0!</v>
      </c>
      <c r="Q4014" t="s">
        <v>8317</v>
      </c>
      <c r="R4014" t="s">
        <v>8318</v>
      </c>
      <c r="S4014" s="12">
        <f t="shared" si="374"/>
        <v>42096.336215277777</v>
      </c>
      <c r="T4014" s="12">
        <f t="shared" si="375"/>
        <v>42126.336215277777</v>
      </c>
      <c r="U4014" t="str">
        <f t="shared" si="376"/>
        <v>Apr</v>
      </c>
      <c r="V4014" t="str">
        <f t="shared" si="377"/>
        <v>2015</v>
      </c>
    </row>
    <row r="4015" spans="1:22" ht="48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s="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8">
        <f t="shared" si="372"/>
        <v>1.2999999999999999E-2</v>
      </c>
      <c r="P4015">
        <f t="shared" si="373"/>
        <v>13</v>
      </c>
      <c r="Q4015" t="s">
        <v>8317</v>
      </c>
      <c r="R4015" t="s">
        <v>8318</v>
      </c>
      <c r="S4015" s="12">
        <f t="shared" si="374"/>
        <v>42021.092858796292</v>
      </c>
      <c r="T4015" s="12">
        <f t="shared" si="375"/>
        <v>42051.092858796292</v>
      </c>
      <c r="U4015" t="str">
        <f t="shared" si="376"/>
        <v>Jan</v>
      </c>
      <c r="V4015" t="str">
        <f t="shared" si="377"/>
        <v>2015</v>
      </c>
    </row>
    <row r="4016" spans="1:22" ht="48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s="5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8">
        <f t="shared" si="372"/>
        <v>0</v>
      </c>
      <c r="P4016" t="e">
        <f t="shared" si="373"/>
        <v>#DIV/0!</v>
      </c>
      <c r="Q4016" t="s">
        <v>8317</v>
      </c>
      <c r="R4016" t="s">
        <v>8318</v>
      </c>
      <c r="S4016" s="12">
        <f t="shared" si="374"/>
        <v>42419.037835648145</v>
      </c>
      <c r="T4016" s="12">
        <f t="shared" si="375"/>
        <v>42434.037835648145</v>
      </c>
      <c r="U4016" t="str">
        <f t="shared" si="376"/>
        <v>Feb</v>
      </c>
      <c r="V4016" t="str">
        <f t="shared" si="377"/>
        <v>2016</v>
      </c>
    </row>
    <row r="4017" spans="1:22" ht="48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s="5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8">
        <f t="shared" si="372"/>
        <v>1.4285714285714287E-4</v>
      </c>
      <c r="P4017">
        <f t="shared" si="373"/>
        <v>1</v>
      </c>
      <c r="Q4017" t="s">
        <v>8317</v>
      </c>
      <c r="R4017" t="s">
        <v>8318</v>
      </c>
      <c r="S4017" s="12">
        <f t="shared" si="374"/>
        <v>42174.572488425918</v>
      </c>
      <c r="T4017" s="12">
        <f t="shared" si="375"/>
        <v>42204.572488425918</v>
      </c>
      <c r="U4017" t="str">
        <f t="shared" si="376"/>
        <v>Jun</v>
      </c>
      <c r="V4017" t="str">
        <f t="shared" si="377"/>
        <v>2015</v>
      </c>
    </row>
    <row r="4018" spans="1:22" ht="48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s="5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8">
        <f t="shared" si="372"/>
        <v>0.14000000000000001</v>
      </c>
      <c r="P4018">
        <f t="shared" si="373"/>
        <v>10</v>
      </c>
      <c r="Q4018" t="s">
        <v>8317</v>
      </c>
      <c r="R4018" t="s">
        <v>8318</v>
      </c>
      <c r="S4018" s="12">
        <f t="shared" si="374"/>
        <v>41869.664351851847</v>
      </c>
      <c r="T4018" s="12">
        <f t="shared" si="375"/>
        <v>41899.664351851847</v>
      </c>
      <c r="U4018" t="str">
        <f t="shared" si="376"/>
        <v>Aug</v>
      </c>
      <c r="V4018" t="str">
        <f t="shared" si="377"/>
        <v>2014</v>
      </c>
    </row>
    <row r="4019" spans="1:22" ht="48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s="5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8">
        <f t="shared" si="372"/>
        <v>1.0500000000000001E-2</v>
      </c>
      <c r="P4019">
        <f t="shared" si="373"/>
        <v>52.5</v>
      </c>
      <c r="Q4019" t="s">
        <v>8317</v>
      </c>
      <c r="R4019" t="s">
        <v>8318</v>
      </c>
      <c r="S4019" s="12">
        <f t="shared" si="374"/>
        <v>41856.463819444441</v>
      </c>
      <c r="T4019" s="12">
        <f t="shared" si="375"/>
        <v>41886.463819444441</v>
      </c>
      <c r="U4019" t="str">
        <f t="shared" si="376"/>
        <v>Aug</v>
      </c>
      <c r="V4019" t="str">
        <f t="shared" si="377"/>
        <v>2014</v>
      </c>
    </row>
    <row r="4020" spans="1:22" ht="32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s="5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8">
        <f t="shared" si="372"/>
        <v>8.666666666666667E-2</v>
      </c>
      <c r="P4020">
        <f t="shared" si="373"/>
        <v>32.5</v>
      </c>
      <c r="Q4020" t="s">
        <v>8317</v>
      </c>
      <c r="R4020" t="s">
        <v>8318</v>
      </c>
      <c r="S4020" s="12">
        <f t="shared" si="374"/>
        <v>42620.702638888884</v>
      </c>
      <c r="T4020" s="12">
        <f t="shared" si="375"/>
        <v>42650.702638888884</v>
      </c>
      <c r="U4020" t="str">
        <f t="shared" si="376"/>
        <v>Sep</v>
      </c>
      <c r="V4020" t="str">
        <f t="shared" si="377"/>
        <v>2016</v>
      </c>
    </row>
    <row r="4021" spans="1:22" ht="48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s="5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8">
        <f t="shared" si="372"/>
        <v>8.2857142857142851E-3</v>
      </c>
      <c r="P4021">
        <f t="shared" si="373"/>
        <v>7.25</v>
      </c>
      <c r="Q4021" t="s">
        <v>8317</v>
      </c>
      <c r="R4021" t="s">
        <v>8318</v>
      </c>
      <c r="S4021" s="12">
        <f t="shared" si="374"/>
        <v>42417.467546296299</v>
      </c>
      <c r="T4021" s="12">
        <f t="shared" si="375"/>
        <v>42475.477777777771</v>
      </c>
      <c r="U4021" t="str">
        <f t="shared" si="376"/>
        <v>Feb</v>
      </c>
      <c r="V4021" t="str">
        <f t="shared" si="377"/>
        <v>2016</v>
      </c>
    </row>
    <row r="4022" spans="1:22" ht="48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s="5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8">
        <f t="shared" si="372"/>
        <v>0.16666666666666666</v>
      </c>
      <c r="P4022">
        <f t="shared" si="373"/>
        <v>33.333333333333336</v>
      </c>
      <c r="Q4022" t="s">
        <v>8317</v>
      </c>
      <c r="R4022" t="s">
        <v>8318</v>
      </c>
      <c r="S4022" s="12">
        <f t="shared" si="374"/>
        <v>42056.982627314814</v>
      </c>
      <c r="T4022" s="12">
        <f t="shared" si="375"/>
        <v>42086.940960648142</v>
      </c>
      <c r="U4022" t="str">
        <f t="shared" si="376"/>
        <v>Feb</v>
      </c>
      <c r="V4022" t="str">
        <f t="shared" si="377"/>
        <v>2015</v>
      </c>
    </row>
    <row r="4023" spans="1:22" ht="48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s="5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8">
        <f t="shared" si="372"/>
        <v>8.3333333333333332E-3</v>
      </c>
      <c r="P4023">
        <f t="shared" si="373"/>
        <v>62.5</v>
      </c>
      <c r="Q4023" t="s">
        <v>8317</v>
      </c>
      <c r="R4023" t="s">
        <v>8318</v>
      </c>
      <c r="S4023" s="12">
        <f t="shared" si="374"/>
        <v>41878.703217592592</v>
      </c>
      <c r="T4023" s="12">
        <f t="shared" si="375"/>
        <v>41938.703217592592</v>
      </c>
      <c r="U4023" t="str">
        <f t="shared" si="376"/>
        <v>Aug</v>
      </c>
      <c r="V4023" t="str">
        <f t="shared" si="377"/>
        <v>2014</v>
      </c>
    </row>
    <row r="4024" spans="1:22" ht="32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s="5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8">
        <f t="shared" si="372"/>
        <v>0.69561111111111107</v>
      </c>
      <c r="P4024">
        <f t="shared" si="373"/>
        <v>63.558375634517766</v>
      </c>
      <c r="Q4024" t="s">
        <v>8317</v>
      </c>
      <c r="R4024" t="s">
        <v>8318</v>
      </c>
      <c r="S4024" s="12">
        <f t="shared" si="374"/>
        <v>41990.375775462955</v>
      </c>
      <c r="T4024" s="12">
        <f t="shared" si="375"/>
        <v>42035.912499999999</v>
      </c>
      <c r="U4024" t="str">
        <f t="shared" si="376"/>
        <v>Dec</v>
      </c>
      <c r="V4024" t="str">
        <f t="shared" si="377"/>
        <v>2014</v>
      </c>
    </row>
    <row r="4025" spans="1:22" ht="48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s="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8">
        <f t="shared" si="372"/>
        <v>0</v>
      </c>
      <c r="P4025" t="e">
        <f t="shared" si="373"/>
        <v>#DIV/0!</v>
      </c>
      <c r="Q4025" t="s">
        <v>8317</v>
      </c>
      <c r="R4025" t="s">
        <v>8318</v>
      </c>
      <c r="S4025" s="12">
        <f t="shared" si="374"/>
        <v>42408.791238425918</v>
      </c>
      <c r="T4025" s="12">
        <f t="shared" si="375"/>
        <v>42453.749571759261</v>
      </c>
      <c r="U4025" t="str">
        <f t="shared" si="376"/>
        <v>Feb</v>
      </c>
      <c r="V4025" t="str">
        <f t="shared" si="377"/>
        <v>2016</v>
      </c>
    </row>
    <row r="4026" spans="1:22" ht="48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s="5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8">
        <f t="shared" si="372"/>
        <v>1.2500000000000001E-2</v>
      </c>
      <c r="P4026">
        <f t="shared" si="373"/>
        <v>10</v>
      </c>
      <c r="Q4026" t="s">
        <v>8317</v>
      </c>
      <c r="R4026" t="s">
        <v>8318</v>
      </c>
      <c r="S4026" s="12">
        <f t="shared" si="374"/>
        <v>42217.461770833332</v>
      </c>
      <c r="T4026" s="12">
        <f t="shared" si="375"/>
        <v>42247.461770833332</v>
      </c>
      <c r="U4026" t="str">
        <f t="shared" si="376"/>
        <v>Aug</v>
      </c>
      <c r="V4026" t="str">
        <f t="shared" si="377"/>
        <v>2015</v>
      </c>
    </row>
    <row r="4027" spans="1:22" ht="48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s="5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8">
        <f t="shared" si="372"/>
        <v>0.05</v>
      </c>
      <c r="P4027">
        <f t="shared" si="373"/>
        <v>62.5</v>
      </c>
      <c r="Q4027" t="s">
        <v>8317</v>
      </c>
      <c r="R4027" t="s">
        <v>8318</v>
      </c>
      <c r="S4027" s="12">
        <f t="shared" si="374"/>
        <v>42151.029351851852</v>
      </c>
      <c r="T4027" s="12">
        <f t="shared" si="375"/>
        <v>42211.029351851852</v>
      </c>
      <c r="U4027" t="str">
        <f t="shared" si="376"/>
        <v>May</v>
      </c>
      <c r="V4027" t="str">
        <f t="shared" si="377"/>
        <v>2015</v>
      </c>
    </row>
    <row r="4028" spans="1:22" ht="48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s="5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8">
        <f t="shared" si="372"/>
        <v>0</v>
      </c>
      <c r="P4028" t="e">
        <f t="shared" si="373"/>
        <v>#DIV/0!</v>
      </c>
      <c r="Q4028" t="s">
        <v>8317</v>
      </c>
      <c r="R4028" t="s">
        <v>8318</v>
      </c>
      <c r="S4028" s="12">
        <f t="shared" si="374"/>
        <v>42282.447210648148</v>
      </c>
      <c r="T4028" s="12">
        <f t="shared" si="375"/>
        <v>42342.488877314812</v>
      </c>
      <c r="U4028" t="str">
        <f t="shared" si="376"/>
        <v>Oct</v>
      </c>
      <c r="V4028" t="str">
        <f t="shared" si="377"/>
        <v>2015</v>
      </c>
    </row>
    <row r="4029" spans="1:22" ht="48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s="5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8">
        <f t="shared" si="372"/>
        <v>7.166666666666667E-2</v>
      </c>
      <c r="P4029">
        <f t="shared" si="373"/>
        <v>30.714285714285715</v>
      </c>
      <c r="Q4029" t="s">
        <v>8317</v>
      </c>
      <c r="R4029" t="s">
        <v>8318</v>
      </c>
      <c r="S4029" s="12">
        <f t="shared" si="374"/>
        <v>42768.762511574074</v>
      </c>
      <c r="T4029" s="12">
        <f t="shared" si="375"/>
        <v>42788.833333333336</v>
      </c>
      <c r="U4029" t="str">
        <f t="shared" si="376"/>
        <v>Feb</v>
      </c>
      <c r="V4029" t="str">
        <f t="shared" si="377"/>
        <v>2017</v>
      </c>
    </row>
    <row r="4030" spans="1:22" ht="48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s="5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8">
        <f t="shared" si="372"/>
        <v>0.28050000000000003</v>
      </c>
      <c r="P4030">
        <f t="shared" si="373"/>
        <v>51</v>
      </c>
      <c r="Q4030" t="s">
        <v>8317</v>
      </c>
      <c r="R4030" t="s">
        <v>8318</v>
      </c>
      <c r="S4030" s="12">
        <f t="shared" si="374"/>
        <v>41765.730324074073</v>
      </c>
      <c r="T4030" s="12">
        <f t="shared" si="375"/>
        <v>41795.730324074073</v>
      </c>
      <c r="U4030" t="str">
        <f t="shared" si="376"/>
        <v>May</v>
      </c>
      <c r="V4030" t="str">
        <f t="shared" si="377"/>
        <v>2014</v>
      </c>
    </row>
    <row r="4031" spans="1:22" ht="48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s="5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8">
        <f t="shared" si="372"/>
        <v>0</v>
      </c>
      <c r="P4031" t="e">
        <f t="shared" si="373"/>
        <v>#DIV/0!</v>
      </c>
      <c r="Q4031" t="s">
        <v>8317</v>
      </c>
      <c r="R4031" t="s">
        <v>8318</v>
      </c>
      <c r="S4031" s="12">
        <f t="shared" si="374"/>
        <v>42321.816782407412</v>
      </c>
      <c r="T4031" s="12">
        <f t="shared" si="375"/>
        <v>42351.816782407412</v>
      </c>
      <c r="U4031" t="str">
        <f t="shared" si="376"/>
        <v>Nov</v>
      </c>
      <c r="V4031" t="str">
        <f t="shared" si="377"/>
        <v>2015</v>
      </c>
    </row>
    <row r="4032" spans="1:22" ht="48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s="5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8">
        <f t="shared" si="372"/>
        <v>0.16</v>
      </c>
      <c r="P4032">
        <f t="shared" si="373"/>
        <v>66.666666666666671</v>
      </c>
      <c r="Q4032" t="s">
        <v>8317</v>
      </c>
      <c r="R4032" t="s">
        <v>8318</v>
      </c>
      <c r="S4032" s="12">
        <f t="shared" si="374"/>
        <v>42374.446747685179</v>
      </c>
      <c r="T4032" s="12">
        <f t="shared" si="375"/>
        <v>42403.575694444437</v>
      </c>
      <c r="U4032" t="str">
        <f t="shared" si="376"/>
        <v>Jan</v>
      </c>
      <c r="V4032" t="str">
        <f t="shared" si="377"/>
        <v>2016</v>
      </c>
    </row>
    <row r="4033" spans="1:22" ht="48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s="5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8">
        <f t="shared" si="372"/>
        <v>0</v>
      </c>
      <c r="P4033" t="e">
        <f t="shared" si="373"/>
        <v>#DIV/0!</v>
      </c>
      <c r="Q4033" t="s">
        <v>8317</v>
      </c>
      <c r="R4033" t="s">
        <v>8318</v>
      </c>
      <c r="S4033" s="12">
        <f t="shared" si="374"/>
        <v>41941.376898148148</v>
      </c>
      <c r="T4033" s="12">
        <f t="shared" si="375"/>
        <v>41991.418564814812</v>
      </c>
      <c r="U4033" t="str">
        <f t="shared" si="376"/>
        <v>Oct</v>
      </c>
      <c r="V4033" t="str">
        <f t="shared" si="377"/>
        <v>2014</v>
      </c>
    </row>
    <row r="4034" spans="1:22" ht="48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s="5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8">
        <f t="shared" si="372"/>
        <v>6.8287037037037035E-2</v>
      </c>
      <c r="P4034">
        <f t="shared" si="373"/>
        <v>59</v>
      </c>
      <c r="Q4034" t="s">
        <v>8317</v>
      </c>
      <c r="R4034" t="s">
        <v>8318</v>
      </c>
      <c r="S4034" s="12">
        <f t="shared" si="374"/>
        <v>42293.60087962963</v>
      </c>
      <c r="T4034" s="12">
        <f t="shared" si="375"/>
        <v>42353.642546296294</v>
      </c>
      <c r="U4034" t="str">
        <f t="shared" si="376"/>
        <v>Oct</v>
      </c>
      <c r="V4034" t="str">
        <f t="shared" si="377"/>
        <v>2015</v>
      </c>
    </row>
    <row r="4035" spans="1:22" ht="48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s="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8">
        <f t="shared" ref="O4035:O4098" si="378">E4035/D4035</f>
        <v>0.25698702928870293</v>
      </c>
      <c r="P4035">
        <f t="shared" ref="P4035:P4098" si="379">AVERAGE(E4035/L4035)</f>
        <v>65.340319148936175</v>
      </c>
      <c r="Q4035" t="s">
        <v>8317</v>
      </c>
      <c r="R4035" t="s">
        <v>8318</v>
      </c>
      <c r="S4035" s="12">
        <f t="shared" ref="S4035:S4098" si="380">(((J4035/60)/60)/24)+DATE(1970,1,1)+(-5/24)</f>
        <v>42614.06046296296</v>
      </c>
      <c r="T4035" s="12">
        <f t="shared" ref="T4035:T4098" si="381">(((I4035/60)/60)/24)+DATE(1970,1,1)+(-5/24)</f>
        <v>42645.166666666664</v>
      </c>
      <c r="U4035" t="str">
        <f t="shared" ref="U4035:U4098" si="382">TEXT(S4035, "mmm")</f>
        <v>Sep</v>
      </c>
      <c r="V4035" t="str">
        <f t="shared" ref="V4035:V4098" si="383">TEXT(S4035, "yyy")</f>
        <v>2016</v>
      </c>
    </row>
    <row r="4036" spans="1:22" ht="48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s="5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8">
        <f t="shared" si="378"/>
        <v>1.4814814814814815E-2</v>
      </c>
      <c r="P4036">
        <f t="shared" si="379"/>
        <v>100</v>
      </c>
      <c r="Q4036" t="s">
        <v>8317</v>
      </c>
      <c r="R4036" t="s">
        <v>8318</v>
      </c>
      <c r="S4036" s="12">
        <f t="shared" si="380"/>
        <v>42067.739004629628</v>
      </c>
      <c r="T4036" s="12">
        <f t="shared" si="381"/>
        <v>42097.697337962956</v>
      </c>
      <c r="U4036" t="str">
        <f t="shared" si="382"/>
        <v>Mar</v>
      </c>
      <c r="V4036" t="str">
        <f t="shared" si="383"/>
        <v>2015</v>
      </c>
    </row>
    <row r="4037" spans="1:22" ht="32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s="5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8">
        <f t="shared" si="378"/>
        <v>0.36849999999999999</v>
      </c>
      <c r="P4037">
        <f t="shared" si="379"/>
        <v>147.4</v>
      </c>
      <c r="Q4037" t="s">
        <v>8317</v>
      </c>
      <c r="R4037" t="s">
        <v>8318</v>
      </c>
      <c r="S4037" s="12">
        <f t="shared" si="380"/>
        <v>41903.674618055549</v>
      </c>
      <c r="T4037" s="12">
        <f t="shared" si="381"/>
        <v>41933.674618055549</v>
      </c>
      <c r="U4037" t="str">
        <f t="shared" si="382"/>
        <v>Sep</v>
      </c>
      <c r="V4037" t="str">
        <f t="shared" si="383"/>
        <v>2014</v>
      </c>
    </row>
    <row r="4038" spans="1:22" ht="48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s="5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8">
        <f t="shared" si="378"/>
        <v>0.47049999999999997</v>
      </c>
      <c r="P4038">
        <f t="shared" si="379"/>
        <v>166.05882352941177</v>
      </c>
      <c r="Q4038" t="s">
        <v>8317</v>
      </c>
      <c r="R4038" t="s">
        <v>8318</v>
      </c>
      <c r="S4038" s="12">
        <f t="shared" si="380"/>
        <v>41804.728749999995</v>
      </c>
      <c r="T4038" s="12">
        <f t="shared" si="381"/>
        <v>41821.729166666664</v>
      </c>
      <c r="U4038" t="str">
        <f t="shared" si="382"/>
        <v>Jun</v>
      </c>
      <c r="V4038" t="str">
        <f t="shared" si="383"/>
        <v>2014</v>
      </c>
    </row>
    <row r="4039" spans="1:22" ht="48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s="5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8">
        <f t="shared" si="378"/>
        <v>0.11428571428571428</v>
      </c>
      <c r="P4039">
        <f t="shared" si="379"/>
        <v>40</v>
      </c>
      <c r="Q4039" t="s">
        <v>8317</v>
      </c>
      <c r="R4039" t="s">
        <v>8318</v>
      </c>
      <c r="S4039" s="12">
        <f t="shared" si="380"/>
        <v>42496.862442129634</v>
      </c>
      <c r="T4039" s="12">
        <f t="shared" si="381"/>
        <v>42514.392361111109</v>
      </c>
      <c r="U4039" t="str">
        <f t="shared" si="382"/>
        <v>May</v>
      </c>
      <c r="V4039" t="str">
        <f t="shared" si="383"/>
        <v>2016</v>
      </c>
    </row>
    <row r="4040" spans="1:22" ht="48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s="5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8">
        <f t="shared" si="378"/>
        <v>0.12039999999999999</v>
      </c>
      <c r="P4040">
        <f t="shared" si="379"/>
        <v>75.25</v>
      </c>
      <c r="Q4040" t="s">
        <v>8317</v>
      </c>
      <c r="R4040" t="s">
        <v>8318</v>
      </c>
      <c r="S4040" s="12">
        <f t="shared" si="380"/>
        <v>41869.59039351852</v>
      </c>
      <c r="T4040" s="12">
        <f t="shared" si="381"/>
        <v>41929.59039351852</v>
      </c>
      <c r="U4040" t="str">
        <f t="shared" si="382"/>
        <v>Aug</v>
      </c>
      <c r="V4040" t="str">
        <f t="shared" si="383"/>
        <v>2014</v>
      </c>
    </row>
    <row r="4041" spans="1:22" ht="32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s="5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8">
        <f t="shared" si="378"/>
        <v>0.6</v>
      </c>
      <c r="P4041">
        <f t="shared" si="379"/>
        <v>60</v>
      </c>
      <c r="Q4041" t="s">
        <v>8317</v>
      </c>
      <c r="R4041" t="s">
        <v>8318</v>
      </c>
      <c r="S4041" s="12">
        <f t="shared" si="380"/>
        <v>42305.462581018517</v>
      </c>
      <c r="T4041" s="12">
        <f t="shared" si="381"/>
        <v>42339.040972222218</v>
      </c>
      <c r="U4041" t="str">
        <f t="shared" si="382"/>
        <v>Oct</v>
      </c>
      <c r="V4041" t="str">
        <f t="shared" si="383"/>
        <v>2015</v>
      </c>
    </row>
    <row r="4042" spans="1:22" ht="48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s="5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8">
        <f t="shared" si="378"/>
        <v>0.3125</v>
      </c>
      <c r="P4042">
        <f t="shared" si="379"/>
        <v>1250</v>
      </c>
      <c r="Q4042" t="s">
        <v>8317</v>
      </c>
      <c r="R4042" t="s">
        <v>8318</v>
      </c>
      <c r="S4042" s="12">
        <f t="shared" si="380"/>
        <v>42144.023194444446</v>
      </c>
      <c r="T4042" s="12">
        <f t="shared" si="381"/>
        <v>42202.916666666664</v>
      </c>
      <c r="U4042" t="str">
        <f t="shared" si="382"/>
        <v>May</v>
      </c>
      <c r="V4042" t="str">
        <f t="shared" si="383"/>
        <v>2015</v>
      </c>
    </row>
    <row r="4043" spans="1:22" ht="32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s="5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8">
        <f t="shared" si="378"/>
        <v>4.1999999999999997E-3</v>
      </c>
      <c r="P4043">
        <f t="shared" si="379"/>
        <v>10.5</v>
      </c>
      <c r="Q4043" t="s">
        <v>8317</v>
      </c>
      <c r="R4043" t="s">
        <v>8318</v>
      </c>
      <c r="S4043" s="12">
        <f t="shared" si="380"/>
        <v>42559.265671296293</v>
      </c>
      <c r="T4043" s="12">
        <f t="shared" si="381"/>
        <v>42619.265671296293</v>
      </c>
      <c r="U4043" t="str">
        <f t="shared" si="382"/>
        <v>Jul</v>
      </c>
      <c r="V4043" t="str">
        <f t="shared" si="383"/>
        <v>2016</v>
      </c>
    </row>
    <row r="4044" spans="1:22" ht="48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s="5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8">
        <f t="shared" si="378"/>
        <v>2.0999999999999999E-3</v>
      </c>
      <c r="P4044">
        <f t="shared" si="379"/>
        <v>7</v>
      </c>
      <c r="Q4044" t="s">
        <v>8317</v>
      </c>
      <c r="R4044" t="s">
        <v>8318</v>
      </c>
      <c r="S4044" s="12">
        <f t="shared" si="380"/>
        <v>41994.875740740739</v>
      </c>
      <c r="T4044" s="12">
        <f t="shared" si="381"/>
        <v>42024.594444444439</v>
      </c>
      <c r="U4044" t="str">
        <f t="shared" si="382"/>
        <v>Dec</v>
      </c>
      <c r="V4044" t="str">
        <f t="shared" si="383"/>
        <v>2014</v>
      </c>
    </row>
    <row r="4045" spans="1:22" ht="48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s="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8">
        <f t="shared" si="378"/>
        <v>0</v>
      </c>
      <c r="P4045" t="e">
        <f t="shared" si="379"/>
        <v>#DIV/0!</v>
      </c>
      <c r="Q4045" t="s">
        <v>8317</v>
      </c>
      <c r="R4045" t="s">
        <v>8318</v>
      </c>
      <c r="S4045" s="12">
        <f t="shared" si="380"/>
        <v>41948.749131944445</v>
      </c>
      <c r="T4045" s="12">
        <f t="shared" si="381"/>
        <v>41963.749131944445</v>
      </c>
      <c r="U4045" t="str">
        <f t="shared" si="382"/>
        <v>Nov</v>
      </c>
      <c r="V4045" t="str">
        <f t="shared" si="383"/>
        <v>2014</v>
      </c>
    </row>
    <row r="4046" spans="1:22" ht="48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s="5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8">
        <f t="shared" si="378"/>
        <v>0.375</v>
      </c>
      <c r="P4046">
        <f t="shared" si="379"/>
        <v>56.25</v>
      </c>
      <c r="Q4046" t="s">
        <v>8317</v>
      </c>
      <c r="R4046" t="s">
        <v>8318</v>
      </c>
      <c r="S4046" s="12">
        <f t="shared" si="380"/>
        <v>42074.011365740742</v>
      </c>
      <c r="T4046" s="12">
        <f t="shared" si="381"/>
        <v>42103.999999999993</v>
      </c>
      <c r="U4046" t="str">
        <f t="shared" si="382"/>
        <v>Mar</v>
      </c>
      <c r="V4046" t="str">
        <f t="shared" si="383"/>
        <v>2015</v>
      </c>
    </row>
    <row r="4047" spans="1:22" ht="48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s="5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8">
        <f t="shared" si="378"/>
        <v>2.0000000000000001E-4</v>
      </c>
      <c r="P4047">
        <f t="shared" si="379"/>
        <v>1</v>
      </c>
      <c r="Q4047" t="s">
        <v>8317</v>
      </c>
      <c r="R4047" t="s">
        <v>8318</v>
      </c>
      <c r="S4047" s="12">
        <f t="shared" si="380"/>
        <v>41841.992928240739</v>
      </c>
      <c r="T4047" s="12">
        <f t="shared" si="381"/>
        <v>41871.992928240739</v>
      </c>
      <c r="U4047" t="str">
        <f t="shared" si="382"/>
        <v>Jul</v>
      </c>
      <c r="V4047" t="str">
        <f t="shared" si="383"/>
        <v>2014</v>
      </c>
    </row>
    <row r="4048" spans="1:22" ht="48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s="5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8">
        <f t="shared" si="378"/>
        <v>8.2142857142857142E-2</v>
      </c>
      <c r="P4048">
        <f t="shared" si="379"/>
        <v>38.333333333333336</v>
      </c>
      <c r="Q4048" t="s">
        <v>8317</v>
      </c>
      <c r="R4048" t="s">
        <v>8318</v>
      </c>
      <c r="S4048" s="12">
        <f t="shared" si="380"/>
        <v>41904.442245370366</v>
      </c>
      <c r="T4048" s="12">
        <f t="shared" si="381"/>
        <v>41934.442245370366</v>
      </c>
      <c r="U4048" t="str">
        <f t="shared" si="382"/>
        <v>Sep</v>
      </c>
      <c r="V4048" t="str">
        <f t="shared" si="383"/>
        <v>2014</v>
      </c>
    </row>
    <row r="4049" spans="1:22" ht="48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s="5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8">
        <f t="shared" si="378"/>
        <v>2.1999999999999999E-2</v>
      </c>
      <c r="P4049">
        <f t="shared" si="379"/>
        <v>27.5</v>
      </c>
      <c r="Q4049" t="s">
        <v>8317</v>
      </c>
      <c r="R4049" t="s">
        <v>8318</v>
      </c>
      <c r="S4049" s="12">
        <f t="shared" si="380"/>
        <v>41990.814155092587</v>
      </c>
      <c r="T4049" s="12">
        <f t="shared" si="381"/>
        <v>42014.833333333336</v>
      </c>
      <c r="U4049" t="str">
        <f t="shared" si="382"/>
        <v>Dec</v>
      </c>
      <c r="V4049" t="str">
        <f t="shared" si="383"/>
        <v>2014</v>
      </c>
    </row>
    <row r="4050" spans="1:22" ht="48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s="5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8">
        <f t="shared" si="378"/>
        <v>0.17652941176470588</v>
      </c>
      <c r="P4050">
        <f t="shared" si="379"/>
        <v>32.978021978021978</v>
      </c>
      <c r="Q4050" t="s">
        <v>8317</v>
      </c>
      <c r="R4050" t="s">
        <v>8318</v>
      </c>
      <c r="S4050" s="12">
        <f t="shared" si="380"/>
        <v>42436.300775462958</v>
      </c>
      <c r="T4050" s="12">
        <f t="shared" si="381"/>
        <v>42471.259108796294</v>
      </c>
      <c r="U4050" t="str">
        <f t="shared" si="382"/>
        <v>Mar</v>
      </c>
      <c r="V4050" t="str">
        <f t="shared" si="383"/>
        <v>2016</v>
      </c>
    </row>
    <row r="4051" spans="1:22" ht="48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s="5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8">
        <f t="shared" si="378"/>
        <v>8.0000000000000004E-4</v>
      </c>
      <c r="P4051">
        <f t="shared" si="379"/>
        <v>16</v>
      </c>
      <c r="Q4051" t="s">
        <v>8317</v>
      </c>
      <c r="R4051" t="s">
        <v>8318</v>
      </c>
      <c r="S4051" s="12">
        <f t="shared" si="380"/>
        <v>42169.750173611108</v>
      </c>
      <c r="T4051" s="12">
        <f t="shared" si="381"/>
        <v>42199.750173611108</v>
      </c>
      <c r="U4051" t="str">
        <f t="shared" si="382"/>
        <v>Jun</v>
      </c>
      <c r="V4051" t="str">
        <f t="shared" si="383"/>
        <v>2015</v>
      </c>
    </row>
    <row r="4052" spans="1:22" ht="48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s="5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8">
        <f t="shared" si="378"/>
        <v>6.6666666666666664E-4</v>
      </c>
      <c r="P4052">
        <f t="shared" si="379"/>
        <v>1</v>
      </c>
      <c r="Q4052" t="s">
        <v>8317</v>
      </c>
      <c r="R4052" t="s">
        <v>8318</v>
      </c>
      <c r="S4052" s="12">
        <f t="shared" si="380"/>
        <v>41905.428136574068</v>
      </c>
      <c r="T4052" s="12">
        <f t="shared" si="381"/>
        <v>41935.428136574068</v>
      </c>
      <c r="U4052" t="str">
        <f t="shared" si="382"/>
        <v>Sep</v>
      </c>
      <c r="V4052" t="str">
        <f t="shared" si="383"/>
        <v>2014</v>
      </c>
    </row>
    <row r="4053" spans="1:22" ht="48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s="5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8">
        <f t="shared" si="378"/>
        <v>0</v>
      </c>
      <c r="P4053" t="e">
        <f t="shared" si="379"/>
        <v>#DIV/0!</v>
      </c>
      <c r="Q4053" t="s">
        <v>8317</v>
      </c>
      <c r="R4053" t="s">
        <v>8318</v>
      </c>
      <c r="S4053" s="12">
        <f t="shared" si="380"/>
        <v>41761.601817129631</v>
      </c>
      <c r="T4053" s="12">
        <f t="shared" si="381"/>
        <v>41768.078472222223</v>
      </c>
      <c r="U4053" t="str">
        <f t="shared" si="382"/>
        <v>May</v>
      </c>
      <c r="V4053" t="str">
        <f t="shared" si="383"/>
        <v>2014</v>
      </c>
    </row>
    <row r="4054" spans="1:22" ht="64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s="5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8">
        <f t="shared" si="378"/>
        <v>0.37533333333333335</v>
      </c>
      <c r="P4054">
        <f t="shared" si="379"/>
        <v>86.615384615384613</v>
      </c>
      <c r="Q4054" t="s">
        <v>8317</v>
      </c>
      <c r="R4054" t="s">
        <v>8318</v>
      </c>
      <c r="S4054" s="12">
        <f t="shared" si="380"/>
        <v>41865.670324074068</v>
      </c>
      <c r="T4054" s="12">
        <f t="shared" si="381"/>
        <v>41925.670324074068</v>
      </c>
      <c r="U4054" t="str">
        <f t="shared" si="382"/>
        <v>Aug</v>
      </c>
      <c r="V4054" t="str">
        <f t="shared" si="383"/>
        <v>2014</v>
      </c>
    </row>
    <row r="4055" spans="1:22" ht="48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s="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8">
        <f t="shared" si="378"/>
        <v>0.22</v>
      </c>
      <c r="P4055">
        <f t="shared" si="379"/>
        <v>55</v>
      </c>
      <c r="Q4055" t="s">
        <v>8317</v>
      </c>
      <c r="R4055" t="s">
        <v>8318</v>
      </c>
      <c r="S4055" s="12">
        <f t="shared" si="380"/>
        <v>41928.481805555552</v>
      </c>
      <c r="T4055" s="12">
        <f t="shared" si="381"/>
        <v>41958.624999999993</v>
      </c>
      <c r="U4055" t="str">
        <f t="shared" si="382"/>
        <v>Oct</v>
      </c>
      <c r="V4055" t="str">
        <f t="shared" si="383"/>
        <v>2014</v>
      </c>
    </row>
    <row r="4056" spans="1:22" ht="48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s="5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8">
        <f t="shared" si="378"/>
        <v>0</v>
      </c>
      <c r="P4056" t="e">
        <f t="shared" si="379"/>
        <v>#DIV/0!</v>
      </c>
      <c r="Q4056" t="s">
        <v>8317</v>
      </c>
      <c r="R4056" t="s">
        <v>8318</v>
      </c>
      <c r="S4056" s="12">
        <f t="shared" si="380"/>
        <v>42613.632928240739</v>
      </c>
      <c r="T4056" s="12">
        <f t="shared" si="381"/>
        <v>42643.958333333336</v>
      </c>
      <c r="U4056" t="str">
        <f t="shared" si="382"/>
        <v>Aug</v>
      </c>
      <c r="V4056" t="str">
        <f t="shared" si="383"/>
        <v>2016</v>
      </c>
    </row>
    <row r="4057" spans="1:22" ht="48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s="5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8">
        <f t="shared" si="378"/>
        <v>0.1762</v>
      </c>
      <c r="P4057">
        <f t="shared" si="379"/>
        <v>41.952380952380949</v>
      </c>
      <c r="Q4057" t="s">
        <v>8317</v>
      </c>
      <c r="R4057" t="s">
        <v>8318</v>
      </c>
      <c r="S4057" s="12">
        <f t="shared" si="380"/>
        <v>41779.44017361111</v>
      </c>
      <c r="T4057" s="12">
        <f t="shared" si="381"/>
        <v>41809.44017361111</v>
      </c>
      <c r="U4057" t="str">
        <f t="shared" si="382"/>
        <v>May</v>
      </c>
      <c r="V4057" t="str">
        <f t="shared" si="383"/>
        <v>2014</v>
      </c>
    </row>
    <row r="4058" spans="1:22" ht="48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s="5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8">
        <f t="shared" si="378"/>
        <v>0.53</v>
      </c>
      <c r="P4058">
        <f t="shared" si="379"/>
        <v>88.333333333333329</v>
      </c>
      <c r="Q4058" t="s">
        <v>8317</v>
      </c>
      <c r="R4058" t="s">
        <v>8318</v>
      </c>
      <c r="S4058" s="12">
        <f t="shared" si="380"/>
        <v>42534.724988425929</v>
      </c>
      <c r="T4058" s="12">
        <f t="shared" si="381"/>
        <v>42554.624305555553</v>
      </c>
      <c r="U4058" t="str">
        <f t="shared" si="382"/>
        <v>Jun</v>
      </c>
      <c r="V4058" t="str">
        <f t="shared" si="383"/>
        <v>2016</v>
      </c>
    </row>
    <row r="4059" spans="1:22" ht="48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s="5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8">
        <f t="shared" si="378"/>
        <v>0.22142857142857142</v>
      </c>
      <c r="P4059">
        <f t="shared" si="379"/>
        <v>129.16666666666666</v>
      </c>
      <c r="Q4059" t="s">
        <v>8317</v>
      </c>
      <c r="R4059" t="s">
        <v>8318</v>
      </c>
      <c r="S4059" s="12">
        <f t="shared" si="380"/>
        <v>42310.760185185187</v>
      </c>
      <c r="T4059" s="12">
        <f t="shared" si="381"/>
        <v>42333.749999999993</v>
      </c>
      <c r="U4059" t="str">
        <f t="shared" si="382"/>
        <v>Nov</v>
      </c>
      <c r="V4059" t="str">
        <f t="shared" si="383"/>
        <v>2015</v>
      </c>
    </row>
    <row r="4060" spans="1:22" ht="48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s="5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8">
        <f t="shared" si="378"/>
        <v>2.5333333333333333E-2</v>
      </c>
      <c r="P4060">
        <f t="shared" si="379"/>
        <v>23.75</v>
      </c>
      <c r="Q4060" t="s">
        <v>8317</v>
      </c>
      <c r="R4060" t="s">
        <v>8318</v>
      </c>
      <c r="S4060" s="12">
        <f t="shared" si="380"/>
        <v>42445.852361111109</v>
      </c>
      <c r="T4060" s="12">
        <f t="shared" si="381"/>
        <v>42460.957638888889</v>
      </c>
      <c r="U4060" t="str">
        <f t="shared" si="382"/>
        <v>Mar</v>
      </c>
      <c r="V4060" t="str">
        <f t="shared" si="383"/>
        <v>2016</v>
      </c>
    </row>
    <row r="4061" spans="1:22" ht="48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s="5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8">
        <f t="shared" si="378"/>
        <v>2.5000000000000001E-2</v>
      </c>
      <c r="P4061">
        <f t="shared" si="379"/>
        <v>35.714285714285715</v>
      </c>
      <c r="Q4061" t="s">
        <v>8317</v>
      </c>
      <c r="R4061" t="s">
        <v>8318</v>
      </c>
      <c r="S4061" s="12">
        <f t="shared" si="380"/>
        <v>41866.432314814811</v>
      </c>
      <c r="T4061" s="12">
        <f t="shared" si="381"/>
        <v>41897.916666666664</v>
      </c>
      <c r="U4061" t="str">
        <f t="shared" si="382"/>
        <v>Aug</v>
      </c>
      <c r="V4061" t="str">
        <f t="shared" si="383"/>
        <v>2014</v>
      </c>
    </row>
    <row r="4062" spans="1:22" ht="48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s="5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8">
        <f t="shared" si="378"/>
        <v>2.8500000000000001E-2</v>
      </c>
      <c r="P4062">
        <f t="shared" si="379"/>
        <v>57</v>
      </c>
      <c r="Q4062" t="s">
        <v>8317</v>
      </c>
      <c r="R4062" t="s">
        <v>8318</v>
      </c>
      <c r="S4062" s="12">
        <f t="shared" si="380"/>
        <v>41779.486759259256</v>
      </c>
      <c r="T4062" s="12">
        <f t="shared" si="381"/>
        <v>41813.458333333328</v>
      </c>
      <c r="U4062" t="str">
        <f t="shared" si="382"/>
        <v>May</v>
      </c>
      <c r="V4062" t="str">
        <f t="shared" si="383"/>
        <v>2014</v>
      </c>
    </row>
    <row r="4063" spans="1:22" ht="32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s="5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8">
        <f t="shared" si="378"/>
        <v>0</v>
      </c>
      <c r="P4063" t="e">
        <f t="shared" si="379"/>
        <v>#DIV/0!</v>
      </c>
      <c r="Q4063" t="s">
        <v>8317</v>
      </c>
      <c r="R4063" t="s">
        <v>8318</v>
      </c>
      <c r="S4063" s="12">
        <f t="shared" si="380"/>
        <v>42420.933136574073</v>
      </c>
      <c r="T4063" s="12">
        <f t="shared" si="381"/>
        <v>42480.891469907401</v>
      </c>
      <c r="U4063" t="str">
        <f t="shared" si="382"/>
        <v>Feb</v>
      </c>
      <c r="V4063" t="str">
        <f t="shared" si="383"/>
        <v>2016</v>
      </c>
    </row>
    <row r="4064" spans="1:22" ht="48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s="5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8">
        <f t="shared" si="378"/>
        <v>2.4500000000000001E-2</v>
      </c>
      <c r="P4064">
        <f t="shared" si="379"/>
        <v>163.33333333333334</v>
      </c>
      <c r="Q4064" t="s">
        <v>8317</v>
      </c>
      <c r="R4064" t="s">
        <v>8318</v>
      </c>
      <c r="S4064" s="12">
        <f t="shared" si="380"/>
        <v>42523.530879629623</v>
      </c>
      <c r="T4064" s="12">
        <f t="shared" si="381"/>
        <v>42553.530879629623</v>
      </c>
      <c r="U4064" t="str">
        <f t="shared" si="382"/>
        <v>Jun</v>
      </c>
      <c r="V4064" t="str">
        <f t="shared" si="383"/>
        <v>2016</v>
      </c>
    </row>
    <row r="4065" spans="1:22" ht="48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s="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8">
        <f t="shared" si="378"/>
        <v>1.4210526315789474E-2</v>
      </c>
      <c r="P4065">
        <f t="shared" si="379"/>
        <v>15</v>
      </c>
      <c r="Q4065" t="s">
        <v>8317</v>
      </c>
      <c r="R4065" t="s">
        <v>8318</v>
      </c>
      <c r="S4065" s="12">
        <f t="shared" si="380"/>
        <v>41787.473194444443</v>
      </c>
      <c r="T4065" s="12">
        <f t="shared" si="381"/>
        <v>41817.473194444443</v>
      </c>
      <c r="U4065" t="str">
        <f t="shared" si="382"/>
        <v>May</v>
      </c>
      <c r="V4065" t="str">
        <f t="shared" si="383"/>
        <v>2014</v>
      </c>
    </row>
    <row r="4066" spans="1:22" ht="48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s="5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8">
        <f t="shared" si="378"/>
        <v>0.1925</v>
      </c>
      <c r="P4066">
        <f t="shared" si="379"/>
        <v>64.166666666666671</v>
      </c>
      <c r="Q4066" t="s">
        <v>8317</v>
      </c>
      <c r="R4066" t="s">
        <v>8318</v>
      </c>
      <c r="S4066" s="12">
        <f t="shared" si="380"/>
        <v>42093.379930555551</v>
      </c>
      <c r="T4066" s="12">
        <f t="shared" si="381"/>
        <v>42123.379930555551</v>
      </c>
      <c r="U4066" t="str">
        <f t="shared" si="382"/>
        <v>Mar</v>
      </c>
      <c r="V4066" t="str">
        <f t="shared" si="383"/>
        <v>2015</v>
      </c>
    </row>
    <row r="4067" spans="1:22" ht="32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s="5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8">
        <f t="shared" si="378"/>
        <v>6.7499999999999999E-3</v>
      </c>
      <c r="P4067">
        <f t="shared" si="379"/>
        <v>6.75</v>
      </c>
      <c r="Q4067" t="s">
        <v>8317</v>
      </c>
      <c r="R4067" t="s">
        <v>8318</v>
      </c>
      <c r="S4067" s="12">
        <f t="shared" si="380"/>
        <v>41833.74318287037</v>
      </c>
      <c r="T4067" s="12">
        <f t="shared" si="381"/>
        <v>41863.74318287037</v>
      </c>
      <c r="U4067" t="str">
        <f t="shared" si="382"/>
        <v>Jul</v>
      </c>
      <c r="V4067" t="str">
        <f t="shared" si="383"/>
        <v>2014</v>
      </c>
    </row>
    <row r="4068" spans="1:22" ht="48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s="5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8">
        <f t="shared" si="378"/>
        <v>1.6666666666666668E-3</v>
      </c>
      <c r="P4068">
        <f t="shared" si="379"/>
        <v>25</v>
      </c>
      <c r="Q4068" t="s">
        <v>8317</v>
      </c>
      <c r="R4068" t="s">
        <v>8318</v>
      </c>
      <c r="S4068" s="12">
        <f t="shared" si="380"/>
        <v>42478.830879629626</v>
      </c>
      <c r="T4068" s="12">
        <f t="shared" si="381"/>
        <v>42508.830879629626</v>
      </c>
      <c r="U4068" t="str">
        <f t="shared" si="382"/>
        <v>Apr</v>
      </c>
      <c r="V4068" t="str">
        <f t="shared" si="383"/>
        <v>2016</v>
      </c>
    </row>
    <row r="4069" spans="1:22" ht="48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s="5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8">
        <f t="shared" si="378"/>
        <v>0.60899999999999999</v>
      </c>
      <c r="P4069">
        <f t="shared" si="379"/>
        <v>179.11764705882354</v>
      </c>
      <c r="Q4069" t="s">
        <v>8317</v>
      </c>
      <c r="R4069" t="s">
        <v>8318</v>
      </c>
      <c r="S4069" s="12">
        <f t="shared" si="380"/>
        <v>42234.909143518518</v>
      </c>
      <c r="T4069" s="12">
        <f t="shared" si="381"/>
        <v>42274.909143518518</v>
      </c>
      <c r="U4069" t="str">
        <f t="shared" si="382"/>
        <v>Aug</v>
      </c>
      <c r="V4069" t="str">
        <f t="shared" si="383"/>
        <v>2015</v>
      </c>
    </row>
    <row r="4070" spans="1:22" ht="32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s="5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8">
        <f t="shared" si="378"/>
        <v>0.01</v>
      </c>
      <c r="P4070">
        <f t="shared" si="379"/>
        <v>34.950000000000003</v>
      </c>
      <c r="Q4070" t="s">
        <v>8317</v>
      </c>
      <c r="R4070" t="s">
        <v>8318</v>
      </c>
      <c r="S4070" s="12">
        <f t="shared" si="380"/>
        <v>42718.755266203698</v>
      </c>
      <c r="T4070" s="12">
        <f t="shared" si="381"/>
        <v>42748.753472222219</v>
      </c>
      <c r="U4070" t="str">
        <f t="shared" si="382"/>
        <v>Dec</v>
      </c>
      <c r="V4070" t="str">
        <f t="shared" si="383"/>
        <v>2016</v>
      </c>
    </row>
    <row r="4071" spans="1:22" ht="48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s="5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8">
        <f t="shared" si="378"/>
        <v>0.34399999999999997</v>
      </c>
      <c r="P4071">
        <f t="shared" si="379"/>
        <v>33.07692307692308</v>
      </c>
      <c r="Q4071" t="s">
        <v>8317</v>
      </c>
      <c r="R4071" t="s">
        <v>8318</v>
      </c>
      <c r="S4071" s="12">
        <f t="shared" si="380"/>
        <v>42022.453194444439</v>
      </c>
      <c r="T4071" s="12">
        <f t="shared" si="381"/>
        <v>42063.291666666664</v>
      </c>
      <c r="U4071" t="str">
        <f t="shared" si="382"/>
        <v>Jan</v>
      </c>
      <c r="V4071" t="str">
        <f t="shared" si="383"/>
        <v>2015</v>
      </c>
    </row>
    <row r="4072" spans="1:22" ht="32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s="5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8">
        <f t="shared" si="378"/>
        <v>0.16500000000000001</v>
      </c>
      <c r="P4072">
        <f t="shared" si="379"/>
        <v>27.5</v>
      </c>
      <c r="Q4072" t="s">
        <v>8317</v>
      </c>
      <c r="R4072" t="s">
        <v>8318</v>
      </c>
      <c r="S4072" s="12">
        <f t="shared" si="380"/>
        <v>42031.458564814813</v>
      </c>
      <c r="T4072" s="12">
        <f t="shared" si="381"/>
        <v>42063.916666666664</v>
      </c>
      <c r="U4072" t="str">
        <f t="shared" si="382"/>
        <v>Jan</v>
      </c>
      <c r="V4072" t="str">
        <f t="shared" si="383"/>
        <v>2015</v>
      </c>
    </row>
    <row r="4073" spans="1:22" ht="48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s="5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8">
        <f t="shared" si="378"/>
        <v>0</v>
      </c>
      <c r="P4073" t="e">
        <f t="shared" si="379"/>
        <v>#DIV/0!</v>
      </c>
      <c r="Q4073" t="s">
        <v>8317</v>
      </c>
      <c r="R4073" t="s">
        <v>8318</v>
      </c>
      <c r="S4073" s="12">
        <f t="shared" si="380"/>
        <v>42700.59642361111</v>
      </c>
      <c r="T4073" s="12">
        <f t="shared" si="381"/>
        <v>42730.59642361111</v>
      </c>
      <c r="U4073" t="str">
        <f t="shared" si="382"/>
        <v>Nov</v>
      </c>
      <c r="V4073" t="str">
        <f t="shared" si="383"/>
        <v>2016</v>
      </c>
    </row>
    <row r="4074" spans="1:22" ht="48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s="5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8">
        <f t="shared" si="378"/>
        <v>4.0000000000000001E-3</v>
      </c>
      <c r="P4074">
        <f t="shared" si="379"/>
        <v>2</v>
      </c>
      <c r="Q4074" t="s">
        <v>8317</v>
      </c>
      <c r="R4074" t="s">
        <v>8318</v>
      </c>
      <c r="S4074" s="12">
        <f t="shared" si="380"/>
        <v>41812.566099537034</v>
      </c>
      <c r="T4074" s="12">
        <f t="shared" si="381"/>
        <v>41872.566099537034</v>
      </c>
      <c r="U4074" t="str">
        <f t="shared" si="382"/>
        <v>Jun</v>
      </c>
      <c r="V4074" t="str">
        <f t="shared" si="383"/>
        <v>2014</v>
      </c>
    </row>
    <row r="4075" spans="1:22" ht="48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s="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8">
        <f t="shared" si="378"/>
        <v>1.0571428571428572E-2</v>
      </c>
      <c r="P4075">
        <f t="shared" si="379"/>
        <v>18.5</v>
      </c>
      <c r="Q4075" t="s">
        <v>8317</v>
      </c>
      <c r="R4075" t="s">
        <v>8318</v>
      </c>
      <c r="S4075" s="12">
        <f t="shared" si="380"/>
        <v>42078.136875000004</v>
      </c>
      <c r="T4075" s="12">
        <f t="shared" si="381"/>
        <v>42132.958333333336</v>
      </c>
      <c r="U4075" t="str">
        <f t="shared" si="382"/>
        <v>Mar</v>
      </c>
      <c r="V4075" t="str">
        <f t="shared" si="383"/>
        <v>2015</v>
      </c>
    </row>
    <row r="4076" spans="1:22" ht="48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s="5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8">
        <f t="shared" si="378"/>
        <v>0.26727272727272727</v>
      </c>
      <c r="P4076">
        <f t="shared" si="379"/>
        <v>35</v>
      </c>
      <c r="Q4076" t="s">
        <v>8317</v>
      </c>
      <c r="R4076" t="s">
        <v>8318</v>
      </c>
      <c r="S4076" s="12">
        <f t="shared" si="380"/>
        <v>42283.344618055555</v>
      </c>
      <c r="T4076" s="12">
        <f t="shared" si="381"/>
        <v>42313.386284722219</v>
      </c>
      <c r="U4076" t="str">
        <f t="shared" si="382"/>
        <v>Oct</v>
      </c>
      <c r="V4076" t="str">
        <f t="shared" si="383"/>
        <v>2015</v>
      </c>
    </row>
    <row r="4077" spans="1:22" ht="48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s="5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8">
        <f t="shared" si="378"/>
        <v>0.28799999999999998</v>
      </c>
      <c r="P4077">
        <f t="shared" si="379"/>
        <v>44.307692307692307</v>
      </c>
      <c r="Q4077" t="s">
        <v>8317</v>
      </c>
      <c r="R4077" t="s">
        <v>8318</v>
      </c>
      <c r="S4077" s="12">
        <f t="shared" si="380"/>
        <v>41778.837604166663</v>
      </c>
      <c r="T4077" s="12">
        <f t="shared" si="381"/>
        <v>41820.519444444442</v>
      </c>
      <c r="U4077" t="str">
        <f t="shared" si="382"/>
        <v>May</v>
      </c>
      <c r="V4077" t="str">
        <f t="shared" si="383"/>
        <v>2014</v>
      </c>
    </row>
    <row r="4078" spans="1:22" ht="48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s="5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8">
        <f t="shared" si="378"/>
        <v>0</v>
      </c>
      <c r="P4078" t="e">
        <f t="shared" si="379"/>
        <v>#DIV/0!</v>
      </c>
      <c r="Q4078" t="s">
        <v>8317</v>
      </c>
      <c r="R4078" t="s">
        <v>8318</v>
      </c>
      <c r="S4078" s="12">
        <f t="shared" si="380"/>
        <v>41905.587372685186</v>
      </c>
      <c r="T4078" s="12">
        <f t="shared" si="381"/>
        <v>41933.618749999994</v>
      </c>
      <c r="U4078" t="str">
        <f t="shared" si="382"/>
        <v>Sep</v>
      </c>
      <c r="V4078" t="str">
        <f t="shared" si="383"/>
        <v>2014</v>
      </c>
    </row>
    <row r="4079" spans="1:22" ht="48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s="5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8">
        <f t="shared" si="378"/>
        <v>8.8999999999999996E-2</v>
      </c>
      <c r="P4079">
        <f t="shared" si="379"/>
        <v>222.5</v>
      </c>
      <c r="Q4079" t="s">
        <v>8317</v>
      </c>
      <c r="R4079" t="s">
        <v>8318</v>
      </c>
      <c r="S4079" s="12">
        <f t="shared" si="380"/>
        <v>42695.502245370364</v>
      </c>
      <c r="T4079" s="12">
        <f t="shared" si="381"/>
        <v>42725.502245370364</v>
      </c>
      <c r="U4079" t="str">
        <f t="shared" si="382"/>
        <v>Nov</v>
      </c>
      <c r="V4079" t="str">
        <f t="shared" si="383"/>
        <v>2016</v>
      </c>
    </row>
    <row r="4080" spans="1:22" ht="48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s="5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8">
        <f t="shared" si="378"/>
        <v>0</v>
      </c>
      <c r="P4080" t="e">
        <f t="shared" si="379"/>
        <v>#DIV/0!</v>
      </c>
      <c r="Q4080" t="s">
        <v>8317</v>
      </c>
      <c r="R4080" t="s">
        <v>8318</v>
      </c>
      <c r="S4080" s="12">
        <f t="shared" si="380"/>
        <v>42732.579189814809</v>
      </c>
      <c r="T4080" s="12">
        <f t="shared" si="381"/>
        <v>42762.579189814809</v>
      </c>
      <c r="U4080" t="str">
        <f t="shared" si="382"/>
        <v>Dec</v>
      </c>
      <c r="V4080" t="str">
        <f t="shared" si="383"/>
        <v>2016</v>
      </c>
    </row>
    <row r="4081" spans="1:22" ht="48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s="5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8">
        <f t="shared" si="378"/>
        <v>1.6666666666666668E-3</v>
      </c>
      <c r="P4081">
        <f t="shared" si="379"/>
        <v>5</v>
      </c>
      <c r="Q4081" t="s">
        <v>8317</v>
      </c>
      <c r="R4081" t="s">
        <v>8318</v>
      </c>
      <c r="S4081" s="12">
        <f t="shared" si="380"/>
        <v>42510.730567129627</v>
      </c>
      <c r="T4081" s="12">
        <f t="shared" si="381"/>
        <v>42540.730567129627</v>
      </c>
      <c r="U4081" t="str">
        <f t="shared" si="382"/>
        <v>May</v>
      </c>
      <c r="V4081" t="str">
        <f t="shared" si="383"/>
        <v>2016</v>
      </c>
    </row>
    <row r="4082" spans="1:22" ht="48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s="5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8">
        <f t="shared" si="378"/>
        <v>0</v>
      </c>
      <c r="P4082" t="e">
        <f t="shared" si="379"/>
        <v>#DIV/0!</v>
      </c>
      <c r="Q4082" t="s">
        <v>8317</v>
      </c>
      <c r="R4082" t="s">
        <v>8318</v>
      </c>
      <c r="S4082" s="12">
        <f t="shared" si="380"/>
        <v>42511.489768518521</v>
      </c>
      <c r="T4082" s="12">
        <f t="shared" si="381"/>
        <v>42535.57916666667</v>
      </c>
      <c r="U4082" t="str">
        <f t="shared" si="382"/>
        <v>May</v>
      </c>
      <c r="V4082" t="str">
        <f t="shared" si="383"/>
        <v>2016</v>
      </c>
    </row>
    <row r="4083" spans="1:22" ht="48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s="5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8">
        <f t="shared" si="378"/>
        <v>0.15737410071942445</v>
      </c>
      <c r="P4083">
        <f t="shared" si="379"/>
        <v>29.166666666666668</v>
      </c>
      <c r="Q4083" t="s">
        <v>8317</v>
      </c>
      <c r="R4083" t="s">
        <v>8318</v>
      </c>
      <c r="S4083" s="12">
        <f t="shared" si="380"/>
        <v>42041.372974537029</v>
      </c>
      <c r="T4083" s="12">
        <f t="shared" si="381"/>
        <v>42071.331307870372</v>
      </c>
      <c r="U4083" t="str">
        <f t="shared" si="382"/>
        <v>Feb</v>
      </c>
      <c r="V4083" t="str">
        <f t="shared" si="383"/>
        <v>2015</v>
      </c>
    </row>
    <row r="4084" spans="1:22" ht="48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s="5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8">
        <f t="shared" si="378"/>
        <v>0.02</v>
      </c>
      <c r="P4084">
        <f t="shared" si="379"/>
        <v>1.5</v>
      </c>
      <c r="Q4084" t="s">
        <v>8317</v>
      </c>
      <c r="R4084" t="s">
        <v>8318</v>
      </c>
      <c r="S4084" s="12">
        <f t="shared" si="380"/>
        <v>42306.980937499997</v>
      </c>
      <c r="T4084" s="12">
        <f t="shared" si="381"/>
        <v>42322.749999999993</v>
      </c>
      <c r="U4084" t="str">
        <f t="shared" si="382"/>
        <v>Oct</v>
      </c>
      <c r="V4084" t="str">
        <f t="shared" si="383"/>
        <v>2015</v>
      </c>
    </row>
    <row r="4085" spans="1:22" ht="48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s="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8">
        <f t="shared" si="378"/>
        <v>0.21685714285714286</v>
      </c>
      <c r="P4085">
        <f t="shared" si="379"/>
        <v>126.5</v>
      </c>
      <c r="Q4085" t="s">
        <v>8317</v>
      </c>
      <c r="R4085" t="s">
        <v>8318</v>
      </c>
      <c r="S4085" s="12">
        <f t="shared" si="380"/>
        <v>42353.553425925922</v>
      </c>
      <c r="T4085" s="12">
        <f t="shared" si="381"/>
        <v>42383.553425925922</v>
      </c>
      <c r="U4085" t="str">
        <f t="shared" si="382"/>
        <v>Dec</v>
      </c>
      <c r="V4085" t="str">
        <f t="shared" si="383"/>
        <v>2015</v>
      </c>
    </row>
    <row r="4086" spans="1:22" ht="48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s="5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8">
        <f t="shared" si="378"/>
        <v>3.3333333333333335E-3</v>
      </c>
      <c r="P4086">
        <f t="shared" si="379"/>
        <v>10</v>
      </c>
      <c r="Q4086" t="s">
        <v>8317</v>
      </c>
      <c r="R4086" t="s">
        <v>8318</v>
      </c>
      <c r="S4086" s="12">
        <f t="shared" si="380"/>
        <v>42622.228078703702</v>
      </c>
      <c r="T4086" s="12">
        <f t="shared" si="381"/>
        <v>42652.228078703702</v>
      </c>
      <c r="U4086" t="str">
        <f t="shared" si="382"/>
        <v>Sep</v>
      </c>
      <c r="V4086" t="str">
        <f t="shared" si="383"/>
        <v>2016</v>
      </c>
    </row>
    <row r="4087" spans="1:22" ht="48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s="5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8">
        <f t="shared" si="378"/>
        <v>2.8571428571428571E-3</v>
      </c>
      <c r="P4087">
        <f t="shared" si="379"/>
        <v>10</v>
      </c>
      <c r="Q4087" t="s">
        <v>8317</v>
      </c>
      <c r="R4087" t="s">
        <v>8318</v>
      </c>
      <c r="S4087" s="12">
        <f t="shared" si="380"/>
        <v>42058.395543981482</v>
      </c>
      <c r="T4087" s="12">
        <f t="shared" si="381"/>
        <v>42086.957638888889</v>
      </c>
      <c r="U4087" t="str">
        <f t="shared" si="382"/>
        <v>Feb</v>
      </c>
      <c r="V4087" t="str">
        <f t="shared" si="383"/>
        <v>2015</v>
      </c>
    </row>
    <row r="4088" spans="1:22" ht="48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s="5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8">
        <f t="shared" si="378"/>
        <v>4.7E-2</v>
      </c>
      <c r="P4088">
        <f t="shared" si="379"/>
        <v>9.4</v>
      </c>
      <c r="Q4088" t="s">
        <v>8317</v>
      </c>
      <c r="R4088" t="s">
        <v>8318</v>
      </c>
      <c r="S4088" s="12">
        <f t="shared" si="380"/>
        <v>42304.732627314814</v>
      </c>
      <c r="T4088" s="12">
        <f t="shared" si="381"/>
        <v>42328.958333333336</v>
      </c>
      <c r="U4088" t="str">
        <f t="shared" si="382"/>
        <v>Oct</v>
      </c>
      <c r="V4088" t="str">
        <f t="shared" si="383"/>
        <v>2015</v>
      </c>
    </row>
    <row r="4089" spans="1:22" ht="16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s="5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8">
        <f t="shared" si="378"/>
        <v>0</v>
      </c>
      <c r="P4089" t="e">
        <f t="shared" si="379"/>
        <v>#DIV/0!</v>
      </c>
      <c r="Q4089" t="s">
        <v>8317</v>
      </c>
      <c r="R4089" t="s">
        <v>8318</v>
      </c>
      <c r="S4089" s="12">
        <f t="shared" si="380"/>
        <v>42538.53456018518</v>
      </c>
      <c r="T4089" s="12">
        <f t="shared" si="381"/>
        <v>42568.53456018518</v>
      </c>
      <c r="U4089" t="str">
        <f t="shared" si="382"/>
        <v>Jun</v>
      </c>
      <c r="V4089" t="str">
        <f t="shared" si="383"/>
        <v>2016</v>
      </c>
    </row>
    <row r="4090" spans="1:22" ht="48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s="5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8">
        <f t="shared" si="378"/>
        <v>0.108</v>
      </c>
      <c r="P4090">
        <f t="shared" si="379"/>
        <v>72</v>
      </c>
      <c r="Q4090" t="s">
        <v>8317</v>
      </c>
      <c r="R4090" t="s">
        <v>8318</v>
      </c>
      <c r="S4090" s="12">
        <f t="shared" si="380"/>
        <v>41990.40421296296</v>
      </c>
      <c r="T4090" s="12">
        <f t="shared" si="381"/>
        <v>42020.226388888892</v>
      </c>
      <c r="U4090" t="str">
        <f t="shared" si="382"/>
        <v>Dec</v>
      </c>
      <c r="V4090" t="str">
        <f t="shared" si="383"/>
        <v>2014</v>
      </c>
    </row>
    <row r="4091" spans="1:22" ht="48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s="5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8">
        <f t="shared" si="378"/>
        <v>4.8000000000000001E-2</v>
      </c>
      <c r="P4091">
        <f t="shared" si="379"/>
        <v>30</v>
      </c>
      <c r="Q4091" t="s">
        <v>8317</v>
      </c>
      <c r="R4091" t="s">
        <v>8318</v>
      </c>
      <c r="S4091" s="12">
        <f t="shared" si="380"/>
        <v>42122.524166666662</v>
      </c>
      <c r="T4091" s="12">
        <f t="shared" si="381"/>
        <v>42155.524305555555</v>
      </c>
      <c r="U4091" t="str">
        <f t="shared" si="382"/>
        <v>Apr</v>
      </c>
      <c r="V4091" t="str">
        <f t="shared" si="383"/>
        <v>2015</v>
      </c>
    </row>
    <row r="4092" spans="1:22" ht="48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s="5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8">
        <f t="shared" si="378"/>
        <v>3.2000000000000001E-2</v>
      </c>
      <c r="P4092">
        <f t="shared" si="379"/>
        <v>10.666666666666666</v>
      </c>
      <c r="Q4092" t="s">
        <v>8317</v>
      </c>
      <c r="R4092" t="s">
        <v>8318</v>
      </c>
      <c r="S4092" s="12">
        <f t="shared" si="380"/>
        <v>42209.464548611104</v>
      </c>
      <c r="T4092" s="12">
        <f t="shared" si="381"/>
        <v>42223.416666666664</v>
      </c>
      <c r="U4092" t="str">
        <f t="shared" si="382"/>
        <v>Jul</v>
      </c>
      <c r="V4092" t="str">
        <f t="shared" si="383"/>
        <v>2015</v>
      </c>
    </row>
    <row r="4093" spans="1:22" ht="48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s="5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8">
        <f t="shared" si="378"/>
        <v>0.1275</v>
      </c>
      <c r="P4093">
        <f t="shared" si="379"/>
        <v>25.5</v>
      </c>
      <c r="Q4093" t="s">
        <v>8317</v>
      </c>
      <c r="R4093" t="s">
        <v>8318</v>
      </c>
      <c r="S4093" s="12">
        <f t="shared" si="380"/>
        <v>41990.298043981478</v>
      </c>
      <c r="T4093" s="12">
        <f t="shared" si="381"/>
        <v>42020.298043981478</v>
      </c>
      <c r="U4093" t="str">
        <f t="shared" si="382"/>
        <v>Dec</v>
      </c>
      <c r="V4093" t="str">
        <f t="shared" si="383"/>
        <v>2014</v>
      </c>
    </row>
    <row r="4094" spans="1:22" ht="48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s="5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8">
        <f t="shared" si="378"/>
        <v>1.8181818181818181E-4</v>
      </c>
      <c r="P4094">
        <f t="shared" si="379"/>
        <v>20</v>
      </c>
      <c r="Q4094" t="s">
        <v>8317</v>
      </c>
      <c r="R4094" t="s">
        <v>8318</v>
      </c>
      <c r="S4094" s="12">
        <f t="shared" si="380"/>
        <v>42038.986655092587</v>
      </c>
      <c r="T4094" s="12">
        <f t="shared" si="381"/>
        <v>42098.94498842593</v>
      </c>
      <c r="U4094" t="str">
        <f t="shared" si="382"/>
        <v>Feb</v>
      </c>
      <c r="V4094" t="str">
        <f t="shared" si="383"/>
        <v>2015</v>
      </c>
    </row>
    <row r="4095" spans="1:22" ht="48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s="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8">
        <f t="shared" si="378"/>
        <v>2.4E-2</v>
      </c>
      <c r="P4095">
        <f t="shared" si="379"/>
        <v>15</v>
      </c>
      <c r="Q4095" t="s">
        <v>8317</v>
      </c>
      <c r="R4095" t="s">
        <v>8318</v>
      </c>
      <c r="S4095" s="12">
        <f t="shared" si="380"/>
        <v>42178.607557870368</v>
      </c>
      <c r="T4095" s="12">
        <f t="shared" si="381"/>
        <v>42238.607557870368</v>
      </c>
      <c r="U4095" t="str">
        <f t="shared" si="382"/>
        <v>Jun</v>
      </c>
      <c r="V4095" t="str">
        <f t="shared" si="383"/>
        <v>2015</v>
      </c>
    </row>
    <row r="4096" spans="1:22" ht="48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s="5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8">
        <f t="shared" si="378"/>
        <v>0.36499999999999999</v>
      </c>
      <c r="P4096">
        <f t="shared" si="379"/>
        <v>91.25</v>
      </c>
      <c r="Q4096" t="s">
        <v>8317</v>
      </c>
      <c r="R4096" t="s">
        <v>8318</v>
      </c>
      <c r="S4096" s="12">
        <f t="shared" si="380"/>
        <v>41889.878472222219</v>
      </c>
      <c r="T4096" s="12">
        <f t="shared" si="381"/>
        <v>41933.999305555553</v>
      </c>
      <c r="U4096" t="str">
        <f t="shared" si="382"/>
        <v>Sep</v>
      </c>
      <c r="V4096" t="str">
        <f t="shared" si="383"/>
        <v>2014</v>
      </c>
    </row>
    <row r="4097" spans="1:22" ht="32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s="5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8">
        <f t="shared" si="378"/>
        <v>2.6666666666666668E-2</v>
      </c>
      <c r="P4097">
        <f t="shared" si="379"/>
        <v>800</v>
      </c>
      <c r="Q4097" t="s">
        <v>8317</v>
      </c>
      <c r="R4097" t="s">
        <v>8318</v>
      </c>
      <c r="S4097" s="12">
        <f t="shared" si="380"/>
        <v>42692.823495370372</v>
      </c>
      <c r="T4097" s="12">
        <f t="shared" si="381"/>
        <v>42722.823495370372</v>
      </c>
      <c r="U4097" t="str">
        <f t="shared" si="382"/>
        <v>Nov</v>
      </c>
      <c r="V4097" t="str">
        <f t="shared" si="383"/>
        <v>2016</v>
      </c>
    </row>
    <row r="4098" spans="1:22" ht="48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s="5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8">
        <f t="shared" si="378"/>
        <v>0.11428571428571428</v>
      </c>
      <c r="P4098">
        <f t="shared" si="379"/>
        <v>80</v>
      </c>
      <c r="Q4098" t="s">
        <v>8317</v>
      </c>
      <c r="R4098" t="s">
        <v>8318</v>
      </c>
      <c r="S4098" s="12">
        <f t="shared" si="380"/>
        <v>42750.321979166663</v>
      </c>
      <c r="T4098" s="12">
        <f t="shared" si="381"/>
        <v>42794.160416666658</v>
      </c>
      <c r="U4098" t="str">
        <f t="shared" si="382"/>
        <v>Jan</v>
      </c>
      <c r="V4098" t="str">
        <f t="shared" si="383"/>
        <v>2017</v>
      </c>
    </row>
    <row r="4099" spans="1:22" ht="48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s="5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8">
        <f t="shared" ref="O4099:O4115" si="384">E4099/D4099</f>
        <v>0</v>
      </c>
      <c r="P4099" t="e">
        <f t="shared" ref="P4099:P4115" si="385">AVERAGE(E4099/L4099)</f>
        <v>#DIV/0!</v>
      </c>
      <c r="Q4099" t="s">
        <v>8317</v>
      </c>
      <c r="R4099" t="s">
        <v>8318</v>
      </c>
      <c r="S4099" s="12">
        <f t="shared" ref="S4099:S4115" si="386">(((J4099/60)/60)/24)+DATE(1970,1,1)+(-5/24)</f>
        <v>42344.616168981483</v>
      </c>
      <c r="T4099" s="12">
        <f t="shared" ref="T4099:T4115" si="387">(((I4099/60)/60)/24)+DATE(1970,1,1)+(-5/24)</f>
        <v>42400.788194444445</v>
      </c>
      <c r="U4099" t="str">
        <f t="shared" ref="U4099:U4115" si="388">TEXT(S4099, "mmm")</f>
        <v>Dec</v>
      </c>
      <c r="V4099" t="str">
        <f t="shared" ref="V4099:V4115" si="389">TEXT(S4099, "yyy")</f>
        <v>2015</v>
      </c>
    </row>
    <row r="4100" spans="1:22" ht="48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s="5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8">
        <f t="shared" si="384"/>
        <v>0</v>
      </c>
      <c r="P4100" t="e">
        <f t="shared" si="385"/>
        <v>#DIV/0!</v>
      </c>
      <c r="Q4100" t="s">
        <v>8317</v>
      </c>
      <c r="R4100" t="s">
        <v>8318</v>
      </c>
      <c r="S4100" s="12">
        <f t="shared" si="386"/>
        <v>42495.51385416666</v>
      </c>
      <c r="T4100" s="12">
        <f t="shared" si="387"/>
        <v>42525.51385416666</v>
      </c>
      <c r="U4100" t="str">
        <f t="shared" si="388"/>
        <v>May</v>
      </c>
      <c r="V4100" t="str">
        <f t="shared" si="389"/>
        <v>2016</v>
      </c>
    </row>
    <row r="4101" spans="1:22" ht="48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s="5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8">
        <f t="shared" si="384"/>
        <v>1.1111111111111112E-2</v>
      </c>
      <c r="P4101">
        <f t="shared" si="385"/>
        <v>50</v>
      </c>
      <c r="Q4101" t="s">
        <v>8317</v>
      </c>
      <c r="R4101" t="s">
        <v>8318</v>
      </c>
      <c r="S4101" s="12">
        <f t="shared" si="386"/>
        <v>42570.642048611109</v>
      </c>
      <c r="T4101" s="12">
        <f t="shared" si="387"/>
        <v>42615.642048611109</v>
      </c>
      <c r="U4101" t="str">
        <f t="shared" si="388"/>
        <v>Jul</v>
      </c>
      <c r="V4101" t="str">
        <f t="shared" si="389"/>
        <v>2016</v>
      </c>
    </row>
    <row r="4102" spans="1:22" ht="32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s="5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8">
        <f t="shared" si="384"/>
        <v>0</v>
      </c>
      <c r="P4102" t="e">
        <f t="shared" si="385"/>
        <v>#DIV/0!</v>
      </c>
      <c r="Q4102" t="s">
        <v>8317</v>
      </c>
      <c r="R4102" t="s">
        <v>8318</v>
      </c>
      <c r="S4102" s="12">
        <f t="shared" si="386"/>
        <v>41926.916550925926</v>
      </c>
      <c r="T4102" s="12">
        <f t="shared" si="387"/>
        <v>41936.916550925926</v>
      </c>
      <c r="U4102" t="str">
        <f t="shared" si="388"/>
        <v>Oct</v>
      </c>
      <c r="V4102" t="str">
        <f t="shared" si="389"/>
        <v>2014</v>
      </c>
    </row>
    <row r="4103" spans="1:22" ht="48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s="5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8">
        <f t="shared" si="384"/>
        <v>0</v>
      </c>
      <c r="P4103" t="e">
        <f t="shared" si="385"/>
        <v>#DIV/0!</v>
      </c>
      <c r="Q4103" t="s">
        <v>8317</v>
      </c>
      <c r="R4103" t="s">
        <v>8318</v>
      </c>
      <c r="S4103" s="12">
        <f t="shared" si="386"/>
        <v>42730.695393518516</v>
      </c>
      <c r="T4103" s="12">
        <f t="shared" si="387"/>
        <v>42760.695393518516</v>
      </c>
      <c r="U4103" t="str">
        <f t="shared" si="388"/>
        <v>Dec</v>
      </c>
      <c r="V4103" t="str">
        <f t="shared" si="389"/>
        <v>2016</v>
      </c>
    </row>
    <row r="4104" spans="1:22" ht="48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s="5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8">
        <f t="shared" si="384"/>
        <v>0.27400000000000002</v>
      </c>
      <c r="P4104">
        <f t="shared" si="385"/>
        <v>22.833333333333332</v>
      </c>
      <c r="Q4104" t="s">
        <v>8317</v>
      </c>
      <c r="R4104" t="s">
        <v>8318</v>
      </c>
      <c r="S4104" s="12">
        <f t="shared" si="386"/>
        <v>42475.639733796292</v>
      </c>
      <c r="T4104" s="12">
        <f t="shared" si="387"/>
        <v>42505.639733796292</v>
      </c>
      <c r="U4104" t="str">
        <f t="shared" si="388"/>
        <v>Apr</v>
      </c>
      <c r="V4104" t="str">
        <f t="shared" si="389"/>
        <v>2016</v>
      </c>
    </row>
    <row r="4105" spans="1:22" ht="48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s="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8">
        <f t="shared" si="384"/>
        <v>0.1</v>
      </c>
      <c r="P4105">
        <f t="shared" si="385"/>
        <v>16.666666666666668</v>
      </c>
      <c r="Q4105" t="s">
        <v>8317</v>
      </c>
      <c r="R4105" t="s">
        <v>8318</v>
      </c>
      <c r="S4105" s="12">
        <f t="shared" si="386"/>
        <v>42188.624606481484</v>
      </c>
      <c r="T4105" s="12">
        <f t="shared" si="387"/>
        <v>42242.563888888886</v>
      </c>
      <c r="U4105" t="str">
        <f t="shared" si="388"/>
        <v>Jul</v>
      </c>
      <c r="V4105" t="str">
        <f t="shared" si="389"/>
        <v>2015</v>
      </c>
    </row>
    <row r="4106" spans="1:22" ht="48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s="5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8">
        <f t="shared" si="384"/>
        <v>0.21366666666666667</v>
      </c>
      <c r="P4106">
        <f t="shared" si="385"/>
        <v>45.785714285714285</v>
      </c>
      <c r="Q4106" t="s">
        <v>8317</v>
      </c>
      <c r="R4106" t="s">
        <v>8318</v>
      </c>
      <c r="S4106" s="12">
        <f t="shared" si="386"/>
        <v>42640.069837962961</v>
      </c>
      <c r="T4106" s="12">
        <f t="shared" si="387"/>
        <v>42670.069837962961</v>
      </c>
      <c r="U4106" t="str">
        <f t="shared" si="388"/>
        <v>Sep</v>
      </c>
      <c r="V4106" t="str">
        <f t="shared" si="389"/>
        <v>2016</v>
      </c>
    </row>
    <row r="4107" spans="1:22" ht="48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s="5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8">
        <f t="shared" si="384"/>
        <v>6.9696969696969702E-2</v>
      </c>
      <c r="P4107">
        <f t="shared" si="385"/>
        <v>383.33333333333331</v>
      </c>
      <c r="Q4107" t="s">
        <v>8317</v>
      </c>
      <c r="R4107" t="s">
        <v>8318</v>
      </c>
      <c r="S4107" s="12">
        <f t="shared" si="386"/>
        <v>42696.802187499998</v>
      </c>
      <c r="T4107" s="12">
        <f t="shared" si="387"/>
        <v>42729.802187499998</v>
      </c>
      <c r="U4107" t="str">
        <f t="shared" si="388"/>
        <v>Nov</v>
      </c>
      <c r="V4107" t="str">
        <f t="shared" si="389"/>
        <v>2016</v>
      </c>
    </row>
    <row r="4108" spans="1:22" ht="48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s="5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8">
        <f t="shared" si="384"/>
        <v>0.70599999999999996</v>
      </c>
      <c r="P4108">
        <f t="shared" si="385"/>
        <v>106.96969696969697</v>
      </c>
      <c r="Q4108" t="s">
        <v>8317</v>
      </c>
      <c r="R4108" t="s">
        <v>8318</v>
      </c>
      <c r="S4108" s="12">
        <f t="shared" si="386"/>
        <v>42052.841041666667</v>
      </c>
      <c r="T4108" s="12">
        <f t="shared" si="387"/>
        <v>42095.833333333336</v>
      </c>
      <c r="U4108" t="str">
        <f t="shared" si="388"/>
        <v>Feb</v>
      </c>
      <c r="V4108" t="str">
        <f t="shared" si="389"/>
        <v>2015</v>
      </c>
    </row>
    <row r="4109" spans="1:22" ht="48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s="5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8">
        <f t="shared" si="384"/>
        <v>2.0500000000000001E-2</v>
      </c>
      <c r="P4109">
        <f t="shared" si="385"/>
        <v>10.25</v>
      </c>
      <c r="Q4109" t="s">
        <v>8317</v>
      </c>
      <c r="R4109" t="s">
        <v>8318</v>
      </c>
      <c r="S4109" s="12">
        <f t="shared" si="386"/>
        <v>41883.708344907405</v>
      </c>
      <c r="T4109" s="12">
        <f t="shared" si="387"/>
        <v>41906.708344907405</v>
      </c>
      <c r="U4109" t="str">
        <f t="shared" si="388"/>
        <v>Sep</v>
      </c>
      <c r="V4109" t="str">
        <f t="shared" si="389"/>
        <v>2014</v>
      </c>
    </row>
    <row r="4110" spans="1:22" ht="48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s="5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8">
        <f t="shared" si="384"/>
        <v>1.9666666666666666E-2</v>
      </c>
      <c r="P4110">
        <f t="shared" si="385"/>
        <v>59</v>
      </c>
      <c r="Q4110" t="s">
        <v>8317</v>
      </c>
      <c r="R4110" t="s">
        <v>8318</v>
      </c>
      <c r="S4110" s="12">
        <f t="shared" si="386"/>
        <v>42766.823344907411</v>
      </c>
      <c r="T4110" s="12">
        <f t="shared" si="387"/>
        <v>42796.999999999993</v>
      </c>
      <c r="U4110" t="str">
        <f t="shared" si="388"/>
        <v>Jan</v>
      </c>
      <c r="V4110" t="str">
        <f t="shared" si="389"/>
        <v>2017</v>
      </c>
    </row>
    <row r="4111" spans="1:22" ht="48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s="5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8">
        <f t="shared" si="384"/>
        <v>0</v>
      </c>
      <c r="P4111" t="e">
        <f t="shared" si="385"/>
        <v>#DIV/0!</v>
      </c>
      <c r="Q4111" t="s">
        <v>8317</v>
      </c>
      <c r="R4111" t="s">
        <v>8318</v>
      </c>
      <c r="S4111" s="12">
        <f t="shared" si="386"/>
        <v>42307.331064814811</v>
      </c>
      <c r="T4111" s="12">
        <f t="shared" si="387"/>
        <v>42337.372731481482</v>
      </c>
      <c r="U4111" t="str">
        <f t="shared" si="388"/>
        <v>Oct</v>
      </c>
      <c r="V4111" t="str">
        <f t="shared" si="389"/>
        <v>2015</v>
      </c>
    </row>
    <row r="4112" spans="1:22" ht="48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s="5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8">
        <f t="shared" si="384"/>
        <v>0.28666666666666668</v>
      </c>
      <c r="P4112">
        <f t="shared" si="385"/>
        <v>14.333333333333334</v>
      </c>
      <c r="Q4112" t="s">
        <v>8317</v>
      </c>
      <c r="R4112" t="s">
        <v>8318</v>
      </c>
      <c r="S4112" s="12">
        <f t="shared" si="386"/>
        <v>42512.418414351843</v>
      </c>
      <c r="T4112" s="12">
        <f t="shared" si="387"/>
        <v>42572.418414351843</v>
      </c>
      <c r="U4112" t="str">
        <f t="shared" si="388"/>
        <v>May</v>
      </c>
      <c r="V4112" t="str">
        <f t="shared" si="389"/>
        <v>2016</v>
      </c>
    </row>
    <row r="4113" spans="1:22" ht="48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s="5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8">
        <f t="shared" si="384"/>
        <v>3.1333333333333331E-2</v>
      </c>
      <c r="P4113">
        <f t="shared" si="385"/>
        <v>15.666666666666666</v>
      </c>
      <c r="Q4113" t="s">
        <v>8317</v>
      </c>
      <c r="R4113" t="s">
        <v>8318</v>
      </c>
      <c r="S4113" s="12">
        <f t="shared" si="386"/>
        <v>42028.927546296291</v>
      </c>
      <c r="T4113" s="12">
        <f t="shared" si="387"/>
        <v>42058.927546296291</v>
      </c>
      <c r="U4113" t="str">
        <f t="shared" si="388"/>
        <v>Jan</v>
      </c>
      <c r="V4113" t="str">
        <f t="shared" si="389"/>
        <v>2015</v>
      </c>
    </row>
    <row r="4114" spans="1:22" ht="48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s="5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8">
        <f t="shared" si="384"/>
        <v>4.0000000000000002E-4</v>
      </c>
      <c r="P4114">
        <f t="shared" si="385"/>
        <v>1</v>
      </c>
      <c r="Q4114" t="s">
        <v>8317</v>
      </c>
      <c r="R4114" t="s">
        <v>8318</v>
      </c>
      <c r="S4114" s="12">
        <f t="shared" si="386"/>
        <v>42400.738263888888</v>
      </c>
      <c r="T4114" s="12">
        <f t="shared" si="387"/>
        <v>42427.791666666664</v>
      </c>
      <c r="U4114" t="str">
        <f t="shared" si="388"/>
        <v>Jan</v>
      </c>
      <c r="V4114" t="str">
        <f t="shared" si="389"/>
        <v>2016</v>
      </c>
    </row>
    <row r="4115" spans="1:22" ht="48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s="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8">
        <f t="shared" si="384"/>
        <v>2E-3</v>
      </c>
      <c r="P4115">
        <f t="shared" si="385"/>
        <v>1</v>
      </c>
      <c r="Q4115" t="s">
        <v>8317</v>
      </c>
      <c r="R4115" t="s">
        <v>8318</v>
      </c>
      <c r="S4115" s="12">
        <f t="shared" si="386"/>
        <v>42358.364849537036</v>
      </c>
      <c r="T4115" s="12">
        <f t="shared" si="387"/>
        <v>42377.06527777778</v>
      </c>
      <c r="U4115" t="str">
        <f t="shared" si="388"/>
        <v>Dec</v>
      </c>
      <c r="V4115" t="str">
        <f t="shared" si="389"/>
        <v>2015</v>
      </c>
    </row>
  </sheetData>
  <conditionalFormatting sqref="F1:F1048576">
    <cfRule type="containsText" dxfId="3" priority="3" operator="containsText" text="live">
      <formula>NOT(ISERROR(SEARCH("live",F1)))</formula>
    </cfRule>
    <cfRule type="containsText" dxfId="2" priority="4" operator="containsText" text="failed">
      <formula>NOT(ISERROR(SEARCH("failed",F1)))</formula>
    </cfRule>
    <cfRule type="containsText" dxfId="1" priority="5" operator="containsText" text="canceled">
      <formula>NOT(ISERROR(SEARCH("canceled",F1)))</formula>
    </cfRule>
    <cfRule type="containsText" dxfId="0" priority="6" operator="containsText" text="Successful">
      <formula>NOT(ISERROR(SEARCH("Successful",F1)))</formula>
    </cfRule>
  </conditionalFormatting>
  <conditionalFormatting sqref="O1:O1048576">
    <cfRule type="colorScale" priority="2">
      <colorScale>
        <cfvo type="num" val="0"/>
        <cfvo type="num" val="1"/>
        <cfvo type="num" val="2"/>
        <color rgb="FFC00000"/>
        <color rgb="FF00B050"/>
        <color rgb="FF0070C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DCAE63-9605-4B4D-93F3-9309FFBDFDE3}">
  <dimension ref="A2:F15"/>
  <sheetViews>
    <sheetView workbookViewId="0">
      <selection activeCell="C31" sqref="C31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4" bestFit="1" customWidth="1"/>
    <col min="4" max="4" width="5.5" bestFit="1" customWidth="1"/>
    <col min="5" max="5" width="8.1640625" bestFit="1" customWidth="1"/>
    <col min="6" max="7" width="10" bestFit="1" customWidth="1"/>
  </cols>
  <sheetData>
    <row r="2" spans="1:6" x14ac:dyDescent="0.2">
      <c r="A2" s="10" t="s">
        <v>8223</v>
      </c>
      <c r="B2" t="s">
        <v>8363</v>
      </c>
    </row>
    <row r="4" spans="1:6" x14ac:dyDescent="0.2">
      <c r="A4" s="10" t="s">
        <v>8364</v>
      </c>
      <c r="B4" s="10" t="s">
        <v>8362</v>
      </c>
    </row>
    <row r="5" spans="1:6" x14ac:dyDescent="0.2">
      <c r="A5" s="10" t="s">
        <v>8360</v>
      </c>
      <c r="B5" t="s">
        <v>8219</v>
      </c>
      <c r="C5" t="s">
        <v>8222</v>
      </c>
      <c r="D5" t="s">
        <v>8221</v>
      </c>
      <c r="E5" t="s">
        <v>8220</v>
      </c>
      <c r="F5" t="s">
        <v>8361</v>
      </c>
    </row>
    <row r="6" spans="1:6" x14ac:dyDescent="0.2">
      <c r="A6" s="11" t="s">
        <v>8310</v>
      </c>
      <c r="B6" s="9">
        <v>300</v>
      </c>
      <c r="C6" s="9"/>
      <c r="D6" s="9">
        <v>180</v>
      </c>
      <c r="E6" s="9">
        <v>40</v>
      </c>
      <c r="F6" s="9">
        <v>520</v>
      </c>
    </row>
    <row r="7" spans="1:6" x14ac:dyDescent="0.2">
      <c r="A7" s="11" t="s">
        <v>8336</v>
      </c>
      <c r="B7" s="9">
        <v>34</v>
      </c>
      <c r="C7" s="9">
        <v>6</v>
      </c>
      <c r="D7" s="9">
        <v>140</v>
      </c>
      <c r="E7" s="9">
        <v>20</v>
      </c>
      <c r="F7" s="9">
        <v>200</v>
      </c>
    </row>
    <row r="8" spans="1:6" x14ac:dyDescent="0.2">
      <c r="A8" s="11" t="s">
        <v>8333</v>
      </c>
      <c r="B8" s="9">
        <v>80</v>
      </c>
      <c r="C8" s="9"/>
      <c r="D8" s="9">
        <v>140</v>
      </c>
      <c r="E8" s="9"/>
      <c r="F8" s="9">
        <v>220</v>
      </c>
    </row>
    <row r="9" spans="1:6" x14ac:dyDescent="0.2">
      <c r="A9" s="11" t="s">
        <v>8331</v>
      </c>
      <c r="B9" s="9"/>
      <c r="C9" s="9"/>
      <c r="D9" s="9"/>
      <c r="E9" s="9">
        <v>24</v>
      </c>
      <c r="F9" s="9">
        <v>24</v>
      </c>
    </row>
    <row r="10" spans="1:6" x14ac:dyDescent="0.2">
      <c r="A10" s="11" t="s">
        <v>8325</v>
      </c>
      <c r="B10" s="9">
        <v>540</v>
      </c>
      <c r="C10" s="9">
        <v>20</v>
      </c>
      <c r="D10" s="9">
        <v>120</v>
      </c>
      <c r="E10" s="9">
        <v>20</v>
      </c>
      <c r="F10" s="9">
        <v>700</v>
      </c>
    </row>
    <row r="11" spans="1:6" x14ac:dyDescent="0.2">
      <c r="A11" s="11" t="s">
        <v>8338</v>
      </c>
      <c r="B11" s="9">
        <v>103</v>
      </c>
      <c r="C11" s="9"/>
      <c r="D11" s="9">
        <v>117</v>
      </c>
      <c r="E11" s="9"/>
      <c r="F11" s="9">
        <v>220</v>
      </c>
    </row>
    <row r="12" spans="1:6" x14ac:dyDescent="0.2">
      <c r="A12" s="11" t="s">
        <v>8322</v>
      </c>
      <c r="B12" s="9">
        <v>80</v>
      </c>
      <c r="C12" s="9"/>
      <c r="D12" s="9">
        <v>127</v>
      </c>
      <c r="E12" s="9">
        <v>30</v>
      </c>
      <c r="F12" s="9">
        <v>237</v>
      </c>
    </row>
    <row r="13" spans="1:6" x14ac:dyDescent="0.2">
      <c r="A13" s="11" t="s">
        <v>8319</v>
      </c>
      <c r="B13" s="9">
        <v>209</v>
      </c>
      <c r="C13" s="9"/>
      <c r="D13" s="9">
        <v>213</v>
      </c>
      <c r="E13" s="9">
        <v>178</v>
      </c>
      <c r="F13" s="9">
        <v>600</v>
      </c>
    </row>
    <row r="14" spans="1:6" x14ac:dyDescent="0.2">
      <c r="A14" s="11" t="s">
        <v>8317</v>
      </c>
      <c r="B14" s="9">
        <v>839</v>
      </c>
      <c r="C14" s="9">
        <v>24</v>
      </c>
      <c r="D14" s="9">
        <v>493</v>
      </c>
      <c r="E14" s="9">
        <v>37</v>
      </c>
      <c r="F14" s="9">
        <v>1393</v>
      </c>
    </row>
    <row r="15" spans="1:6" x14ac:dyDescent="0.2">
      <c r="A15" s="11" t="s">
        <v>8361</v>
      </c>
      <c r="B15" s="9">
        <v>2185</v>
      </c>
      <c r="C15" s="9">
        <v>50</v>
      </c>
      <c r="D15" s="9">
        <v>1530</v>
      </c>
      <c r="E15" s="9">
        <v>349</v>
      </c>
      <c r="F15" s="9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B34DFD-DB86-E045-9148-1A5CE9312E37}">
  <dimension ref="A1:F47"/>
  <sheetViews>
    <sheetView workbookViewId="0">
      <selection activeCell="A4" sqref="A4"/>
    </sheetView>
  </sheetViews>
  <sheetFormatPr baseColWidth="10" defaultRowHeight="15" x14ac:dyDescent="0.2"/>
  <cols>
    <col min="1" max="1" width="14.5" bestFit="1" customWidth="1"/>
    <col min="2" max="2" width="14.83203125" bestFit="1" customWidth="1"/>
    <col min="3" max="3" width="4" bestFit="1" customWidth="1"/>
    <col min="4" max="4" width="5.5" bestFit="1" customWidth="1"/>
    <col min="5" max="5" width="8.1640625" bestFit="1" customWidth="1"/>
    <col min="6" max="6" width="10" bestFit="1" customWidth="1"/>
    <col min="7" max="7" width="14.6640625" bestFit="1" customWidth="1"/>
    <col min="8" max="8" width="12.1640625" bestFit="1" customWidth="1"/>
    <col min="9" max="9" width="14.6640625" bestFit="1" customWidth="1"/>
    <col min="10" max="10" width="16.5" bestFit="1" customWidth="1"/>
    <col min="11" max="11" width="19" bestFit="1" customWidth="1"/>
  </cols>
  <sheetData>
    <row r="1" spans="1:6" x14ac:dyDescent="0.2">
      <c r="A1" s="10" t="s">
        <v>8223</v>
      </c>
      <c r="B1" t="s">
        <v>8363</v>
      </c>
    </row>
    <row r="2" spans="1:6" x14ac:dyDescent="0.2">
      <c r="A2" s="10" t="s">
        <v>8365</v>
      </c>
      <c r="B2" t="s">
        <v>8363</v>
      </c>
    </row>
    <row r="4" spans="1:6" x14ac:dyDescent="0.2">
      <c r="A4" s="10" t="s">
        <v>8364</v>
      </c>
      <c r="B4" s="10" t="s">
        <v>8362</v>
      </c>
    </row>
    <row r="5" spans="1:6" x14ac:dyDescent="0.2">
      <c r="A5" s="10" t="s">
        <v>8360</v>
      </c>
      <c r="B5" t="s">
        <v>8219</v>
      </c>
      <c r="C5" t="s">
        <v>8222</v>
      </c>
      <c r="D5" t="s">
        <v>8221</v>
      </c>
      <c r="E5" t="s">
        <v>8220</v>
      </c>
      <c r="F5" t="s">
        <v>8361</v>
      </c>
    </row>
    <row r="6" spans="1:6" x14ac:dyDescent="0.2">
      <c r="A6" s="11" t="s">
        <v>8316</v>
      </c>
      <c r="B6" s="9"/>
      <c r="C6" s="9"/>
      <c r="D6" s="9">
        <v>100</v>
      </c>
      <c r="E6" s="9"/>
      <c r="F6" s="9">
        <v>100</v>
      </c>
    </row>
    <row r="7" spans="1:6" x14ac:dyDescent="0.2">
      <c r="A7" s="11" t="s">
        <v>8344</v>
      </c>
      <c r="B7" s="9"/>
      <c r="C7" s="9"/>
      <c r="D7" s="9"/>
      <c r="E7" s="9">
        <v>20</v>
      </c>
      <c r="F7" s="9">
        <v>20</v>
      </c>
    </row>
    <row r="8" spans="1:6" x14ac:dyDescent="0.2">
      <c r="A8" s="11" t="s">
        <v>8332</v>
      </c>
      <c r="B8" s="9"/>
      <c r="C8" s="9"/>
      <c r="D8" s="9"/>
      <c r="E8" s="9">
        <v>24</v>
      </c>
      <c r="F8" s="9">
        <v>24</v>
      </c>
    </row>
    <row r="9" spans="1:6" x14ac:dyDescent="0.2">
      <c r="A9" s="11" t="s">
        <v>8358</v>
      </c>
      <c r="B9" s="9"/>
      <c r="C9" s="9"/>
      <c r="D9" s="9">
        <v>40</v>
      </c>
      <c r="E9" s="9"/>
      <c r="F9" s="9">
        <v>40</v>
      </c>
    </row>
    <row r="10" spans="1:6" x14ac:dyDescent="0.2">
      <c r="A10" s="11" t="s">
        <v>8354</v>
      </c>
      <c r="B10" s="9">
        <v>40</v>
      </c>
      <c r="C10" s="9"/>
      <c r="D10" s="9"/>
      <c r="E10" s="9"/>
      <c r="F10" s="9">
        <v>40</v>
      </c>
    </row>
    <row r="11" spans="1:6" x14ac:dyDescent="0.2">
      <c r="A11" s="11" t="s">
        <v>8315</v>
      </c>
      <c r="B11" s="9">
        <v>180</v>
      </c>
      <c r="C11" s="9"/>
      <c r="D11" s="9"/>
      <c r="E11" s="9"/>
      <c r="F11" s="9">
        <v>180</v>
      </c>
    </row>
    <row r="12" spans="1:6" x14ac:dyDescent="0.2">
      <c r="A12" s="11" t="s">
        <v>8314</v>
      </c>
      <c r="B12" s="9"/>
      <c r="C12" s="9"/>
      <c r="D12" s="9">
        <v>80</v>
      </c>
      <c r="E12" s="9"/>
      <c r="F12" s="9">
        <v>80</v>
      </c>
    </row>
    <row r="13" spans="1:6" x14ac:dyDescent="0.2">
      <c r="A13" s="11" t="s">
        <v>8330</v>
      </c>
      <c r="B13" s="9">
        <v>40</v>
      </c>
      <c r="C13" s="9"/>
      <c r="D13" s="9"/>
      <c r="E13" s="9"/>
      <c r="F13" s="9">
        <v>40</v>
      </c>
    </row>
    <row r="14" spans="1:6" x14ac:dyDescent="0.2">
      <c r="A14" s="11" t="s">
        <v>8347</v>
      </c>
      <c r="B14" s="9"/>
      <c r="C14" s="9">
        <v>20</v>
      </c>
      <c r="D14" s="9">
        <v>40</v>
      </c>
      <c r="E14" s="9"/>
      <c r="F14" s="9">
        <v>60</v>
      </c>
    </row>
    <row r="15" spans="1:6" x14ac:dyDescent="0.2">
      <c r="A15" s="11" t="s">
        <v>8324</v>
      </c>
      <c r="B15" s="9"/>
      <c r="C15" s="9"/>
      <c r="D15" s="9">
        <v>40</v>
      </c>
      <c r="E15" s="9"/>
      <c r="F15" s="9">
        <v>40</v>
      </c>
    </row>
    <row r="16" spans="1:6" x14ac:dyDescent="0.2">
      <c r="A16" s="11" t="s">
        <v>8337</v>
      </c>
      <c r="B16" s="9"/>
      <c r="C16" s="9"/>
      <c r="D16" s="9">
        <v>120</v>
      </c>
      <c r="E16" s="9">
        <v>20</v>
      </c>
      <c r="F16" s="9">
        <v>140</v>
      </c>
    </row>
    <row r="17" spans="1:6" x14ac:dyDescent="0.2">
      <c r="A17" s="11" t="s">
        <v>8348</v>
      </c>
      <c r="B17" s="9"/>
      <c r="C17" s="9"/>
      <c r="D17" s="9">
        <v>20</v>
      </c>
      <c r="E17" s="9"/>
      <c r="F17" s="9">
        <v>20</v>
      </c>
    </row>
    <row r="18" spans="1:6" x14ac:dyDescent="0.2">
      <c r="A18" s="11" t="s">
        <v>8349</v>
      </c>
      <c r="B18" s="9">
        <v>140</v>
      </c>
      <c r="C18" s="9"/>
      <c r="D18" s="9"/>
      <c r="E18" s="9"/>
      <c r="F18" s="9">
        <v>140</v>
      </c>
    </row>
    <row r="19" spans="1:6" x14ac:dyDescent="0.2">
      <c r="A19" s="11" t="s">
        <v>8329</v>
      </c>
      <c r="B19" s="9">
        <v>140</v>
      </c>
      <c r="C19" s="9"/>
      <c r="D19" s="9">
        <v>20</v>
      </c>
      <c r="E19" s="9"/>
      <c r="F19" s="9">
        <v>160</v>
      </c>
    </row>
    <row r="20" spans="1:6" x14ac:dyDescent="0.2">
      <c r="A20" s="11" t="s">
        <v>8328</v>
      </c>
      <c r="B20" s="9"/>
      <c r="C20" s="9"/>
      <c r="D20" s="9">
        <v>60</v>
      </c>
      <c r="E20" s="9"/>
      <c r="F20" s="9">
        <v>60</v>
      </c>
    </row>
    <row r="21" spans="1:6" x14ac:dyDescent="0.2">
      <c r="A21" s="11" t="s">
        <v>8356</v>
      </c>
      <c r="B21" s="9">
        <v>9</v>
      </c>
      <c r="C21" s="9"/>
      <c r="D21" s="9">
        <v>11</v>
      </c>
      <c r="E21" s="9"/>
      <c r="F21" s="9">
        <v>20</v>
      </c>
    </row>
    <row r="22" spans="1:6" x14ac:dyDescent="0.2">
      <c r="A22" s="11" t="s">
        <v>8327</v>
      </c>
      <c r="B22" s="9">
        <v>20</v>
      </c>
      <c r="C22" s="9"/>
      <c r="D22" s="9"/>
      <c r="E22" s="9"/>
      <c r="F22" s="9">
        <v>20</v>
      </c>
    </row>
    <row r="23" spans="1:6" x14ac:dyDescent="0.2">
      <c r="A23" s="11" t="s">
        <v>8335</v>
      </c>
      <c r="B23" s="9"/>
      <c r="C23" s="9"/>
      <c r="D23" s="9">
        <v>40</v>
      </c>
      <c r="E23" s="9"/>
      <c r="F23" s="9">
        <v>40</v>
      </c>
    </row>
    <row r="24" spans="1:6" x14ac:dyDescent="0.2">
      <c r="A24" s="11" t="s">
        <v>8359</v>
      </c>
      <c r="B24" s="9">
        <v>60</v>
      </c>
      <c r="C24" s="9"/>
      <c r="D24" s="9">
        <v>60</v>
      </c>
      <c r="E24" s="9">
        <v>20</v>
      </c>
      <c r="F24" s="9">
        <v>140</v>
      </c>
    </row>
    <row r="25" spans="1:6" x14ac:dyDescent="0.2">
      <c r="A25" s="11" t="s">
        <v>8343</v>
      </c>
      <c r="B25" s="9"/>
      <c r="C25" s="9"/>
      <c r="D25" s="9">
        <v>20</v>
      </c>
      <c r="E25" s="9"/>
      <c r="F25" s="9">
        <v>20</v>
      </c>
    </row>
    <row r="26" spans="1:6" x14ac:dyDescent="0.2">
      <c r="A26" s="11" t="s">
        <v>8323</v>
      </c>
      <c r="B26" s="9">
        <v>60</v>
      </c>
      <c r="C26" s="9"/>
      <c r="D26" s="9"/>
      <c r="E26" s="9"/>
      <c r="F26" s="9">
        <v>60</v>
      </c>
    </row>
    <row r="27" spans="1:6" x14ac:dyDescent="0.2">
      <c r="A27" s="11" t="s">
        <v>8350</v>
      </c>
      <c r="B27" s="9"/>
      <c r="C27" s="9"/>
      <c r="D27" s="9">
        <v>20</v>
      </c>
      <c r="E27" s="9"/>
      <c r="F27" s="9">
        <v>20</v>
      </c>
    </row>
    <row r="28" spans="1:6" x14ac:dyDescent="0.2">
      <c r="A28" s="11" t="s">
        <v>8339</v>
      </c>
      <c r="B28" s="9">
        <v>103</v>
      </c>
      <c r="C28" s="9"/>
      <c r="D28" s="9">
        <v>57</v>
      </c>
      <c r="E28" s="9"/>
      <c r="F28" s="9">
        <v>160</v>
      </c>
    </row>
    <row r="29" spans="1:6" x14ac:dyDescent="0.2">
      <c r="A29" s="11" t="s">
        <v>8345</v>
      </c>
      <c r="B29" s="9"/>
      <c r="C29" s="9"/>
      <c r="D29" s="9">
        <v>20</v>
      </c>
      <c r="E29" s="9"/>
      <c r="F29" s="9">
        <v>20</v>
      </c>
    </row>
    <row r="30" spans="1:6" x14ac:dyDescent="0.2">
      <c r="A30" s="11" t="s">
        <v>8318</v>
      </c>
      <c r="B30" s="9">
        <v>694</v>
      </c>
      <c r="C30" s="9">
        <v>19</v>
      </c>
      <c r="D30" s="9">
        <v>353</v>
      </c>
      <c r="E30" s="9"/>
      <c r="F30" s="9">
        <v>1066</v>
      </c>
    </row>
    <row r="31" spans="1:6" x14ac:dyDescent="0.2">
      <c r="A31" s="11" t="s">
        <v>8346</v>
      </c>
      <c r="B31" s="9">
        <v>40</v>
      </c>
      <c r="C31" s="9"/>
      <c r="D31" s="9"/>
      <c r="E31" s="9"/>
      <c r="F31" s="9">
        <v>40</v>
      </c>
    </row>
    <row r="32" spans="1:6" x14ac:dyDescent="0.2">
      <c r="A32" s="11" t="s">
        <v>8342</v>
      </c>
      <c r="B32" s="9">
        <v>20</v>
      </c>
      <c r="C32" s="9"/>
      <c r="D32" s="9"/>
      <c r="E32" s="9"/>
      <c r="F32" s="9">
        <v>20</v>
      </c>
    </row>
    <row r="33" spans="1:6" x14ac:dyDescent="0.2">
      <c r="A33" s="11" t="s">
        <v>8353</v>
      </c>
      <c r="B33" s="9"/>
      <c r="C33" s="9"/>
      <c r="D33" s="9">
        <v>20</v>
      </c>
      <c r="E33" s="9"/>
      <c r="F33" s="9">
        <v>20</v>
      </c>
    </row>
    <row r="34" spans="1:6" x14ac:dyDescent="0.2">
      <c r="A34" s="11" t="s">
        <v>8326</v>
      </c>
      <c r="B34" s="9">
        <v>260</v>
      </c>
      <c r="C34" s="9"/>
      <c r="D34" s="9"/>
      <c r="E34" s="9"/>
      <c r="F34" s="9">
        <v>260</v>
      </c>
    </row>
    <row r="35" spans="1:6" x14ac:dyDescent="0.2">
      <c r="A35" s="11" t="s">
        <v>8313</v>
      </c>
      <c r="B35" s="9"/>
      <c r="C35" s="9"/>
      <c r="D35" s="9"/>
      <c r="E35" s="9">
        <v>40</v>
      </c>
      <c r="F35" s="9">
        <v>40</v>
      </c>
    </row>
    <row r="36" spans="1:6" x14ac:dyDescent="0.2">
      <c r="A36" s="11" t="s">
        <v>8312</v>
      </c>
      <c r="B36" s="9">
        <v>60</v>
      </c>
      <c r="C36" s="9"/>
      <c r="D36" s="9"/>
      <c r="E36" s="9"/>
      <c r="F36" s="9">
        <v>60</v>
      </c>
    </row>
    <row r="37" spans="1:6" x14ac:dyDescent="0.2">
      <c r="A37" s="11" t="s">
        <v>8352</v>
      </c>
      <c r="B37" s="9">
        <v>34</v>
      </c>
      <c r="C37" s="9">
        <v>6</v>
      </c>
      <c r="D37" s="9"/>
      <c r="E37" s="9"/>
      <c r="F37" s="9">
        <v>40</v>
      </c>
    </row>
    <row r="38" spans="1:6" x14ac:dyDescent="0.2">
      <c r="A38" s="11" t="s">
        <v>8355</v>
      </c>
      <c r="B38" s="9">
        <v>40</v>
      </c>
      <c r="C38" s="9"/>
      <c r="D38" s="9">
        <v>2</v>
      </c>
      <c r="E38" s="9">
        <v>18</v>
      </c>
      <c r="F38" s="9">
        <v>60</v>
      </c>
    </row>
    <row r="39" spans="1:6" x14ac:dyDescent="0.2">
      <c r="A39" s="11" t="s">
        <v>8357</v>
      </c>
      <c r="B39" s="9">
        <v>85</v>
      </c>
      <c r="C39" s="9">
        <v>5</v>
      </c>
      <c r="D39" s="9">
        <v>80</v>
      </c>
      <c r="E39" s="9">
        <v>17</v>
      </c>
      <c r="F39" s="9">
        <v>187</v>
      </c>
    </row>
    <row r="40" spans="1:6" x14ac:dyDescent="0.2">
      <c r="A40" s="11" t="s">
        <v>8351</v>
      </c>
      <c r="B40" s="9">
        <v>80</v>
      </c>
      <c r="C40" s="9"/>
      <c r="D40" s="9"/>
      <c r="E40" s="9"/>
      <c r="F40" s="9">
        <v>80</v>
      </c>
    </row>
    <row r="41" spans="1:6" x14ac:dyDescent="0.2">
      <c r="A41" s="11" t="s">
        <v>8311</v>
      </c>
      <c r="B41" s="9">
        <v>60</v>
      </c>
      <c r="C41" s="9"/>
      <c r="D41" s="9"/>
      <c r="E41" s="9"/>
      <c r="F41" s="9">
        <v>60</v>
      </c>
    </row>
    <row r="42" spans="1:6" x14ac:dyDescent="0.2">
      <c r="A42" s="11" t="s">
        <v>8341</v>
      </c>
      <c r="B42" s="9"/>
      <c r="C42" s="9"/>
      <c r="D42" s="9">
        <v>47</v>
      </c>
      <c r="E42" s="9">
        <v>10</v>
      </c>
      <c r="F42" s="9">
        <v>57</v>
      </c>
    </row>
    <row r="43" spans="1:6" x14ac:dyDescent="0.2">
      <c r="A43" s="11" t="s">
        <v>8334</v>
      </c>
      <c r="B43" s="9"/>
      <c r="C43" s="9"/>
      <c r="D43" s="9">
        <v>100</v>
      </c>
      <c r="E43" s="9"/>
      <c r="F43" s="9">
        <v>100</v>
      </c>
    </row>
    <row r="44" spans="1:6" x14ac:dyDescent="0.2">
      <c r="A44" s="11" t="s">
        <v>8321</v>
      </c>
      <c r="B44" s="9">
        <v>20</v>
      </c>
      <c r="C44" s="9"/>
      <c r="D44" s="9">
        <v>120</v>
      </c>
      <c r="E44" s="9">
        <v>60</v>
      </c>
      <c r="F44" s="9">
        <v>200</v>
      </c>
    </row>
    <row r="45" spans="1:6" x14ac:dyDescent="0.2">
      <c r="A45" s="11" t="s">
        <v>8320</v>
      </c>
      <c r="B45" s="9"/>
      <c r="C45" s="9"/>
      <c r="D45" s="9">
        <v>60</v>
      </c>
      <c r="E45" s="9">
        <v>100</v>
      </c>
      <c r="F45" s="9">
        <v>160</v>
      </c>
    </row>
    <row r="46" spans="1:6" x14ac:dyDescent="0.2">
      <c r="A46" s="11" t="s">
        <v>8340</v>
      </c>
      <c r="B46" s="9"/>
      <c r="C46" s="9"/>
      <c r="D46" s="9"/>
      <c r="E46" s="9">
        <v>20</v>
      </c>
      <c r="F46" s="9">
        <v>20</v>
      </c>
    </row>
    <row r="47" spans="1:6" x14ac:dyDescent="0.2">
      <c r="A47" s="11" t="s">
        <v>8361</v>
      </c>
      <c r="B47" s="9">
        <v>2185</v>
      </c>
      <c r="C47" s="9">
        <v>50</v>
      </c>
      <c r="D47" s="9">
        <v>1530</v>
      </c>
      <c r="E47" s="9">
        <v>349</v>
      </c>
      <c r="F47" s="9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ED94F2-C17E-2249-9F9C-9DAC46399796}">
  <dimension ref="A1:E18"/>
  <sheetViews>
    <sheetView workbookViewId="0">
      <selection activeCell="N31" sqref="N31"/>
    </sheetView>
  </sheetViews>
  <sheetFormatPr baseColWidth="10" defaultRowHeight="15" x14ac:dyDescent="0.2"/>
  <cols>
    <col min="1" max="1" width="13" bestFit="1" customWidth="1"/>
    <col min="2" max="2" width="14.83203125" bestFit="1" customWidth="1"/>
    <col min="3" max="3" width="5.5" bestFit="1" customWidth="1"/>
    <col min="4" max="4" width="8.1640625" bestFit="1" customWidth="1"/>
    <col min="5" max="7" width="10" bestFit="1" customWidth="1"/>
  </cols>
  <sheetData>
    <row r="1" spans="1:5" x14ac:dyDescent="0.2">
      <c r="A1" s="10" t="s">
        <v>8382</v>
      </c>
      <c r="B1" t="s">
        <v>8363</v>
      </c>
    </row>
    <row r="2" spans="1:5" x14ac:dyDescent="0.2">
      <c r="A2" s="10" t="s">
        <v>8368</v>
      </c>
      <c r="B2" t="s">
        <v>8363</v>
      </c>
    </row>
    <row r="4" spans="1:5" x14ac:dyDescent="0.2">
      <c r="A4" s="10" t="s">
        <v>8364</v>
      </c>
      <c r="B4" s="10" t="s">
        <v>8362</v>
      </c>
    </row>
    <row r="5" spans="1:5" x14ac:dyDescent="0.2">
      <c r="A5" s="10" t="s">
        <v>8360</v>
      </c>
      <c r="B5" t="s">
        <v>8219</v>
      </c>
      <c r="C5" t="s">
        <v>8221</v>
      </c>
      <c r="D5" t="s">
        <v>8220</v>
      </c>
      <c r="E5" t="s">
        <v>8361</v>
      </c>
    </row>
    <row r="6" spans="1:5" x14ac:dyDescent="0.2">
      <c r="A6" s="11" t="s">
        <v>8370</v>
      </c>
      <c r="B6" s="9">
        <v>183</v>
      </c>
      <c r="C6" s="9">
        <v>149</v>
      </c>
      <c r="D6" s="9">
        <v>34</v>
      </c>
      <c r="E6" s="9">
        <v>366</v>
      </c>
    </row>
    <row r="7" spans="1:5" x14ac:dyDescent="0.2">
      <c r="A7" s="11" t="s">
        <v>8371</v>
      </c>
      <c r="B7" s="9">
        <v>202</v>
      </c>
      <c r="C7" s="9">
        <v>105</v>
      </c>
      <c r="D7" s="9">
        <v>27</v>
      </c>
      <c r="E7" s="9">
        <v>334</v>
      </c>
    </row>
    <row r="8" spans="1:5" x14ac:dyDescent="0.2">
      <c r="A8" s="11" t="s">
        <v>8372</v>
      </c>
      <c r="B8" s="9">
        <v>179</v>
      </c>
      <c r="C8" s="9">
        <v>108</v>
      </c>
      <c r="D8" s="9">
        <v>28</v>
      </c>
      <c r="E8" s="9">
        <v>315</v>
      </c>
    </row>
    <row r="9" spans="1:5" x14ac:dyDescent="0.2">
      <c r="A9" s="11" t="s">
        <v>8373</v>
      </c>
      <c r="B9" s="9">
        <v>193</v>
      </c>
      <c r="C9" s="9">
        <v>103</v>
      </c>
      <c r="D9" s="9">
        <v>27</v>
      </c>
      <c r="E9" s="9">
        <v>323</v>
      </c>
    </row>
    <row r="10" spans="1:5" x14ac:dyDescent="0.2">
      <c r="A10" s="11" t="s">
        <v>8374</v>
      </c>
      <c r="B10" s="9">
        <v>233</v>
      </c>
      <c r="C10" s="9">
        <v>126</v>
      </c>
      <c r="D10" s="9">
        <v>26</v>
      </c>
      <c r="E10" s="9">
        <v>385</v>
      </c>
    </row>
    <row r="11" spans="1:5" x14ac:dyDescent="0.2">
      <c r="A11" s="11" t="s">
        <v>8375</v>
      </c>
      <c r="B11" s="9">
        <v>213</v>
      </c>
      <c r="C11" s="9">
        <v>148</v>
      </c>
      <c r="D11" s="9">
        <v>27</v>
      </c>
      <c r="E11" s="9">
        <v>388</v>
      </c>
    </row>
    <row r="12" spans="1:5" x14ac:dyDescent="0.2">
      <c r="A12" s="11" t="s">
        <v>8376</v>
      </c>
      <c r="B12" s="9">
        <v>192</v>
      </c>
      <c r="C12" s="9">
        <v>148</v>
      </c>
      <c r="D12" s="9">
        <v>44</v>
      </c>
      <c r="E12" s="9">
        <v>384</v>
      </c>
    </row>
    <row r="13" spans="1:5" x14ac:dyDescent="0.2">
      <c r="A13" s="11" t="s">
        <v>8377</v>
      </c>
      <c r="B13" s="9">
        <v>167</v>
      </c>
      <c r="C13" s="9">
        <v>134</v>
      </c>
      <c r="D13" s="9">
        <v>32</v>
      </c>
      <c r="E13" s="9">
        <v>333</v>
      </c>
    </row>
    <row r="14" spans="1:5" x14ac:dyDescent="0.2">
      <c r="A14" s="11" t="s">
        <v>8378</v>
      </c>
      <c r="B14" s="9">
        <v>148</v>
      </c>
      <c r="C14" s="9">
        <v>127</v>
      </c>
      <c r="D14" s="9">
        <v>24</v>
      </c>
      <c r="E14" s="9">
        <v>299</v>
      </c>
    </row>
    <row r="15" spans="1:5" x14ac:dyDescent="0.2">
      <c r="A15" s="11" t="s">
        <v>8379</v>
      </c>
      <c r="B15" s="9">
        <v>184</v>
      </c>
      <c r="C15" s="9">
        <v>150</v>
      </c>
      <c r="D15" s="9">
        <v>20</v>
      </c>
      <c r="E15" s="9">
        <v>354</v>
      </c>
    </row>
    <row r="16" spans="1:5" x14ac:dyDescent="0.2">
      <c r="A16" s="11" t="s">
        <v>8380</v>
      </c>
      <c r="B16" s="9">
        <v>180</v>
      </c>
      <c r="C16" s="9">
        <v>113</v>
      </c>
      <c r="D16" s="9">
        <v>37</v>
      </c>
      <c r="E16" s="9">
        <v>330</v>
      </c>
    </row>
    <row r="17" spans="1:5" x14ac:dyDescent="0.2">
      <c r="A17" s="11" t="s">
        <v>8381</v>
      </c>
      <c r="B17" s="9">
        <v>111</v>
      </c>
      <c r="C17" s="9">
        <v>119</v>
      </c>
      <c r="D17" s="9">
        <v>23</v>
      </c>
      <c r="E17" s="9">
        <v>253</v>
      </c>
    </row>
    <row r="18" spans="1:5" x14ac:dyDescent="0.2">
      <c r="A18" s="11" t="s">
        <v>8361</v>
      </c>
      <c r="B18" s="9">
        <v>2185</v>
      </c>
      <c r="C18" s="9">
        <v>1530</v>
      </c>
      <c r="D18" s="9">
        <v>349</v>
      </c>
      <c r="E18" s="9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CDF152-8E1F-514A-8411-C412D5288470}">
  <dimension ref="A1:H13"/>
  <sheetViews>
    <sheetView tabSelected="1" workbookViewId="0">
      <selection activeCell="E8" sqref="E8"/>
    </sheetView>
  </sheetViews>
  <sheetFormatPr baseColWidth="10" defaultRowHeight="15" x14ac:dyDescent="0.2"/>
  <cols>
    <col min="1" max="1" width="24.83203125" bestFit="1" customWidth="1"/>
    <col min="2" max="2" width="15.6640625" bestFit="1" customWidth="1"/>
    <col min="3" max="3" width="12.5" bestFit="1" customWidth="1"/>
    <col min="4" max="4" width="14.83203125" bestFit="1" customWidth="1"/>
    <col min="5" max="5" width="11.83203125" bestFit="1" customWidth="1"/>
    <col min="6" max="6" width="18" bestFit="1" customWidth="1"/>
    <col min="7" max="7" width="14.6640625" bestFit="1" customWidth="1"/>
    <col min="8" max="8" width="16.83203125" bestFit="1" customWidth="1"/>
  </cols>
  <sheetData>
    <row r="1" spans="1:8" x14ac:dyDescent="0.2">
      <c r="A1" t="s">
        <v>8383</v>
      </c>
      <c r="B1" t="s">
        <v>8384</v>
      </c>
      <c r="C1" t="s">
        <v>8385</v>
      </c>
      <c r="D1" t="s">
        <v>8386</v>
      </c>
      <c r="E1" t="s">
        <v>8387</v>
      </c>
      <c r="F1" t="s">
        <v>8388</v>
      </c>
      <c r="G1" t="s">
        <v>8389</v>
      </c>
      <c r="H1" t="s">
        <v>8390</v>
      </c>
    </row>
    <row r="2" spans="1:8" x14ac:dyDescent="0.2">
      <c r="A2" t="s">
        <v>8391</v>
      </c>
      <c r="B2">
        <f>COUNTIFS(Sheet1!F:F,"Successful",Sheet1!D:D,"&lt;1000")</f>
        <v>322</v>
      </c>
      <c r="C2">
        <f>COUNTIFS(Sheet1!F:F,"Failed",Sheet1!D:D,"&lt;1000")</f>
        <v>113</v>
      </c>
      <c r="D2">
        <f>COUNTIFS(Sheet1!F:F,"Canceled",Sheet1!D:D,"&lt;1000")</f>
        <v>18</v>
      </c>
      <c r="E2">
        <f>SUM(B2:D2)</f>
        <v>453</v>
      </c>
      <c r="F2" s="8">
        <f>B2/E2</f>
        <v>0.71081677704194257</v>
      </c>
      <c r="G2" s="8">
        <f>C2/E2</f>
        <v>0.24944812362030905</v>
      </c>
      <c r="H2" s="8">
        <f>D2/E2</f>
        <v>3.9735099337748346E-2</v>
      </c>
    </row>
    <row r="3" spans="1:8" x14ac:dyDescent="0.2">
      <c r="A3" t="s">
        <v>8392</v>
      </c>
      <c r="B3">
        <f>COUNTIFS(Sheet1!F:F,"Successful",Sheet1!D:D,"&gt;=1000",Sheet1!D:D,"&lt;4999")</f>
        <v>931</v>
      </c>
      <c r="C3">
        <f>COUNTIFS(Sheet1!F:F,"Failed",Sheet1!D:D,"&gt;=1000",Sheet1!D:D,"&lt;4999")</f>
        <v>420</v>
      </c>
      <c r="D3">
        <f>COUNTIFS(Sheet1!F:F,"Canceled",Sheet1!D:D,"&gt;=1000",Sheet1!D:D,"&lt;4999")</f>
        <v>60</v>
      </c>
      <c r="E3">
        <f>SUM(B3:D3)</f>
        <v>1411</v>
      </c>
      <c r="F3" s="8">
        <f t="shared" ref="F3:F13" si="0">B3/E3</f>
        <v>0.65981573352232459</v>
      </c>
      <c r="G3" s="8">
        <f t="shared" ref="G3:G13" si="1">C3/E3</f>
        <v>0.297661233167966</v>
      </c>
      <c r="H3" s="8">
        <f t="shared" ref="H3:H13" si="2">D3/E3</f>
        <v>4.2523033309709427E-2</v>
      </c>
    </row>
    <row r="4" spans="1:8" x14ac:dyDescent="0.2">
      <c r="A4" t="s">
        <v>8393</v>
      </c>
      <c r="B4">
        <f>COUNTIFS(Sheet1!F:F,"Successful",Sheet1!D:D,"&gt;=5000",Sheet1!D:D,"&lt;9999")</f>
        <v>380</v>
      </c>
      <c r="C4">
        <f>COUNTIFS(Sheet1!F:F,"Failed",Sheet1!D:D,"&gt;=5000",Sheet1!D:D,"&lt;9999")</f>
        <v>282</v>
      </c>
      <c r="D4">
        <f>COUNTIFS(Sheet1!F:F,"Canceled",Sheet1!D:D,"&gt;=5000",Sheet1!D:D,"&lt;9999")</f>
        <v>51</v>
      </c>
      <c r="E4">
        <f t="shared" ref="E4:E13" si="3">SUM(B4:D4)</f>
        <v>713</v>
      </c>
      <c r="F4" s="8">
        <f t="shared" si="0"/>
        <v>0.53295932678821878</v>
      </c>
      <c r="G4" s="8">
        <f t="shared" si="1"/>
        <v>0.39551192145862551</v>
      </c>
      <c r="H4" s="8">
        <f t="shared" si="2"/>
        <v>7.1528751753155678E-2</v>
      </c>
    </row>
    <row r="5" spans="1:8" x14ac:dyDescent="0.2">
      <c r="A5" t="s">
        <v>8394</v>
      </c>
      <c r="B5">
        <f>COUNTIFS(Sheet1!F:F,"Successful",Sheet1!D:D,"&gt;=10000",Sheet1!D:D,"&lt;14999")</f>
        <v>168</v>
      </c>
      <c r="C5">
        <f>COUNTIFS(Sheet1!F:F,"Failed",Sheet1!D:D,"&gt;=10000",Sheet1!D:D,"&lt;14999")</f>
        <v>144</v>
      </c>
      <c r="D5">
        <f>COUNTIFS(Sheet1!F:F,"Canceled",Sheet1!D:D,"&gt;=10000",Sheet1!D:D,"&lt;14999")</f>
        <v>40</v>
      </c>
      <c r="E5">
        <f t="shared" si="3"/>
        <v>352</v>
      </c>
      <c r="F5" s="8">
        <f t="shared" si="0"/>
        <v>0.47727272727272729</v>
      </c>
      <c r="G5" s="8">
        <f t="shared" si="1"/>
        <v>0.40909090909090912</v>
      </c>
      <c r="H5" s="8">
        <f t="shared" si="2"/>
        <v>0.11363636363636363</v>
      </c>
    </row>
    <row r="6" spans="1:8" x14ac:dyDescent="0.2">
      <c r="A6" t="s">
        <v>8395</v>
      </c>
      <c r="B6">
        <f>COUNTIFS(Sheet1!F:F,"Successful",Sheet1!D:D,"&gt;=15000",Sheet1!D:D,"&lt;19999")</f>
        <v>94</v>
      </c>
      <c r="C6">
        <f>COUNTIFS(Sheet1!F:F,"Failed",Sheet1!D:D,"&gt;=15000",Sheet1!D:D,"&lt;19999")</f>
        <v>90</v>
      </c>
      <c r="D6">
        <f>COUNTIFS(Sheet1!F:F,"Canceled",Sheet1!D:D,"&gt;=15000",Sheet1!D:D,"&lt;19999")</f>
        <v>17</v>
      </c>
      <c r="E6">
        <f t="shared" si="3"/>
        <v>201</v>
      </c>
      <c r="F6" s="8">
        <f t="shared" si="0"/>
        <v>0.46766169154228854</v>
      </c>
      <c r="G6" s="8">
        <f t="shared" si="1"/>
        <v>0.44776119402985076</v>
      </c>
      <c r="H6" s="8">
        <f t="shared" si="2"/>
        <v>8.45771144278607E-2</v>
      </c>
    </row>
    <row r="7" spans="1:8" x14ac:dyDescent="0.2">
      <c r="A7" t="s">
        <v>8396</v>
      </c>
      <c r="B7">
        <f>COUNTIFS(Sheet1!F:F,"Successful",Sheet1!D:D,"&gt;=20000",Sheet1!D:D,"&lt;24999")</f>
        <v>62</v>
      </c>
      <c r="C7">
        <f>COUNTIFS(Sheet1!F:F,"Failed",Sheet1!D:D,"&gt;=20000",Sheet1!D:D,"&lt;24999")</f>
        <v>72</v>
      </c>
      <c r="D7">
        <f>COUNTIFS(Sheet1!F:F,"Canceled",Sheet1!D:D,"&gt;=20000",Sheet1!D:D,"&lt;24999")</f>
        <v>14</v>
      </c>
      <c r="E7">
        <f t="shared" si="3"/>
        <v>148</v>
      </c>
      <c r="F7" s="8">
        <f t="shared" si="0"/>
        <v>0.41891891891891891</v>
      </c>
      <c r="G7" s="8">
        <f t="shared" si="1"/>
        <v>0.48648648648648651</v>
      </c>
      <c r="H7" s="8">
        <f t="shared" si="2"/>
        <v>9.45945945945946E-2</v>
      </c>
    </row>
    <row r="8" spans="1:8" x14ac:dyDescent="0.2">
      <c r="A8" t="s">
        <v>8397</v>
      </c>
      <c r="B8">
        <f>COUNTIFS(Sheet1!F:F,"Successful",Sheet1!D:D,"&gt;=25000",Sheet1!D:D,"&lt;29999")</f>
        <v>55</v>
      </c>
      <c r="C8">
        <f>COUNTIFS(Sheet1!F:F,"Failed",Sheet1!D:D,"&gt;=25000",Sheet1!D:D,"&lt;29999")</f>
        <v>64</v>
      </c>
      <c r="D8">
        <f>COUNTIFS(Sheet1!F:F,"Canceled",Sheet1!D:D,"&gt;=25000",Sheet1!D:D,"&lt;29999")</f>
        <v>18</v>
      </c>
      <c r="E8">
        <f t="shared" si="3"/>
        <v>137</v>
      </c>
      <c r="F8" s="8">
        <f t="shared" si="0"/>
        <v>0.40145985401459855</v>
      </c>
      <c r="G8" s="8">
        <f t="shared" si="1"/>
        <v>0.46715328467153283</v>
      </c>
      <c r="H8" s="8">
        <f t="shared" si="2"/>
        <v>0.13138686131386862</v>
      </c>
    </row>
    <row r="9" spans="1:8" x14ac:dyDescent="0.2">
      <c r="A9" t="s">
        <v>8398</v>
      </c>
      <c r="B9">
        <f>COUNTIFS(Sheet1!F:F,"Successful",Sheet1!D:D,"&gt;=30000",Sheet1!D:D,"&lt;34999")</f>
        <v>32</v>
      </c>
      <c r="C9">
        <f>COUNTIFS(Sheet1!F:F,"Failed",Sheet1!D:D,"&gt;=30000",Sheet1!D:D,"&lt;34999")</f>
        <v>37</v>
      </c>
      <c r="D9">
        <f>COUNTIFS(Sheet1!F:F,"Canceled",Sheet1!D:D,"&gt;=30000",Sheet1!D:D,"&lt;34999")</f>
        <v>13</v>
      </c>
      <c r="E9">
        <f t="shared" si="3"/>
        <v>82</v>
      </c>
      <c r="F9" s="8">
        <f t="shared" si="0"/>
        <v>0.3902439024390244</v>
      </c>
      <c r="G9" s="8">
        <f t="shared" si="1"/>
        <v>0.45121951219512196</v>
      </c>
      <c r="H9" s="8">
        <f t="shared" si="2"/>
        <v>0.15853658536585366</v>
      </c>
    </row>
    <row r="10" spans="1:8" x14ac:dyDescent="0.2">
      <c r="A10" t="s">
        <v>8399</v>
      </c>
      <c r="B10">
        <f>COUNTIFS(Sheet1!F:F,"Successful",Sheet1!D:D,"&gt;=35000",Sheet1!D:D,"&lt;39999")</f>
        <v>26</v>
      </c>
      <c r="C10">
        <f>COUNTIFS(Sheet1!F:F,"Failed",Sheet1!D:D,"&gt;=35000",Sheet1!D:D,"&lt;39999")</f>
        <v>22</v>
      </c>
      <c r="D10">
        <f>COUNTIFS(Sheet1!F:F,"Canceled",Sheet1!D:D,"&gt;=35000",Sheet1!D:D,"&lt;39999")</f>
        <v>7</v>
      </c>
      <c r="E10">
        <f t="shared" si="3"/>
        <v>55</v>
      </c>
      <c r="F10" s="8">
        <f t="shared" si="0"/>
        <v>0.47272727272727272</v>
      </c>
      <c r="G10" s="8">
        <f t="shared" si="1"/>
        <v>0.4</v>
      </c>
      <c r="H10" s="8">
        <f t="shared" si="2"/>
        <v>0.12727272727272726</v>
      </c>
    </row>
    <row r="11" spans="1:8" x14ac:dyDescent="0.2">
      <c r="A11" t="s">
        <v>8400</v>
      </c>
      <c r="B11">
        <f>COUNTIFS(Sheet1!F:F,"Successful",Sheet1!D:D,"&gt;=40000",Sheet1!D:D,"&lt;44999")</f>
        <v>21</v>
      </c>
      <c r="C11">
        <f>COUNTIFS(Sheet1!F:F,"Failed",Sheet1!D:D,"&gt;=40000",Sheet1!D:D,"&lt;44999")</f>
        <v>16</v>
      </c>
      <c r="D11">
        <f>COUNTIFS(Sheet1!F:F,"Canceled",Sheet1!D:D,"&gt;=40000",Sheet1!D:D,"&lt;44999")</f>
        <v>6</v>
      </c>
      <c r="E11">
        <f t="shared" si="3"/>
        <v>43</v>
      </c>
      <c r="F11" s="8">
        <f t="shared" si="0"/>
        <v>0.48837209302325579</v>
      </c>
      <c r="G11" s="8">
        <f t="shared" si="1"/>
        <v>0.37209302325581395</v>
      </c>
      <c r="H11" s="8">
        <f t="shared" si="2"/>
        <v>0.13953488372093023</v>
      </c>
    </row>
    <row r="12" spans="1:8" x14ac:dyDescent="0.2">
      <c r="A12" t="s">
        <v>8401</v>
      </c>
      <c r="B12">
        <f>COUNTIFS(Sheet1!F:F,"Successful",Sheet1!D:D,"&gt;=45000",Sheet1!D:D,"&lt;49999")</f>
        <v>6</v>
      </c>
      <c r="C12">
        <f>COUNTIFS(Sheet1!F:F,"Failed",Sheet1!D:D,"&gt;=45000",Sheet1!D:D,"&lt;49999")</f>
        <v>11</v>
      </c>
      <c r="D12">
        <f>COUNTIFS(Sheet1!F:F,"Canceled",Sheet1!D:D,"&gt;=45000",Sheet1!D:D,"&lt;49999")</f>
        <v>4</v>
      </c>
      <c r="E12">
        <f t="shared" si="3"/>
        <v>21</v>
      </c>
      <c r="F12" s="8">
        <f t="shared" si="0"/>
        <v>0.2857142857142857</v>
      </c>
      <c r="G12" s="8">
        <f t="shared" si="1"/>
        <v>0.52380952380952384</v>
      </c>
      <c r="H12" s="8">
        <f t="shared" si="2"/>
        <v>0.19047619047619047</v>
      </c>
    </row>
    <row r="13" spans="1:8" x14ac:dyDescent="0.2">
      <c r="A13" t="s">
        <v>8402</v>
      </c>
      <c r="B13">
        <f>COUNTIFS(Sheet1!F:F,"Successful",Sheet1!D:D,"&gt;=50000")</f>
        <v>86</v>
      </c>
      <c r="C13">
        <f>COUNTIFS(Sheet1!F:F,"Failed",Sheet1!D:D,"&gt;=50000")</f>
        <v>258</v>
      </c>
      <c r="D13">
        <f>COUNTIFS(Sheet1!F:F,"Canceled",Sheet1!D:D,"&gt;=50000")</f>
        <v>100</v>
      </c>
      <c r="E13">
        <f t="shared" si="3"/>
        <v>444</v>
      </c>
      <c r="F13" s="8">
        <f t="shared" si="0"/>
        <v>0.19369369369369369</v>
      </c>
      <c r="G13" s="8">
        <f t="shared" si="1"/>
        <v>0.58108108108108103</v>
      </c>
      <c r="H13" s="8">
        <f t="shared" si="2"/>
        <v>0.22522522522522523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Sheet1</vt:lpstr>
      <vt:lpstr>Pivot Table</vt:lpstr>
      <vt:lpstr>Pivot Table 2</vt:lpstr>
      <vt:lpstr>Pivot Table 3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Tatia Khutunishvili</cp:lastModifiedBy>
  <dcterms:created xsi:type="dcterms:W3CDTF">2017-04-20T15:17:24Z</dcterms:created>
  <dcterms:modified xsi:type="dcterms:W3CDTF">2018-09-16T04:22:44Z</dcterms:modified>
</cp:coreProperties>
</file>