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05" windowWidth="15180" windowHeight="8070" firstSheet="2" activeTab="2"/>
  </bookViews>
  <sheets>
    <sheet name="treeCalc_1" sheetId="4" state="veryHidden" r:id="rId1"/>
    <sheet name="PTModule" sheetId="5" state="veryHidden" r:id="rId2"/>
    <sheet name="Decision Tree" sheetId="1" r:id="rId3"/>
    <sheet name="Probability Chart" sheetId="7" r:id="rId4"/>
    <sheet name="Cumulative Chart" sheetId="8" r:id="rId5"/>
    <sheet name="Statistical Summary" sheetId="9" r:id="rId6"/>
  </sheets>
  <definedNames>
    <definedName name="PalisadeReportWorksheetCreatedBy" localSheetId="4">"PrecisionTree"</definedName>
    <definedName name="PalisadeReportWorksheetCreatedBy" localSheetId="3">"PrecisionTree"</definedName>
    <definedName name="PalisadeReportWorksheetCreatedBy" localSheetId="5">"PrecisionTree"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StartingNode" hidden="1">PTreeObjectReference(NULL,NULL)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45621"/>
</workbook>
</file>

<file path=xl/calcChain.xml><?xml version="1.0" encoding="utf-8"?>
<calcChain xmlns="http://schemas.openxmlformats.org/spreadsheetml/2006/main">
  <c r="K21" i="4" l="1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J13" i="4"/>
  <c r="J12" i="4"/>
  <c r="K11" i="4"/>
  <c r="J11" i="4"/>
  <c r="O13" i="4"/>
  <c r="O12" i="4"/>
  <c r="O11" i="4"/>
  <c r="B2" i="4"/>
  <c r="B11" i="4"/>
  <c r="F2" i="4"/>
  <c r="D24" i="1"/>
  <c r="D22" i="1"/>
  <c r="B20" i="1"/>
  <c r="D13" i="1"/>
  <c r="D11" i="1"/>
  <c r="D6" i="1"/>
  <c r="D19" i="1"/>
  <c r="D25" i="1"/>
  <c r="D23" i="1"/>
  <c r="D10" i="1"/>
  <c r="C9" i="1"/>
  <c r="D12" i="1"/>
  <c r="D17" i="1"/>
  <c r="D4" i="1"/>
  <c r="D18" i="1"/>
  <c r="B8" i="1"/>
  <c r="D7" i="1"/>
  <c r="B15" i="1"/>
  <c r="D5" i="1"/>
  <c r="C21" i="1"/>
  <c r="D16" i="1"/>
  <c r="A13" i="4" l="1"/>
  <c r="A18" i="4"/>
  <c r="A16" i="4"/>
  <c r="A15" i="4"/>
  <c r="A20" i="4"/>
  <c r="A19" i="4"/>
  <c r="A11" i="4"/>
  <c r="A17" i="4"/>
  <c r="A12" i="4"/>
  <c r="A14" i="4"/>
  <c r="A21" i="4"/>
</calcChain>
</file>

<file path=xl/sharedStrings.xml><?xml version="1.0" encoding="utf-8"?>
<sst xmlns="http://schemas.openxmlformats.org/spreadsheetml/2006/main" count="134" uniqueCount="83">
  <si>
    <t>Name</t>
  </si>
  <si>
    <t>SheetRef</t>
  </si>
  <si>
    <t>GenInfo</t>
  </si>
  <si>
    <t>Def. Link</t>
  </si>
  <si>
    <t>EXT REFS</t>
  </si>
  <si>
    <t>Def. Form</t>
  </si>
  <si>
    <t>Highest#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</si>
  <si>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</si>
  <si>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</si>
  <si>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</si>
  <si>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</si>
  <si>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</si>
  <si>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</si>
  <si>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</si>
  <si>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</si>
  <si>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</si>
  <si>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</si>
  <si>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</si>
  <si>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</si>
  <si>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=</t>
  </si>
  <si>
    <t>Problem 4.7</t>
  </si>
  <si>
    <t>Choice</t>
  </si>
  <si>
    <t>branch</t>
  </si>
  <si>
    <t>DEFAULT</t>
  </si>
  <si>
    <t>2,0,0,2,2,3,0,0,0</t>
  </si>
  <si>
    <t>A</t>
  </si>
  <si>
    <t>B</t>
  </si>
  <si>
    <t>Chance</t>
  </si>
  <si>
    <t>4,0,0,0,2,0,0</t>
  </si>
  <si>
    <t>1,0,0,4,4,5,6,7,1,0,0</t>
  </si>
  <si>
    <t>4,0,0,0,3,0,0</t>
  </si>
  <si>
    <t>1,0,0,4,8,9,10,11,1,0,0</t>
  </si>
  <si>
    <t>Calc Macro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</si>
  <si>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</si>
  <si>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</si>
  <si>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</si>
  <si>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</si>
  <si>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</si>
  <si>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</si>
  <si>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</si>
  <si>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</si>
  <si>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</si>
  <si>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</si>
  <si>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</si>
  <si>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</si>
  <si>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</si>
  <si>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</si>
  <si>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Collapsed</t>
  </si>
  <si>
    <t>branch (2)</t>
  </si>
  <si>
    <t>branch (3)</t>
  </si>
  <si>
    <t>branch (4)</t>
  </si>
  <si>
    <t>0,1,1,0,0,Exponential, 0,0,-1,0,-1,0,.0001</t>
  </si>
  <si>
    <t>1.0.?</t>
  </si>
  <si>
    <t>5.0.0</t>
  </si>
  <si>
    <t>PrecisionTree Risk Profile - Probability Chart</t>
  </si>
  <si>
    <r>
      <t>Model:</t>
    </r>
    <r>
      <rPr>
        <sz val="8"/>
        <rFont val="Tahoma"/>
        <family val="2"/>
      </rPr>
      <t xml:space="preserve"> Decision Tree 'Problem 4.7' in [Problem 4.7.xlsx]Decision Tree</t>
    </r>
  </si>
  <si>
    <r>
      <t>Analysis:</t>
    </r>
    <r>
      <rPr>
        <sz val="8"/>
        <rFont val="Tahoma"/>
        <family val="2"/>
      </rPr>
      <t xml:space="preserve"> Choice Comparison for Node 'Choice' (B15)</t>
    </r>
  </si>
  <si>
    <t>Chart Data</t>
  </si>
  <si>
    <t>#1</t>
  </si>
  <si>
    <t>#2</t>
  </si>
  <si>
    <t>#3</t>
  </si>
  <si>
    <t>#4</t>
  </si>
  <si>
    <t>Value</t>
  </si>
  <si>
    <t>Probability</t>
  </si>
  <si>
    <t>PrecisionTree RiskProfile - Cumulative Chart</t>
  </si>
  <si>
    <t>#5</t>
  </si>
  <si>
    <t>#6</t>
  </si>
  <si>
    <t>#7</t>
  </si>
  <si>
    <t>#8</t>
  </si>
  <si>
    <t>#9</t>
  </si>
  <si>
    <t>#10</t>
  </si>
  <si>
    <t>PrecisionTree Risk Profile - Statistical Summary</t>
  </si>
  <si>
    <t>Statistics</t>
  </si>
  <si>
    <t>Mean</t>
  </si>
  <si>
    <t>Minimum</t>
  </si>
  <si>
    <t>Maximum</t>
  </si>
  <si>
    <t>Mode</t>
  </si>
  <si>
    <t>Std. Deviation</t>
  </si>
  <si>
    <t>Skewness</t>
  </si>
  <si>
    <t>Kurtosis</t>
  </si>
  <si>
    <t>6.0.1</t>
  </si>
  <si>
    <t>Making Hard Decisions with DecisionTools, 3rd ed., Clemen &amp; Reilly</t>
  </si>
  <si>
    <t>Problem 4.7 - Excel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</si>
</sst>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Infinity&quot;"/>
    <numFmt numFmtId="166" formatCode="0.0000"/>
  </numFmts>
  <fonts count="17" x14ac:knownFonts="1">
    <font>
      <sz val="10"/>
      <name val="Arial"/>
    </font>
    <font>
      <sz val="12"/>
      <name val="Times New Roman"/>
      <family val="1"/>
    </font>
    <font>
      <b/>
      <sz val="8"/>
      <color indexed="18"/>
      <name val="Times New Roman"/>
      <family val="1"/>
    </font>
    <font>
      <b/>
      <sz val="8"/>
      <color indexed="17"/>
      <name val="Times New Roman"/>
      <family val="1"/>
    </font>
    <font>
      <sz val="8"/>
      <color indexed="8"/>
      <name val="Times New Roman"/>
      <family val="1"/>
    </font>
    <font>
      <b/>
      <sz val="8"/>
      <color indexed="16"/>
      <name val="Times New Roman"/>
      <family val="1"/>
    </font>
    <font>
      <b/>
      <i/>
      <sz val="16"/>
      <color indexed="9"/>
      <name val="Times New Roman"/>
      <family val="1"/>
    </font>
    <font>
      <b/>
      <sz val="12"/>
      <color indexed="9"/>
      <name val="Times New Roman"/>
      <family val="1"/>
    </font>
    <font>
      <sz val="8"/>
      <color indexed="17"/>
      <name val="Times New Roman"/>
      <family val="1"/>
    </font>
    <font>
      <sz val="8"/>
      <color indexed="16"/>
      <name val="Times New Roman"/>
      <family val="1"/>
    </font>
    <font>
      <sz val="8"/>
      <name val="Times New Roman"/>
      <family val="1"/>
    </font>
    <font>
      <sz val="8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rgb="FF000000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quotePrefix="1" applyAlignment="1">
      <alignment horizontal="left"/>
    </xf>
    <xf numFmtId="0" fontId="12" fillId="3" borderId="0" xfId="0" applyFont="1" applyFill="1" applyBorder="1"/>
    <xf numFmtId="0" fontId="11" fillId="3" borderId="0" xfId="0" applyFont="1" applyFill="1" applyBorder="1"/>
    <xf numFmtId="0" fontId="11" fillId="3" borderId="2" xfId="0" applyFont="1" applyFill="1" applyBorder="1"/>
    <xf numFmtId="0" fontId="12" fillId="3" borderId="0" xfId="0" quotePrefix="1" applyFont="1" applyFill="1" applyBorder="1"/>
    <xf numFmtId="0" fontId="13" fillId="3" borderId="0" xfId="0" applyFont="1" applyFill="1" applyBorder="1"/>
    <xf numFmtId="0" fontId="13" fillId="3" borderId="2" xfId="0" applyFont="1" applyFill="1" applyBorder="1"/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16" xfId="0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top"/>
    </xf>
    <xf numFmtId="0" fontId="16" fillId="0" borderId="19" xfId="0" applyFont="1" applyBorder="1" applyAlignment="1">
      <alignment horizontal="center"/>
    </xf>
    <xf numFmtId="0" fontId="15" fillId="0" borderId="0" xfId="0" applyNumberFormat="1" applyFont="1" applyBorder="1" applyAlignment="1">
      <alignment horizontal="right" vertical="top"/>
    </xf>
    <xf numFmtId="0" fontId="15" fillId="0" borderId="10" xfId="0" applyNumberFormat="1" applyFont="1" applyBorder="1" applyAlignment="1">
      <alignment horizontal="right" vertical="top"/>
    </xf>
    <xf numFmtId="0" fontId="15" fillId="0" borderId="20" xfId="0" applyNumberFormat="1" applyFont="1" applyBorder="1" applyAlignment="1">
      <alignment horizontal="right" vertical="top"/>
    </xf>
    <xf numFmtId="0" fontId="15" fillId="0" borderId="21" xfId="0" applyNumberFormat="1" applyFont="1" applyBorder="1" applyAlignment="1">
      <alignment horizontal="right" vertical="top"/>
    </xf>
    <xf numFmtId="0" fontId="15" fillId="0" borderId="4" xfId="0" applyNumberFormat="1" applyFont="1" applyBorder="1" applyAlignment="1">
      <alignment horizontal="right" vertical="top"/>
    </xf>
    <xf numFmtId="0" fontId="15" fillId="0" borderId="11" xfId="0" applyNumberFormat="1" applyFont="1" applyBorder="1" applyAlignment="1">
      <alignment horizontal="right" vertical="top"/>
    </xf>
    <xf numFmtId="165" fontId="15" fillId="0" borderId="0" xfId="0" applyNumberFormat="1" applyFont="1" applyBorder="1" applyAlignment="1">
      <alignment horizontal="right" vertical="top"/>
    </xf>
    <xf numFmtId="165" fontId="15" fillId="0" borderId="10" xfId="0" applyNumberFormat="1" applyFont="1" applyBorder="1" applyAlignment="1">
      <alignment horizontal="right" vertical="top"/>
    </xf>
    <xf numFmtId="0" fontId="16" fillId="0" borderId="8" xfId="0" applyFont="1" applyBorder="1" applyAlignment="1">
      <alignment horizontal="center"/>
    </xf>
    <xf numFmtId="166" fontId="15" fillId="0" borderId="4" xfId="0" applyNumberFormat="1" applyFont="1" applyBorder="1" applyAlignment="1">
      <alignment horizontal="right" vertical="top"/>
    </xf>
    <xf numFmtId="166" fontId="15" fillId="0" borderId="11" xfId="0" applyNumberFormat="1" applyFont="1" applyBorder="1" applyAlignment="1">
      <alignment horizontal="right" vertical="top"/>
    </xf>
    <xf numFmtId="0" fontId="16" fillId="0" borderId="6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3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5" fillId="0" borderId="26" xfId="0" applyNumberFormat="1" applyFont="1" applyBorder="1" applyAlignment="1">
      <alignment horizontal="right" vertical="top"/>
    </xf>
    <xf numFmtId="166" fontId="15" fillId="0" borderId="26" xfId="0" applyNumberFormat="1" applyFont="1" applyBorder="1" applyAlignment="1">
      <alignment horizontal="right" vertical="top"/>
    </xf>
    <xf numFmtId="166" fontId="15" fillId="0" borderId="27" xfId="0" applyNumberFormat="1" applyFont="1" applyBorder="1" applyAlignment="1">
      <alignment horizontal="right"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4" fillId="4" borderId="6" xfId="0" quotePrefix="1" applyFont="1" applyFill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2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Fill="1" applyAlignment="1"/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'Problem 4.7'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'Choice'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53847442555769"/>
          <c:w val="0.88920910295091615"/>
          <c:h val="0.81533538667731997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Chart'!$C$33:$C$36</c:f>
              <c:numCache>
                <c:formatCode>General</c:formatCode>
                <c:ptCount val="4"/>
                <c:pt idx="0">
                  <c:v>-12</c:v>
                </c:pt>
                <c:pt idx="1">
                  <c:v>-2</c:v>
                </c:pt>
                <c:pt idx="2">
                  <c:v>8</c:v>
                </c:pt>
                <c:pt idx="3">
                  <c:v>18</c:v>
                </c:pt>
              </c:numCache>
            </c:numRef>
          </c:xVal>
          <c:yVal>
            <c:numRef>
              <c:f>'Probability Chart'!$D$33:$D$36</c:f>
              <c:numCache>
                <c:formatCode>General</c:formatCode>
                <c:ptCount val="4"/>
                <c:pt idx="0">
                  <c:v>0.1</c:v>
                </c:pt>
                <c:pt idx="1">
                  <c:v>0.6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Chart'!$E$33:$E$36</c:f>
              <c:numCache>
                <c:formatCode>General</c:formatCode>
                <c:ptCount val="4"/>
                <c:pt idx="0">
                  <c:v>-11</c:v>
                </c:pt>
                <c:pt idx="1">
                  <c:v>-1</c:v>
                </c:pt>
                <c:pt idx="2">
                  <c:v>9</c:v>
                </c:pt>
                <c:pt idx="3">
                  <c:v>19</c:v>
                </c:pt>
              </c:numCache>
            </c:numRef>
          </c:xVal>
          <c:yVal>
            <c:numRef>
              <c:f>'Probability Chart'!$F$33:$F$36</c:f>
              <c:numCache>
                <c:formatCode>General</c:formatCode>
                <c:ptCount val="4"/>
                <c:pt idx="0">
                  <c:v>0.1</c:v>
                </c:pt>
                <c:pt idx="1">
                  <c:v>0.6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83200"/>
        <c:axId val="304884736"/>
      </c:scatterChart>
      <c:valAx>
        <c:axId val="304883200"/>
        <c:scaling>
          <c:orientation val="minMax"/>
          <c:max val="20"/>
          <c:min val="-1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04884736"/>
        <c:crossesAt val="-1.0000000000000001E+300"/>
        <c:crossBetween val="midCat"/>
        <c:majorUnit val="5"/>
      </c:valAx>
      <c:valAx>
        <c:axId val="304884736"/>
        <c:scaling>
          <c:orientation val="minMax"/>
          <c:max val="0.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04883200"/>
        <c:crossesAt val="-1.0000000000000001E+300"/>
        <c:crossBetween val="midCat"/>
        <c:majorUnit val="9.9999999999999992E-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Cumulative Probabilities for Decision Tree 'Problem 4.7'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'Choice'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53847442555769"/>
          <c:w val="0.85366822429906541"/>
          <c:h val="0.81533538667731997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'Cumulative Chart'!$C$33:$C$42</c:f>
              <c:numCache>
                <c:formatCode>General</c:formatCode>
                <c:ptCount val="10"/>
                <c:pt idx="0" formatCode="&quot;Infinity&quot;">
                  <c:v>-1.0000000000000001E+300</c:v>
                </c:pt>
                <c:pt idx="1">
                  <c:v>-12</c:v>
                </c:pt>
                <c:pt idx="2">
                  <c:v>-12</c:v>
                </c:pt>
                <c:pt idx="3">
                  <c:v>-2</c:v>
                </c:pt>
                <c:pt idx="4">
                  <c:v>-2</c:v>
                </c:pt>
                <c:pt idx="5">
                  <c:v>8</c:v>
                </c:pt>
                <c:pt idx="6">
                  <c:v>8</c:v>
                </c:pt>
                <c:pt idx="7">
                  <c:v>18</c:v>
                </c:pt>
                <c:pt idx="8">
                  <c:v>18</c:v>
                </c:pt>
                <c:pt idx="9" formatCode="&quot;Infinity&quot;">
                  <c:v>1.0000000000000001E+300</c:v>
                </c:pt>
              </c:numCache>
            </c:numRef>
          </c:xVal>
          <c:yVal>
            <c:numRef>
              <c:f>'Cumulative Chart'!$D$33:$D$42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0.7</c:v>
                </c:pt>
                <c:pt idx="5">
                  <c:v>0.7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'Cumulative Chart'!$E$33:$E$42</c:f>
              <c:numCache>
                <c:formatCode>General</c:formatCode>
                <c:ptCount val="10"/>
                <c:pt idx="0" formatCode="&quot;Infinity&quot;">
                  <c:v>-1.0000000000000001E+300</c:v>
                </c:pt>
                <c:pt idx="1">
                  <c:v>-11</c:v>
                </c:pt>
                <c:pt idx="2">
                  <c:v>-11</c:v>
                </c:pt>
                <c:pt idx="3">
                  <c:v>-1</c:v>
                </c:pt>
                <c:pt idx="4">
                  <c:v>-1</c:v>
                </c:pt>
                <c:pt idx="5">
                  <c:v>9</c:v>
                </c:pt>
                <c:pt idx="6">
                  <c:v>9</c:v>
                </c:pt>
                <c:pt idx="7">
                  <c:v>19</c:v>
                </c:pt>
                <c:pt idx="8">
                  <c:v>19</c:v>
                </c:pt>
                <c:pt idx="9" formatCode="&quot;Infinity&quot;">
                  <c:v>1.0000000000000001E+300</c:v>
                </c:pt>
              </c:numCache>
            </c:numRef>
          </c:xVal>
          <c:yVal>
            <c:numRef>
              <c:f>'Cumulative Chart'!$F$33:$F$42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0.7</c:v>
                </c:pt>
                <c:pt idx="5">
                  <c:v>0.7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19296"/>
        <c:axId val="304920832"/>
      </c:scatterChart>
      <c:valAx>
        <c:axId val="304919296"/>
        <c:scaling>
          <c:orientation val="minMax"/>
          <c:max val="20"/>
          <c:min val="-1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04920832"/>
        <c:crossesAt val="-1.0000000000000001E+300"/>
        <c:crossBetween val="midCat"/>
        <c:majorUnit val="5"/>
      </c:valAx>
      <c:valAx>
        <c:axId val="304920832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Cumulative Probability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04919296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247460</xdr:colOff>
      <xdr:row>23</xdr:row>
      <xdr:rowOff>194945</xdr:rowOff>
    </xdr:from>
    <xdr:to>
      <xdr:col>3</xdr:col>
      <xdr:colOff>127</xdr:colOff>
      <xdr:row>23</xdr:row>
      <xdr:rowOff>194945</xdr:rowOff>
    </xdr:to>
    <xdr:cxnSp macro="_xll.PtreeEvent_ObjectClick">
      <xdr:nvCxnSpPr>
        <xdr:cNvPr id="1078" name="PTObj_DBranchHLine_1_11"/>
        <xdr:cNvCxnSpPr/>
      </xdr:nvCxnSpPr>
      <xdr:spPr bwMode="auto">
        <a:xfrm>
          <a:off x="2571560" y="4852670"/>
          <a:ext cx="9528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19</xdr:row>
      <xdr:rowOff>189866</xdr:rowOff>
    </xdr:from>
    <xdr:to>
      <xdr:col>2</xdr:col>
      <xdr:colOff>247460</xdr:colOff>
      <xdr:row>23</xdr:row>
      <xdr:rowOff>194945</xdr:rowOff>
    </xdr:to>
    <xdr:cxnSp macro="_xll.PtreeEvent_ObjectClick">
      <xdr:nvCxnSpPr>
        <xdr:cNvPr id="1077" name="PTObj_DBranchDLine_1_11"/>
        <xdr:cNvCxnSpPr/>
      </xdr:nvCxnSpPr>
      <xdr:spPr bwMode="auto">
        <a:xfrm>
          <a:off x="2419160" y="4047491"/>
          <a:ext cx="152400" cy="8051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247460</xdr:colOff>
      <xdr:row>21</xdr:row>
      <xdr:rowOff>194945</xdr:rowOff>
    </xdr:from>
    <xdr:to>
      <xdr:col>3</xdr:col>
      <xdr:colOff>127</xdr:colOff>
      <xdr:row>21</xdr:row>
      <xdr:rowOff>194945</xdr:rowOff>
    </xdr:to>
    <xdr:cxnSp macro="_xll.PtreeEvent_ObjectClick">
      <xdr:nvCxnSpPr>
        <xdr:cNvPr id="1075" name="PTObj_DBranchHLine_1_10"/>
        <xdr:cNvCxnSpPr/>
      </xdr:nvCxnSpPr>
      <xdr:spPr bwMode="auto">
        <a:xfrm>
          <a:off x="2571560" y="4452620"/>
          <a:ext cx="9528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19</xdr:row>
      <xdr:rowOff>189866</xdr:rowOff>
    </xdr:from>
    <xdr:to>
      <xdr:col>2</xdr:col>
      <xdr:colOff>247460</xdr:colOff>
      <xdr:row>21</xdr:row>
      <xdr:rowOff>194945</xdr:rowOff>
    </xdr:to>
    <xdr:cxnSp macro="_xll.PtreeEvent_ObjectClick">
      <xdr:nvCxnSpPr>
        <xdr:cNvPr id="1074" name="PTObj_DBranchDLine_1_10"/>
        <xdr:cNvCxnSpPr/>
      </xdr:nvCxnSpPr>
      <xdr:spPr bwMode="auto">
        <a:xfrm>
          <a:off x="2419160" y="4047491"/>
          <a:ext cx="152400" cy="40512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247460</xdr:colOff>
      <xdr:row>17</xdr:row>
      <xdr:rowOff>194945</xdr:rowOff>
    </xdr:from>
    <xdr:to>
      <xdr:col>3</xdr:col>
      <xdr:colOff>127</xdr:colOff>
      <xdr:row>17</xdr:row>
      <xdr:rowOff>194945</xdr:rowOff>
    </xdr:to>
    <xdr:cxnSp macro="_xll.PtreeEvent_ObjectClick">
      <xdr:nvCxnSpPr>
        <xdr:cNvPr id="1072" name="PTObj_DBranchHLine_1_9"/>
        <xdr:cNvCxnSpPr/>
      </xdr:nvCxnSpPr>
      <xdr:spPr bwMode="auto">
        <a:xfrm>
          <a:off x="2571560" y="3652520"/>
          <a:ext cx="9528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17</xdr:row>
      <xdr:rowOff>194945</xdr:rowOff>
    </xdr:from>
    <xdr:to>
      <xdr:col>2</xdr:col>
      <xdr:colOff>247460</xdr:colOff>
      <xdr:row>19</xdr:row>
      <xdr:rowOff>189866</xdr:rowOff>
    </xdr:to>
    <xdr:cxnSp macro="_xll.PtreeEvent_ObjectClick">
      <xdr:nvCxnSpPr>
        <xdr:cNvPr id="1071" name="PTObj_DBranchDLine_1_9"/>
        <xdr:cNvCxnSpPr/>
      </xdr:nvCxnSpPr>
      <xdr:spPr bwMode="auto">
        <a:xfrm flipV="1">
          <a:off x="2419160" y="3652520"/>
          <a:ext cx="152400" cy="39497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247460</xdr:colOff>
      <xdr:row>15</xdr:row>
      <xdr:rowOff>194945</xdr:rowOff>
    </xdr:from>
    <xdr:to>
      <xdr:col>3</xdr:col>
      <xdr:colOff>127</xdr:colOff>
      <xdr:row>15</xdr:row>
      <xdr:rowOff>194945</xdr:rowOff>
    </xdr:to>
    <xdr:cxnSp macro="_xll.PtreeEvent_ObjectClick">
      <xdr:nvCxnSpPr>
        <xdr:cNvPr id="1029" name="PTObj_DBranchHLine_1_8"/>
        <xdr:cNvCxnSpPr/>
      </xdr:nvCxnSpPr>
      <xdr:spPr bwMode="auto">
        <a:xfrm>
          <a:off x="2571560" y="3252470"/>
          <a:ext cx="9528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15</xdr:row>
      <xdr:rowOff>194945</xdr:rowOff>
    </xdr:from>
    <xdr:to>
      <xdr:col>2</xdr:col>
      <xdr:colOff>247460</xdr:colOff>
      <xdr:row>19</xdr:row>
      <xdr:rowOff>189866</xdr:rowOff>
    </xdr:to>
    <xdr:cxnSp macro="_xll.PtreeEvent_ObjectClick">
      <xdr:nvCxnSpPr>
        <xdr:cNvPr id="1025" name="PTObj_DBranchDLine_1_8"/>
        <xdr:cNvCxnSpPr/>
      </xdr:nvCxnSpPr>
      <xdr:spPr bwMode="auto">
        <a:xfrm flipV="1">
          <a:off x="2419160" y="3252470"/>
          <a:ext cx="152400" cy="7950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247460</xdr:colOff>
      <xdr:row>11</xdr:row>
      <xdr:rowOff>194945</xdr:rowOff>
    </xdr:from>
    <xdr:to>
      <xdr:col>3</xdr:col>
      <xdr:colOff>127</xdr:colOff>
      <xdr:row>11</xdr:row>
      <xdr:rowOff>194945</xdr:rowOff>
    </xdr:to>
    <xdr:cxnSp macro="_xll.PtreeEvent_ObjectClick">
      <xdr:nvCxnSpPr>
        <xdr:cNvPr id="31" name="PTObj_DBranchHLine_1_7"/>
        <xdr:cNvCxnSpPr/>
      </xdr:nvCxnSpPr>
      <xdr:spPr bwMode="auto">
        <a:xfrm>
          <a:off x="2571560" y="2452370"/>
          <a:ext cx="9528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7</xdr:row>
      <xdr:rowOff>189865</xdr:rowOff>
    </xdr:from>
    <xdr:to>
      <xdr:col>2</xdr:col>
      <xdr:colOff>247460</xdr:colOff>
      <xdr:row>11</xdr:row>
      <xdr:rowOff>194945</xdr:rowOff>
    </xdr:to>
    <xdr:cxnSp macro="_xll.PtreeEvent_ObjectClick">
      <xdr:nvCxnSpPr>
        <xdr:cNvPr id="30" name="PTObj_DBranchDLine_1_7"/>
        <xdr:cNvCxnSpPr/>
      </xdr:nvCxnSpPr>
      <xdr:spPr bwMode="auto">
        <a:xfrm>
          <a:off x="2419160" y="1647190"/>
          <a:ext cx="152400" cy="8051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247460</xdr:colOff>
      <xdr:row>9</xdr:row>
      <xdr:rowOff>194945</xdr:rowOff>
    </xdr:from>
    <xdr:to>
      <xdr:col>3</xdr:col>
      <xdr:colOff>127</xdr:colOff>
      <xdr:row>9</xdr:row>
      <xdr:rowOff>194945</xdr:rowOff>
    </xdr:to>
    <xdr:cxnSp macro="_xll.PtreeEvent_ObjectClick">
      <xdr:nvCxnSpPr>
        <xdr:cNvPr id="28" name="PTObj_DBranchHLine_1_6"/>
        <xdr:cNvCxnSpPr/>
      </xdr:nvCxnSpPr>
      <xdr:spPr bwMode="auto">
        <a:xfrm>
          <a:off x="2571560" y="2052320"/>
          <a:ext cx="9528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7</xdr:row>
      <xdr:rowOff>189865</xdr:rowOff>
    </xdr:from>
    <xdr:to>
      <xdr:col>2</xdr:col>
      <xdr:colOff>247460</xdr:colOff>
      <xdr:row>9</xdr:row>
      <xdr:rowOff>194945</xdr:rowOff>
    </xdr:to>
    <xdr:cxnSp macro="_xll.PtreeEvent_ObjectClick">
      <xdr:nvCxnSpPr>
        <xdr:cNvPr id="27" name="PTObj_DBranchDLine_1_6"/>
        <xdr:cNvCxnSpPr/>
      </xdr:nvCxnSpPr>
      <xdr:spPr bwMode="auto">
        <a:xfrm>
          <a:off x="2419160" y="1647190"/>
          <a:ext cx="152400" cy="4051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247460</xdr:colOff>
      <xdr:row>5</xdr:row>
      <xdr:rowOff>194945</xdr:rowOff>
    </xdr:from>
    <xdr:to>
      <xdr:col>3</xdr:col>
      <xdr:colOff>127</xdr:colOff>
      <xdr:row>5</xdr:row>
      <xdr:rowOff>194945</xdr:rowOff>
    </xdr:to>
    <xdr:cxnSp macro="_xll.PtreeEvent_ObjectClick">
      <xdr:nvCxnSpPr>
        <xdr:cNvPr id="25" name="PTObj_DBranchHLine_1_5"/>
        <xdr:cNvCxnSpPr/>
      </xdr:nvCxnSpPr>
      <xdr:spPr bwMode="auto">
        <a:xfrm>
          <a:off x="2571560" y="1252220"/>
          <a:ext cx="9528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5</xdr:row>
      <xdr:rowOff>194945</xdr:rowOff>
    </xdr:from>
    <xdr:to>
      <xdr:col>2</xdr:col>
      <xdr:colOff>247460</xdr:colOff>
      <xdr:row>7</xdr:row>
      <xdr:rowOff>189865</xdr:rowOff>
    </xdr:to>
    <xdr:cxnSp macro="_xll.PtreeEvent_ObjectClick">
      <xdr:nvCxnSpPr>
        <xdr:cNvPr id="24" name="PTObj_DBranchDLine_1_5"/>
        <xdr:cNvCxnSpPr/>
      </xdr:nvCxnSpPr>
      <xdr:spPr bwMode="auto">
        <a:xfrm flipV="1">
          <a:off x="2419160" y="1252220"/>
          <a:ext cx="152400" cy="39497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247460</xdr:colOff>
      <xdr:row>3</xdr:row>
      <xdr:rowOff>194945</xdr:rowOff>
    </xdr:from>
    <xdr:to>
      <xdr:col>3</xdr:col>
      <xdr:colOff>127</xdr:colOff>
      <xdr:row>3</xdr:row>
      <xdr:rowOff>194945</xdr:rowOff>
    </xdr:to>
    <xdr:cxnSp macro="_xll.PtreeEvent_ObjectClick">
      <xdr:nvCxnSpPr>
        <xdr:cNvPr id="22" name="PTObj_DBranchHLine_1_4"/>
        <xdr:cNvCxnSpPr/>
      </xdr:nvCxnSpPr>
      <xdr:spPr bwMode="auto">
        <a:xfrm>
          <a:off x="2571560" y="852170"/>
          <a:ext cx="8670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95060</xdr:colOff>
      <xdr:row>3</xdr:row>
      <xdr:rowOff>194945</xdr:rowOff>
    </xdr:from>
    <xdr:to>
      <xdr:col>2</xdr:col>
      <xdr:colOff>247460</xdr:colOff>
      <xdr:row>7</xdr:row>
      <xdr:rowOff>189865</xdr:rowOff>
    </xdr:to>
    <xdr:cxnSp macro="_xll.PtreeEvent_ObjectClick">
      <xdr:nvCxnSpPr>
        <xdr:cNvPr id="21" name="PTObj_DBranchDLine_1_4"/>
        <xdr:cNvCxnSpPr/>
      </xdr:nvCxnSpPr>
      <xdr:spPr bwMode="auto">
        <a:xfrm flipV="1">
          <a:off x="2419160" y="852170"/>
          <a:ext cx="152400" cy="7950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247460</xdr:colOff>
      <xdr:row>19</xdr:row>
      <xdr:rowOff>194945</xdr:rowOff>
    </xdr:from>
    <xdr:to>
      <xdr:col>2</xdr:col>
      <xdr:colOff>127</xdr:colOff>
      <xdr:row>19</xdr:row>
      <xdr:rowOff>194945</xdr:rowOff>
    </xdr:to>
    <xdr:cxnSp macro="_xll.PtreeEvent_ObjectClick">
      <xdr:nvCxnSpPr>
        <xdr:cNvPr id="19" name="PTObj_DBranchHLine_1_3"/>
        <xdr:cNvCxnSpPr/>
      </xdr:nvCxnSpPr>
      <xdr:spPr bwMode="auto">
        <a:xfrm>
          <a:off x="1457135" y="4052570"/>
          <a:ext cx="8670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95060</xdr:colOff>
      <xdr:row>13</xdr:row>
      <xdr:rowOff>189866</xdr:rowOff>
    </xdr:from>
    <xdr:to>
      <xdr:col>1</xdr:col>
      <xdr:colOff>247460</xdr:colOff>
      <xdr:row>19</xdr:row>
      <xdr:rowOff>194945</xdr:rowOff>
    </xdr:to>
    <xdr:cxnSp macro="_xll.PtreeEvent_ObjectClick">
      <xdr:nvCxnSpPr>
        <xdr:cNvPr id="18" name="PTObj_DBranchDLine_1_3"/>
        <xdr:cNvCxnSpPr/>
      </xdr:nvCxnSpPr>
      <xdr:spPr bwMode="auto">
        <a:xfrm>
          <a:off x="1304735" y="2847341"/>
          <a:ext cx="152400" cy="120522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247460</xdr:colOff>
      <xdr:row>7</xdr:row>
      <xdr:rowOff>194945</xdr:rowOff>
    </xdr:from>
    <xdr:to>
      <xdr:col>2</xdr:col>
      <xdr:colOff>127</xdr:colOff>
      <xdr:row>7</xdr:row>
      <xdr:rowOff>194945</xdr:rowOff>
    </xdr:to>
    <xdr:cxnSp macro="_xll.PtreeEvent_ObjectClick">
      <xdr:nvCxnSpPr>
        <xdr:cNvPr id="16" name="PTObj_DBranchHLine_1_2"/>
        <xdr:cNvCxnSpPr/>
      </xdr:nvCxnSpPr>
      <xdr:spPr bwMode="auto">
        <a:xfrm>
          <a:off x="1457135" y="1652270"/>
          <a:ext cx="8670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95060</xdr:colOff>
      <xdr:row>7</xdr:row>
      <xdr:rowOff>194945</xdr:rowOff>
    </xdr:from>
    <xdr:to>
      <xdr:col>1</xdr:col>
      <xdr:colOff>247460</xdr:colOff>
      <xdr:row>13</xdr:row>
      <xdr:rowOff>189866</xdr:rowOff>
    </xdr:to>
    <xdr:cxnSp macro="_xll.PtreeEvent_ObjectClick">
      <xdr:nvCxnSpPr>
        <xdr:cNvPr id="15" name="PTObj_DBranchDLine_1_2"/>
        <xdr:cNvCxnSpPr/>
      </xdr:nvCxnSpPr>
      <xdr:spPr bwMode="auto">
        <a:xfrm flipV="1">
          <a:off x="1304735" y="1652270"/>
          <a:ext cx="152400" cy="119507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177800</xdr:colOff>
      <xdr:row>13</xdr:row>
      <xdr:rowOff>194945</xdr:rowOff>
    </xdr:from>
    <xdr:to>
      <xdr:col>1</xdr:col>
      <xdr:colOff>127</xdr:colOff>
      <xdr:row>13</xdr:row>
      <xdr:rowOff>194945</xdr:rowOff>
    </xdr:to>
    <xdr:cxnSp macro="_xll.PtreeEvent_ObjectClick">
      <xdr:nvCxnSpPr>
        <xdr:cNvPr id="13" name="PTObj_DBranchHLine_1_1"/>
        <xdr:cNvCxnSpPr/>
      </xdr:nvCxnSpPr>
      <xdr:spPr bwMode="auto">
        <a:xfrm>
          <a:off x="177800" y="2852420"/>
          <a:ext cx="93675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</xdr:col>
      <xdr:colOff>127</xdr:colOff>
      <xdr:row>13</xdr:row>
      <xdr:rowOff>94933</xdr:rowOff>
    </xdr:from>
    <xdr:to>
      <xdr:col>1</xdr:col>
      <xdr:colOff>200152</xdr:colOff>
      <xdr:row>14</xdr:row>
      <xdr:rowOff>94933</xdr:rowOff>
    </xdr:to>
    <xdr:sp macro="_xll.PtreeEvent_ObjectClick" textlink="">
      <xdr:nvSpPr>
        <xdr:cNvPr id="2" name="PTObj_DNode_1_1"/>
        <xdr:cNvSpPr/>
      </xdr:nvSpPr>
      <xdr:spPr bwMode="auto">
        <a:xfrm>
          <a:off x="1114552" y="2752408"/>
          <a:ext cx="200025" cy="200025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127</xdr:colOff>
      <xdr:row>7</xdr:row>
      <xdr:rowOff>94932</xdr:rowOff>
    </xdr:from>
    <xdr:to>
      <xdr:col>2</xdr:col>
      <xdr:colOff>200152</xdr:colOff>
      <xdr:row>8</xdr:row>
      <xdr:rowOff>94933</xdr:rowOff>
    </xdr:to>
    <xdr:sp macro="_xll.PtreeEvent_ObjectClick" textlink="">
      <xdr:nvSpPr>
        <xdr:cNvPr id="3" name="PTObj_DNode_1_2"/>
        <xdr:cNvSpPr/>
      </xdr:nvSpPr>
      <xdr:spPr bwMode="auto">
        <a:xfrm>
          <a:off x="2228977" y="1552257"/>
          <a:ext cx="200025" cy="200026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127</xdr:colOff>
      <xdr:row>19</xdr:row>
      <xdr:rowOff>94933</xdr:rowOff>
    </xdr:from>
    <xdr:to>
      <xdr:col>2</xdr:col>
      <xdr:colOff>200152</xdr:colOff>
      <xdr:row>20</xdr:row>
      <xdr:rowOff>94933</xdr:rowOff>
    </xdr:to>
    <xdr:sp macro="_xll.PtreeEvent_ObjectClick" textlink="">
      <xdr:nvSpPr>
        <xdr:cNvPr id="4" name="PTObj_DNode_1_3"/>
        <xdr:cNvSpPr/>
      </xdr:nvSpPr>
      <xdr:spPr bwMode="auto">
        <a:xfrm>
          <a:off x="2228977" y="3952558"/>
          <a:ext cx="200025" cy="200025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3</xdr:row>
      <xdr:rowOff>94932</xdr:rowOff>
    </xdr:from>
    <xdr:to>
      <xdr:col>3</xdr:col>
      <xdr:colOff>200152</xdr:colOff>
      <xdr:row>4</xdr:row>
      <xdr:rowOff>94932</xdr:rowOff>
    </xdr:to>
    <xdr:sp macro="_xll.PtreeEvent_ObjectClick" textlink="">
      <xdr:nvSpPr>
        <xdr:cNvPr id="5" name="PTObj_DNode_1_4"/>
        <xdr:cNvSpPr/>
      </xdr:nvSpPr>
      <xdr:spPr bwMode="auto">
        <a:xfrm rot="-5400000">
          <a:off x="3343402" y="752157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5</xdr:row>
      <xdr:rowOff>94932</xdr:rowOff>
    </xdr:from>
    <xdr:to>
      <xdr:col>3</xdr:col>
      <xdr:colOff>200152</xdr:colOff>
      <xdr:row>6</xdr:row>
      <xdr:rowOff>94932</xdr:rowOff>
    </xdr:to>
    <xdr:sp macro="_xll.PtreeEvent_ObjectClick" textlink="">
      <xdr:nvSpPr>
        <xdr:cNvPr id="6" name="PTObj_DNode_1_5"/>
        <xdr:cNvSpPr/>
      </xdr:nvSpPr>
      <xdr:spPr bwMode="auto">
        <a:xfrm rot="-5400000">
          <a:off x="3343402" y="1152207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9</xdr:row>
      <xdr:rowOff>94933</xdr:rowOff>
    </xdr:from>
    <xdr:to>
      <xdr:col>3</xdr:col>
      <xdr:colOff>200152</xdr:colOff>
      <xdr:row>10</xdr:row>
      <xdr:rowOff>94933</xdr:rowOff>
    </xdr:to>
    <xdr:sp macro="_xll.PtreeEvent_ObjectClick" textlink="">
      <xdr:nvSpPr>
        <xdr:cNvPr id="7" name="PTObj_DNode_1_6"/>
        <xdr:cNvSpPr/>
      </xdr:nvSpPr>
      <xdr:spPr bwMode="auto">
        <a:xfrm rot="-5400000">
          <a:off x="3343402" y="1952308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11</xdr:row>
      <xdr:rowOff>94933</xdr:rowOff>
    </xdr:from>
    <xdr:to>
      <xdr:col>3</xdr:col>
      <xdr:colOff>200152</xdr:colOff>
      <xdr:row>12</xdr:row>
      <xdr:rowOff>94933</xdr:rowOff>
    </xdr:to>
    <xdr:sp macro="_xll.PtreeEvent_ObjectClick" textlink="">
      <xdr:nvSpPr>
        <xdr:cNvPr id="8" name="PTObj_DNode_1_7"/>
        <xdr:cNvSpPr/>
      </xdr:nvSpPr>
      <xdr:spPr bwMode="auto">
        <a:xfrm rot="-5400000">
          <a:off x="3343402" y="2352358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15</xdr:row>
      <xdr:rowOff>94933</xdr:rowOff>
    </xdr:from>
    <xdr:to>
      <xdr:col>3</xdr:col>
      <xdr:colOff>200152</xdr:colOff>
      <xdr:row>16</xdr:row>
      <xdr:rowOff>94933</xdr:rowOff>
    </xdr:to>
    <xdr:sp macro="_xll.PtreeEvent_ObjectClick" textlink="">
      <xdr:nvSpPr>
        <xdr:cNvPr id="9" name="PTObj_DNode_1_8"/>
        <xdr:cNvSpPr/>
      </xdr:nvSpPr>
      <xdr:spPr bwMode="auto">
        <a:xfrm rot="-5400000">
          <a:off x="3343402" y="3152458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17</xdr:row>
      <xdr:rowOff>94933</xdr:rowOff>
    </xdr:from>
    <xdr:to>
      <xdr:col>3</xdr:col>
      <xdr:colOff>200152</xdr:colOff>
      <xdr:row>18</xdr:row>
      <xdr:rowOff>94933</xdr:rowOff>
    </xdr:to>
    <xdr:sp macro="_xll.PtreeEvent_ObjectClick" textlink="">
      <xdr:nvSpPr>
        <xdr:cNvPr id="10" name="PTObj_DNode_1_9"/>
        <xdr:cNvSpPr/>
      </xdr:nvSpPr>
      <xdr:spPr bwMode="auto">
        <a:xfrm rot="-5400000">
          <a:off x="3343402" y="3552508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21</xdr:row>
      <xdr:rowOff>94933</xdr:rowOff>
    </xdr:from>
    <xdr:to>
      <xdr:col>3</xdr:col>
      <xdr:colOff>200152</xdr:colOff>
      <xdr:row>22</xdr:row>
      <xdr:rowOff>94933</xdr:rowOff>
    </xdr:to>
    <xdr:sp macro="_xll.PtreeEvent_ObjectClick" textlink="">
      <xdr:nvSpPr>
        <xdr:cNvPr id="11" name="PTObj_DNode_1_10"/>
        <xdr:cNvSpPr/>
      </xdr:nvSpPr>
      <xdr:spPr bwMode="auto">
        <a:xfrm rot="-5400000">
          <a:off x="3343402" y="4352608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23</xdr:row>
      <xdr:rowOff>94933</xdr:rowOff>
    </xdr:from>
    <xdr:to>
      <xdr:col>3</xdr:col>
      <xdr:colOff>200152</xdr:colOff>
      <xdr:row>24</xdr:row>
      <xdr:rowOff>94933</xdr:rowOff>
    </xdr:to>
    <xdr:sp macro="_xll.PtreeEvent_ObjectClick" textlink="">
      <xdr:nvSpPr>
        <xdr:cNvPr id="12" name="PTObj_DNode_1_11"/>
        <xdr:cNvSpPr/>
      </xdr:nvSpPr>
      <xdr:spPr bwMode="auto">
        <a:xfrm rot="-5400000">
          <a:off x="3343402" y="4752658"/>
          <a:ext cx="200025" cy="2000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13</xdr:row>
      <xdr:rowOff>104632</xdr:rowOff>
    </xdr:from>
    <xdr:ext cx="561885" cy="180627"/>
    <xdr:sp macro="_xll.PtreeEvent_ObjectClick" textlink="">
      <xdr:nvSpPr>
        <xdr:cNvPr id="14" name="PTObj_DBranchName_1_1"/>
        <xdr:cNvSpPr txBox="1"/>
      </xdr:nvSpPr>
      <xdr:spPr>
        <a:xfrm>
          <a:off x="215900" y="2762107"/>
          <a:ext cx="56188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Problem 4.7</a:t>
          </a:r>
        </a:p>
      </xdr:txBody>
    </xdr:sp>
    <xdr:clientData/>
  </xdr:oneCellAnchor>
  <xdr:oneCellAnchor>
    <xdr:from>
      <xdr:col>1</xdr:col>
      <xdr:colOff>285560</xdr:colOff>
      <xdr:row>7</xdr:row>
      <xdr:rowOff>104632</xdr:rowOff>
    </xdr:from>
    <xdr:ext cx="114775" cy="180627"/>
    <xdr:sp macro="_xll.PtreeEvent_ObjectClick" textlink="">
      <xdr:nvSpPr>
        <xdr:cNvPr id="17" name="PTObj_DBranchName_1_2"/>
        <xdr:cNvSpPr txBox="1"/>
      </xdr:nvSpPr>
      <xdr:spPr>
        <a:xfrm>
          <a:off x="1495235" y="1561957"/>
          <a:ext cx="1147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</a:t>
          </a:r>
        </a:p>
      </xdr:txBody>
    </xdr:sp>
    <xdr:clientData/>
  </xdr:oneCellAnchor>
  <xdr:oneCellAnchor>
    <xdr:from>
      <xdr:col>1</xdr:col>
      <xdr:colOff>285560</xdr:colOff>
      <xdr:row>19</xdr:row>
      <xdr:rowOff>104632</xdr:rowOff>
    </xdr:from>
    <xdr:ext cx="111184" cy="180627"/>
    <xdr:sp macro="_xll.PtreeEvent_ObjectClick" textlink="">
      <xdr:nvSpPr>
        <xdr:cNvPr id="20" name="PTObj_DBranchName_1_3"/>
        <xdr:cNvSpPr txBox="1"/>
      </xdr:nvSpPr>
      <xdr:spPr>
        <a:xfrm>
          <a:off x="1495235" y="3962257"/>
          <a:ext cx="1111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</a:t>
          </a:r>
        </a:p>
      </xdr:txBody>
    </xdr:sp>
    <xdr:clientData/>
  </xdr:oneCellAnchor>
  <xdr:oneCellAnchor>
    <xdr:from>
      <xdr:col>2</xdr:col>
      <xdr:colOff>285560</xdr:colOff>
      <xdr:row>3</xdr:row>
      <xdr:rowOff>104632</xdr:rowOff>
    </xdr:from>
    <xdr:ext cx="345479" cy="180627"/>
    <xdr:sp macro="_xll.PtreeEvent_ObjectClick" textlink="">
      <xdr:nvSpPr>
        <xdr:cNvPr id="23" name="PTObj_DBranchName_1_4"/>
        <xdr:cNvSpPr txBox="1"/>
      </xdr:nvSpPr>
      <xdr:spPr>
        <a:xfrm>
          <a:off x="2609660" y="761857"/>
          <a:ext cx="34547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</a:t>
          </a:r>
        </a:p>
      </xdr:txBody>
    </xdr:sp>
    <xdr:clientData/>
  </xdr:oneCellAnchor>
  <xdr:oneCellAnchor>
    <xdr:from>
      <xdr:col>2</xdr:col>
      <xdr:colOff>285560</xdr:colOff>
      <xdr:row>5</xdr:row>
      <xdr:rowOff>104632</xdr:rowOff>
    </xdr:from>
    <xdr:ext cx="482889" cy="180627"/>
    <xdr:sp macro="_xll.PtreeEvent_ObjectClick" textlink="">
      <xdr:nvSpPr>
        <xdr:cNvPr id="26" name="PTObj_DBranchName_1_5"/>
        <xdr:cNvSpPr txBox="1"/>
      </xdr:nvSpPr>
      <xdr:spPr>
        <a:xfrm>
          <a:off x="2609660" y="1161907"/>
          <a:ext cx="4828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(2)</a:t>
          </a:r>
        </a:p>
      </xdr:txBody>
    </xdr:sp>
    <xdr:clientData/>
  </xdr:oneCellAnchor>
  <xdr:oneCellAnchor>
    <xdr:from>
      <xdr:col>2</xdr:col>
      <xdr:colOff>285560</xdr:colOff>
      <xdr:row>9</xdr:row>
      <xdr:rowOff>104632</xdr:rowOff>
    </xdr:from>
    <xdr:ext cx="482889" cy="180627"/>
    <xdr:sp macro="_xll.PtreeEvent_ObjectClick" textlink="">
      <xdr:nvSpPr>
        <xdr:cNvPr id="29" name="PTObj_DBranchName_1_6"/>
        <xdr:cNvSpPr txBox="1"/>
      </xdr:nvSpPr>
      <xdr:spPr>
        <a:xfrm>
          <a:off x="2609660" y="1962007"/>
          <a:ext cx="4828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(3)</a:t>
          </a:r>
        </a:p>
      </xdr:txBody>
    </xdr:sp>
    <xdr:clientData/>
  </xdr:oneCellAnchor>
  <xdr:oneCellAnchor>
    <xdr:from>
      <xdr:col>2</xdr:col>
      <xdr:colOff>285560</xdr:colOff>
      <xdr:row>11</xdr:row>
      <xdr:rowOff>104632</xdr:rowOff>
    </xdr:from>
    <xdr:ext cx="482889" cy="180627"/>
    <xdr:sp macro="_xll.PtreeEvent_ObjectClick" textlink="">
      <xdr:nvSpPr>
        <xdr:cNvPr id="1024" name="PTObj_DBranchName_1_7"/>
        <xdr:cNvSpPr txBox="1"/>
      </xdr:nvSpPr>
      <xdr:spPr>
        <a:xfrm>
          <a:off x="2609660" y="2362057"/>
          <a:ext cx="4828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(4)</a:t>
          </a:r>
        </a:p>
      </xdr:txBody>
    </xdr:sp>
    <xdr:clientData/>
  </xdr:oneCellAnchor>
  <xdr:oneCellAnchor>
    <xdr:from>
      <xdr:col>2</xdr:col>
      <xdr:colOff>285560</xdr:colOff>
      <xdr:row>15</xdr:row>
      <xdr:rowOff>104632</xdr:rowOff>
    </xdr:from>
    <xdr:ext cx="345479" cy="180627"/>
    <xdr:sp macro="_xll.PtreeEvent_ObjectClick" textlink="">
      <xdr:nvSpPr>
        <xdr:cNvPr id="1033" name="PTObj_DBranchName_1_8"/>
        <xdr:cNvSpPr txBox="1"/>
      </xdr:nvSpPr>
      <xdr:spPr>
        <a:xfrm>
          <a:off x="2609660" y="3162157"/>
          <a:ext cx="3454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</a:t>
          </a:r>
        </a:p>
      </xdr:txBody>
    </xdr:sp>
    <xdr:clientData/>
  </xdr:oneCellAnchor>
  <xdr:oneCellAnchor>
    <xdr:from>
      <xdr:col>2</xdr:col>
      <xdr:colOff>285560</xdr:colOff>
      <xdr:row>17</xdr:row>
      <xdr:rowOff>104632</xdr:rowOff>
    </xdr:from>
    <xdr:ext cx="482889" cy="180627"/>
    <xdr:sp macro="_xll.PtreeEvent_ObjectClick" textlink="">
      <xdr:nvSpPr>
        <xdr:cNvPr id="1073" name="PTObj_DBranchName_1_9"/>
        <xdr:cNvSpPr txBox="1"/>
      </xdr:nvSpPr>
      <xdr:spPr>
        <a:xfrm>
          <a:off x="2609660" y="3562207"/>
          <a:ext cx="4828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(2)</a:t>
          </a:r>
        </a:p>
      </xdr:txBody>
    </xdr:sp>
    <xdr:clientData/>
  </xdr:oneCellAnchor>
  <xdr:oneCellAnchor>
    <xdr:from>
      <xdr:col>2</xdr:col>
      <xdr:colOff>285560</xdr:colOff>
      <xdr:row>21</xdr:row>
      <xdr:rowOff>104632</xdr:rowOff>
    </xdr:from>
    <xdr:ext cx="482889" cy="180627"/>
    <xdr:sp macro="_xll.PtreeEvent_ObjectClick" textlink="">
      <xdr:nvSpPr>
        <xdr:cNvPr id="1076" name="PTObj_DBranchName_1_10"/>
        <xdr:cNvSpPr txBox="1"/>
      </xdr:nvSpPr>
      <xdr:spPr>
        <a:xfrm>
          <a:off x="2609660" y="4362307"/>
          <a:ext cx="4828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(3)</a:t>
          </a:r>
        </a:p>
      </xdr:txBody>
    </xdr:sp>
    <xdr:clientData/>
  </xdr:oneCellAnchor>
  <xdr:oneCellAnchor>
    <xdr:from>
      <xdr:col>2</xdr:col>
      <xdr:colOff>285560</xdr:colOff>
      <xdr:row>23</xdr:row>
      <xdr:rowOff>104632</xdr:rowOff>
    </xdr:from>
    <xdr:ext cx="482889" cy="180627"/>
    <xdr:sp macro="_xll.PtreeEvent_ObjectClick" textlink="">
      <xdr:nvSpPr>
        <xdr:cNvPr id="1079" name="PTObj_DBranchName_1_11"/>
        <xdr:cNvSpPr txBox="1"/>
      </xdr:nvSpPr>
      <xdr:spPr>
        <a:xfrm>
          <a:off x="2609660" y="4762357"/>
          <a:ext cx="4828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(4)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425450</xdr:colOff>
      <xdr:row>27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349250</xdr:colOff>
      <xdr:row>27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RowHeight="12.75" x14ac:dyDescent="0.2"/>
  <cols>
    <col min="1" max="256" width="15.7109375" style="9" customWidth="1"/>
    <col min="257" max="16384" width="9.140625" style="9"/>
  </cols>
  <sheetData>
    <row r="1" spans="1:16" x14ac:dyDescent="0.2">
      <c r="A1" s="9" t="s">
        <v>0</v>
      </c>
      <c r="B1" s="9" t="s">
        <v>20</v>
      </c>
      <c r="E1" s="9" t="s">
        <v>33</v>
      </c>
      <c r="F1" s="9">
        <v>3</v>
      </c>
      <c r="H1" s="9" t="s">
        <v>39</v>
      </c>
      <c r="K1" s="9" t="s">
        <v>44</v>
      </c>
      <c r="L1" s="9">
        <v>0</v>
      </c>
    </row>
    <row r="2" spans="1:16" x14ac:dyDescent="0.2">
      <c r="A2" s="9" t="s">
        <v>1</v>
      </c>
      <c r="B2" s="9" t="e">
        <f>'Decision Tree'!#REF!</f>
        <v>#REF!</v>
      </c>
      <c r="E2" s="9" t="s">
        <v>34</v>
      </c>
      <c r="F2" s="9">
        <f>_xll.PTreeEvaluate5(B3,$L$11:$L$21,$J$11:$J$21,$K$11:$K$21,$N$11:$N$21,$G$11:$G$21,,L1)</f>
        <v>8466925</v>
      </c>
    </row>
    <row r="3" spans="1:16" x14ac:dyDescent="0.2">
      <c r="A3" s="9" t="s">
        <v>2</v>
      </c>
      <c r="B3" s="9" t="s">
        <v>51</v>
      </c>
      <c r="E3" s="9" t="s">
        <v>35</v>
      </c>
      <c r="F3" s="13" t="s">
        <v>52</v>
      </c>
      <c r="H3" s="9" t="s">
        <v>40</v>
      </c>
    </row>
    <row r="4" spans="1:16" x14ac:dyDescent="0.2">
      <c r="A4" s="9" t="s">
        <v>3</v>
      </c>
      <c r="B4" s="9" t="s">
        <v>19</v>
      </c>
      <c r="E4" s="9" t="s">
        <v>36</v>
      </c>
      <c r="F4" s="13" t="s">
        <v>53</v>
      </c>
      <c r="H4" s="9" t="s">
        <v>41</v>
      </c>
    </row>
    <row r="5" spans="1:16" x14ac:dyDescent="0.2">
      <c r="A5" s="9" t="s">
        <v>4</v>
      </c>
      <c r="B5" s="9">
        <v>0</v>
      </c>
      <c r="E5" s="9" t="s">
        <v>37</v>
      </c>
      <c r="F5" s="13" t="s">
        <v>53</v>
      </c>
      <c r="H5" s="9" t="s">
        <v>42</v>
      </c>
    </row>
    <row r="6" spans="1:16" x14ac:dyDescent="0.2">
      <c r="A6" s="9" t="s">
        <v>5</v>
      </c>
      <c r="E6" s="9" t="s">
        <v>38</v>
      </c>
      <c r="F6" s="13" t="s">
        <v>80</v>
      </c>
      <c r="H6" s="9" t="s">
        <v>43</v>
      </c>
    </row>
    <row r="7" spans="1:16" x14ac:dyDescent="0.2">
      <c r="A7" s="9" t="s">
        <v>32</v>
      </c>
    </row>
    <row r="8" spans="1:16" x14ac:dyDescent="0.2">
      <c r="A8" s="9" t="s">
        <v>6</v>
      </c>
      <c r="B8" s="9">
        <v>11</v>
      </c>
    </row>
    <row r="10" spans="1:16" x14ac:dyDescent="0.2">
      <c r="A10" s="9" t="s">
        <v>45</v>
      </c>
      <c r="B10" s="9" t="s">
        <v>46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11</v>
      </c>
      <c r="H10" s="9" t="s">
        <v>12</v>
      </c>
      <c r="I10" s="9" t="s">
        <v>13</v>
      </c>
      <c r="J10" s="9" t="s">
        <v>14</v>
      </c>
      <c r="K10" s="9" t="s">
        <v>15</v>
      </c>
      <c r="L10" s="9" t="s">
        <v>2</v>
      </c>
      <c r="M10" s="9" t="s">
        <v>16</v>
      </c>
      <c r="N10" s="9" t="s">
        <v>17</v>
      </c>
      <c r="O10" s="9" t="s">
        <v>18</v>
      </c>
      <c r="P10" s="9" t="s">
        <v>47</v>
      </c>
    </row>
    <row r="11" spans="1:16" x14ac:dyDescent="0.2">
      <c r="A11" s="9">
        <f>'Decision Tree'!$B$15</f>
        <v>2</v>
      </c>
      <c r="B11" s="9" t="str">
        <f>B1</f>
        <v>Problem 4.7</v>
      </c>
      <c r="C11" s="9">
        <v>0</v>
      </c>
      <c r="J11" s="9">
        <f>'Decision Tree'!$A$15</f>
        <v>0</v>
      </c>
      <c r="K11" s="9">
        <f>'Decision Tree'!$A$14</f>
        <v>0</v>
      </c>
      <c r="L11" s="9" t="s">
        <v>24</v>
      </c>
      <c r="M11" s="9">
        <v>0</v>
      </c>
      <c r="O11" s="9" t="str">
        <f>'Decision Tree'!$B$14</f>
        <v>Choice</v>
      </c>
    </row>
    <row r="12" spans="1:16" x14ac:dyDescent="0.2">
      <c r="A12" s="9">
        <f>'Decision Tree'!$C$9</f>
        <v>1.0000000000000002</v>
      </c>
      <c r="B12" s="9" t="s">
        <v>25</v>
      </c>
      <c r="C12" s="9">
        <v>0</v>
      </c>
      <c r="I12" s="9" t="s">
        <v>23</v>
      </c>
      <c r="J12" s="9">
        <f>'Decision Tree'!$B$9</f>
        <v>-2</v>
      </c>
      <c r="L12" s="9" t="s">
        <v>29</v>
      </c>
      <c r="M12" s="9">
        <v>0</v>
      </c>
      <c r="O12" s="9" t="str">
        <f>'Decision Tree'!$C$8</f>
        <v>Chance</v>
      </c>
    </row>
    <row r="13" spans="1:16" x14ac:dyDescent="0.2">
      <c r="A13" s="9">
        <f>'Decision Tree'!$C$21</f>
        <v>2</v>
      </c>
      <c r="B13" s="9" t="s">
        <v>26</v>
      </c>
      <c r="C13" s="9">
        <v>0</v>
      </c>
      <c r="I13" s="9" t="s">
        <v>23</v>
      </c>
      <c r="J13" s="9">
        <f>'Decision Tree'!$B$21</f>
        <v>-1</v>
      </c>
      <c r="L13" s="9" t="s">
        <v>31</v>
      </c>
      <c r="M13" s="9">
        <v>0</v>
      </c>
      <c r="O13" s="9" t="str">
        <f>'Decision Tree'!$C$20</f>
        <v>Chance</v>
      </c>
    </row>
    <row r="14" spans="1:16" x14ac:dyDescent="0.2">
      <c r="A14" s="9">
        <f>'Decision Tree'!$D$5</f>
        <v>18</v>
      </c>
      <c r="B14" s="9" t="s">
        <v>22</v>
      </c>
      <c r="C14" s="9">
        <v>0</v>
      </c>
      <c r="H14" s="9" t="s">
        <v>23</v>
      </c>
      <c r="I14" s="9" t="s">
        <v>23</v>
      </c>
      <c r="J14" s="9">
        <f>'Decision Tree'!$C$5</f>
        <v>20</v>
      </c>
      <c r="K14" s="9">
        <f>'Decision Tree'!$C$4</f>
        <v>0.1</v>
      </c>
      <c r="L14" s="9" t="s">
        <v>28</v>
      </c>
      <c r="M14" s="9">
        <v>0</v>
      </c>
    </row>
    <row r="15" spans="1:16" x14ac:dyDescent="0.2">
      <c r="A15" s="9">
        <f>'Decision Tree'!$D$7</f>
        <v>8</v>
      </c>
      <c r="B15" s="13" t="s">
        <v>48</v>
      </c>
      <c r="C15" s="9">
        <v>0</v>
      </c>
      <c r="H15" s="9" t="s">
        <v>23</v>
      </c>
      <c r="I15" s="9" t="s">
        <v>23</v>
      </c>
      <c r="J15" s="9">
        <f>'Decision Tree'!$C$7</f>
        <v>10</v>
      </c>
      <c r="K15" s="9">
        <f>'Decision Tree'!$C$6</f>
        <v>0.2</v>
      </c>
      <c r="L15" s="9" t="s">
        <v>28</v>
      </c>
      <c r="M15" s="9">
        <v>0</v>
      </c>
    </row>
    <row r="16" spans="1:16" x14ac:dyDescent="0.2">
      <c r="A16" s="9">
        <f>'Decision Tree'!$D$11</f>
        <v>-2</v>
      </c>
      <c r="B16" s="13" t="s">
        <v>49</v>
      </c>
      <c r="C16" s="9">
        <v>0</v>
      </c>
      <c r="H16" s="9" t="s">
        <v>23</v>
      </c>
      <c r="I16" s="9" t="s">
        <v>23</v>
      </c>
      <c r="J16" s="9">
        <f>'Decision Tree'!$C$11</f>
        <v>0</v>
      </c>
      <c r="K16" s="9">
        <f>'Decision Tree'!$C$10</f>
        <v>0.6</v>
      </c>
      <c r="L16" s="9" t="s">
        <v>28</v>
      </c>
      <c r="M16" s="9">
        <v>0</v>
      </c>
    </row>
    <row r="17" spans="1:13" x14ac:dyDescent="0.2">
      <c r="A17" s="9">
        <f>'Decision Tree'!$D$13</f>
        <v>-12</v>
      </c>
      <c r="B17" s="13" t="s">
        <v>50</v>
      </c>
      <c r="C17" s="9">
        <v>0</v>
      </c>
      <c r="H17" s="9" t="s">
        <v>23</v>
      </c>
      <c r="I17" s="9" t="s">
        <v>23</v>
      </c>
      <c r="J17" s="9">
        <f>'Decision Tree'!$C$13</f>
        <v>-10</v>
      </c>
      <c r="K17" s="9">
        <f>'Decision Tree'!$C$12</f>
        <v>0.1</v>
      </c>
      <c r="L17" s="9" t="s">
        <v>28</v>
      </c>
      <c r="M17" s="9">
        <v>0</v>
      </c>
    </row>
    <row r="18" spans="1:13" x14ac:dyDescent="0.2">
      <c r="A18" s="9">
        <f>'Decision Tree'!$D$17</f>
        <v>19</v>
      </c>
      <c r="B18" s="9" t="s">
        <v>22</v>
      </c>
      <c r="C18" s="9">
        <v>0</v>
      </c>
      <c r="H18" s="9" t="s">
        <v>23</v>
      </c>
      <c r="I18" s="9" t="s">
        <v>23</v>
      </c>
      <c r="J18" s="9">
        <f>'Decision Tree'!$C$17</f>
        <v>20</v>
      </c>
      <c r="K18" s="9">
        <f>'Decision Tree'!$C$16</f>
        <v>0.1</v>
      </c>
      <c r="L18" s="9" t="s">
        <v>30</v>
      </c>
      <c r="M18" s="9">
        <v>0</v>
      </c>
    </row>
    <row r="19" spans="1:13" x14ac:dyDescent="0.2">
      <c r="A19" s="9">
        <f>'Decision Tree'!$D$19</f>
        <v>9</v>
      </c>
      <c r="B19" s="13" t="s">
        <v>48</v>
      </c>
      <c r="C19" s="9">
        <v>0</v>
      </c>
      <c r="H19" s="9" t="s">
        <v>23</v>
      </c>
      <c r="I19" s="9" t="s">
        <v>23</v>
      </c>
      <c r="J19" s="9">
        <f>'Decision Tree'!$C$19</f>
        <v>10</v>
      </c>
      <c r="K19" s="9">
        <f>'Decision Tree'!$C$18</f>
        <v>0.2</v>
      </c>
      <c r="L19" s="9" t="s">
        <v>30</v>
      </c>
      <c r="M19" s="9">
        <v>0</v>
      </c>
    </row>
    <row r="20" spans="1:13" x14ac:dyDescent="0.2">
      <c r="A20" s="9">
        <f>'Decision Tree'!$D$23</f>
        <v>-1</v>
      </c>
      <c r="B20" s="13" t="s">
        <v>49</v>
      </c>
      <c r="C20" s="9">
        <v>0</v>
      </c>
      <c r="H20" s="9" t="s">
        <v>23</v>
      </c>
      <c r="I20" s="9" t="s">
        <v>23</v>
      </c>
      <c r="J20" s="9">
        <f>'Decision Tree'!$C$23</f>
        <v>0</v>
      </c>
      <c r="K20" s="9">
        <f>'Decision Tree'!$C$22</f>
        <v>0.6</v>
      </c>
      <c r="L20" s="9" t="s">
        <v>30</v>
      </c>
      <c r="M20" s="9">
        <v>0</v>
      </c>
    </row>
    <row r="21" spans="1:13" x14ac:dyDescent="0.2">
      <c r="A21" s="9">
        <f>'Decision Tree'!$D$25</f>
        <v>-11</v>
      </c>
      <c r="B21" s="13" t="s">
        <v>50</v>
      </c>
      <c r="C21" s="9">
        <v>0</v>
      </c>
      <c r="H21" s="9" t="s">
        <v>23</v>
      </c>
      <c r="I21" s="9" t="s">
        <v>23</v>
      </c>
      <c r="J21" s="9">
        <f>'Decision Tree'!$C$25</f>
        <v>-10</v>
      </c>
      <c r="K21" s="9">
        <f>'Decision Tree'!$C$24</f>
        <v>0.1</v>
      </c>
      <c r="L21" s="9" t="s">
        <v>30</v>
      </c>
      <c r="M21" s="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B14" sqref="B14"/>
    </sheetView>
  </sheetViews>
  <sheetFormatPr defaultRowHeight="15.75" x14ac:dyDescent="0.25"/>
  <cols>
    <col min="1" max="1" width="18.140625" style="1" customWidth="1"/>
    <col min="2" max="2" width="16.7109375" style="1" customWidth="1"/>
    <col min="3" max="3" width="20.140625" style="1" customWidth="1"/>
    <col min="4" max="4" width="16.7109375" style="1" customWidth="1"/>
    <col min="5" max="16384" width="9.140625" style="1"/>
  </cols>
  <sheetData>
    <row r="1" spans="1:12" ht="20.25" x14ac:dyDescent="0.3">
      <c r="A1" s="47" t="s">
        <v>82</v>
      </c>
      <c r="B1" s="47"/>
      <c r="C1" s="47"/>
      <c r="D1" s="47"/>
      <c r="E1" s="47"/>
      <c r="F1" s="47"/>
      <c r="G1" s="47"/>
      <c r="H1" s="56"/>
      <c r="I1" s="56"/>
      <c r="J1" s="56"/>
      <c r="K1" s="56"/>
      <c r="L1" s="56"/>
    </row>
    <row r="2" spans="1:12" x14ac:dyDescent="0.25">
      <c r="A2" s="48" t="s">
        <v>81</v>
      </c>
      <c r="B2" s="48"/>
      <c r="C2" s="48"/>
      <c r="D2" s="48"/>
      <c r="E2" s="48"/>
      <c r="F2" s="48"/>
      <c r="G2" s="48"/>
      <c r="H2" s="57"/>
      <c r="I2" s="57"/>
      <c r="J2" s="57"/>
      <c r="K2" s="57"/>
      <c r="L2" s="57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C4" s="7">
        <v>0.1</v>
      </c>
      <c r="D4" s="2">
        <f>_xll.PTreeNodeProbability(treeCalc_1!$F$2,4)</f>
        <v>0</v>
      </c>
    </row>
    <row r="5" spans="1:12" x14ac:dyDescent="0.25">
      <c r="C5" s="4">
        <v>20</v>
      </c>
      <c r="D5" s="2">
        <f>_xll.PTreeNodeValue(treeCalc_1!$F$2,4)</f>
        <v>18</v>
      </c>
    </row>
    <row r="6" spans="1:12" x14ac:dyDescent="0.25">
      <c r="C6" s="7">
        <v>0.2</v>
      </c>
      <c r="D6" s="2">
        <f>_xll.PTreeNodeProbability(treeCalc_1!$F$2,5)</f>
        <v>0</v>
      </c>
    </row>
    <row r="7" spans="1:12" x14ac:dyDescent="0.25">
      <c r="C7" s="4">
        <v>10</v>
      </c>
      <c r="D7" s="2">
        <f>_xll.PTreeNodeValue(treeCalc_1!$F$2,5)</f>
        <v>8</v>
      </c>
    </row>
    <row r="8" spans="1:12" x14ac:dyDescent="0.25">
      <c r="B8" s="5" t="b">
        <f>_xll.PTreeNodeDecision(treeCalc_1!$F$2,2)</f>
        <v>0</v>
      </c>
      <c r="C8" s="11" t="s">
        <v>27</v>
      </c>
    </row>
    <row r="9" spans="1:12" x14ac:dyDescent="0.25">
      <c r="B9" s="4">
        <v>-2</v>
      </c>
      <c r="C9" s="6">
        <f>_xll.PTreeNodeValue(treeCalc_1!$F$2,2)</f>
        <v>1.0000000000000002</v>
      </c>
    </row>
    <row r="10" spans="1:12" x14ac:dyDescent="0.25">
      <c r="B10" s="4"/>
      <c r="C10" s="7">
        <v>0.6</v>
      </c>
      <c r="D10" s="2">
        <f>_xll.PTreeNodeProbability(treeCalc_1!$F$2,6)</f>
        <v>0</v>
      </c>
    </row>
    <row r="11" spans="1:12" x14ac:dyDescent="0.25">
      <c r="B11" s="4"/>
      <c r="C11" s="4">
        <v>0</v>
      </c>
      <c r="D11" s="2">
        <f>_xll.PTreeNodeValue(treeCalc_1!$F$2,6)</f>
        <v>-2</v>
      </c>
    </row>
    <row r="12" spans="1:12" x14ac:dyDescent="0.25">
      <c r="B12" s="4"/>
      <c r="C12" s="7">
        <v>0.1</v>
      </c>
      <c r="D12" s="2">
        <f>_xll.PTreeNodeProbability(treeCalc_1!$F$2,7)</f>
        <v>0</v>
      </c>
    </row>
    <row r="13" spans="1:12" x14ac:dyDescent="0.25">
      <c r="B13" s="4"/>
      <c r="C13" s="4">
        <v>-10</v>
      </c>
      <c r="D13" s="2">
        <f>_xll.PTreeNodeValue(treeCalc_1!$F$2,7)</f>
        <v>-12</v>
      </c>
    </row>
    <row r="14" spans="1:12" x14ac:dyDescent="0.25">
      <c r="A14" s="12"/>
      <c r="B14" s="10" t="s">
        <v>21</v>
      </c>
    </row>
    <row r="15" spans="1:12" x14ac:dyDescent="0.25">
      <c r="A15" s="12"/>
      <c r="B15" s="3">
        <f>_xll.PTreeNodeValue(treeCalc_1!$F$2,1)</f>
        <v>2</v>
      </c>
    </row>
    <row r="16" spans="1:12" x14ac:dyDescent="0.25">
      <c r="B16" s="3"/>
      <c r="C16" s="7">
        <v>0.1</v>
      </c>
      <c r="D16" s="2">
        <f>_xll.PTreeNodeProbability(treeCalc_1!$F$2,8)</f>
        <v>0.1</v>
      </c>
    </row>
    <row r="17" spans="2:4" x14ac:dyDescent="0.25">
      <c r="B17" s="3"/>
      <c r="C17" s="4">
        <v>20</v>
      </c>
      <c r="D17" s="2">
        <f>_xll.PTreeNodeValue(treeCalc_1!$F$2,8)</f>
        <v>19</v>
      </c>
    </row>
    <row r="18" spans="2:4" x14ac:dyDescent="0.25">
      <c r="B18" s="3"/>
      <c r="C18" s="7">
        <v>0.2</v>
      </c>
      <c r="D18" s="2">
        <f>_xll.PTreeNodeProbability(treeCalc_1!$F$2,9)</f>
        <v>0.2</v>
      </c>
    </row>
    <row r="19" spans="2:4" x14ac:dyDescent="0.25">
      <c r="B19" s="3"/>
      <c r="C19" s="4">
        <v>10</v>
      </c>
      <c r="D19" s="2">
        <f>_xll.PTreeNodeValue(treeCalc_1!$F$2,9)</f>
        <v>9</v>
      </c>
    </row>
    <row r="20" spans="2:4" x14ac:dyDescent="0.25">
      <c r="B20" s="5" t="b">
        <f>_xll.PTreeNodeDecision(treeCalc_1!$F$2,3)</f>
        <v>1</v>
      </c>
      <c r="C20" s="11" t="s">
        <v>27</v>
      </c>
    </row>
    <row r="21" spans="2:4" x14ac:dyDescent="0.25">
      <c r="B21" s="4">
        <v>-1</v>
      </c>
      <c r="C21" s="6">
        <f>_xll.PTreeNodeValue(treeCalc_1!$F$2,3)</f>
        <v>2</v>
      </c>
    </row>
    <row r="22" spans="2:4" x14ac:dyDescent="0.25">
      <c r="B22" s="4"/>
      <c r="C22" s="7">
        <v>0.6</v>
      </c>
      <c r="D22" s="2">
        <f>_xll.PTreeNodeProbability(treeCalc_1!$F$2,10)</f>
        <v>0.6</v>
      </c>
    </row>
    <row r="23" spans="2:4" x14ac:dyDescent="0.25">
      <c r="B23" s="4"/>
      <c r="C23" s="4">
        <v>0</v>
      </c>
      <c r="D23" s="2">
        <f>_xll.PTreeNodeValue(treeCalc_1!$F$2,10)</f>
        <v>-1</v>
      </c>
    </row>
    <row r="24" spans="2:4" x14ac:dyDescent="0.25">
      <c r="B24" s="4"/>
      <c r="C24" s="7">
        <v>0.1</v>
      </c>
      <c r="D24" s="2">
        <f>_xll.PTreeNodeProbability(treeCalc_1!$F$2,11)</f>
        <v>0.1</v>
      </c>
    </row>
    <row r="25" spans="2:4" x14ac:dyDescent="0.25">
      <c r="B25" s="4"/>
      <c r="C25" s="4">
        <v>-10</v>
      </c>
      <c r="D25" s="2">
        <f>_xll.PTreeNodeValue(treeCalc_1!$F$2,11)</f>
        <v>-11</v>
      </c>
    </row>
  </sheetData>
  <mergeCells count="2">
    <mergeCell ref="A1:G1"/>
    <mergeCell ref="A2:G2"/>
  </mergeCells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showGridLines="0" workbookViewId="0">
      <selection activeCell="H32" sqref="H32"/>
    </sheetView>
  </sheetViews>
  <sheetFormatPr defaultRowHeight="12.75" x14ac:dyDescent="0.2"/>
  <cols>
    <col min="1" max="1" width="0.28515625" customWidth="1"/>
    <col min="3" max="3" width="5.42578125" customWidth="1"/>
    <col min="4" max="4" width="9.28515625" bestFit="1" customWidth="1"/>
    <col min="5" max="5" width="5.42578125" customWidth="1"/>
    <col min="6" max="6" width="9.28515625" bestFit="1" customWidth="1"/>
  </cols>
  <sheetData>
    <row r="1" spans="2:2" s="14" customFormat="1" ht="18" x14ac:dyDescent="0.25">
      <c r="B1" s="17" t="s">
        <v>54</v>
      </c>
    </row>
    <row r="2" spans="2:2" s="15" customFormat="1" ht="10.5" x14ac:dyDescent="0.15">
      <c r="B2" s="18" t="s">
        <v>55</v>
      </c>
    </row>
    <row r="3" spans="2:2" s="16" customFormat="1" ht="10.5" x14ac:dyDescent="0.15">
      <c r="B3" s="19" t="s">
        <v>56</v>
      </c>
    </row>
    <row r="29" spans="2:6" ht="13.5" thickBot="1" x14ac:dyDescent="0.25"/>
    <row r="30" spans="2:6" ht="13.5" thickBot="1" x14ac:dyDescent="0.25">
      <c r="B30" s="49" t="s">
        <v>57</v>
      </c>
      <c r="C30" s="50"/>
      <c r="D30" s="50"/>
      <c r="E30" s="50"/>
      <c r="F30" s="51"/>
    </row>
    <row r="31" spans="2:6" x14ac:dyDescent="0.2">
      <c r="B31" s="22"/>
      <c r="C31" s="52" t="s">
        <v>25</v>
      </c>
      <c r="D31" s="53"/>
      <c r="E31" s="54" t="s">
        <v>26</v>
      </c>
      <c r="F31" s="55"/>
    </row>
    <row r="32" spans="2:6" x14ac:dyDescent="0.2">
      <c r="B32" s="23"/>
      <c r="C32" s="20" t="s">
        <v>62</v>
      </c>
      <c r="D32" s="26" t="s">
        <v>63</v>
      </c>
      <c r="E32" s="20" t="s">
        <v>62</v>
      </c>
      <c r="F32" s="21" t="s">
        <v>63</v>
      </c>
    </row>
    <row r="33" spans="2:6" x14ac:dyDescent="0.2">
      <c r="B33" s="24" t="s">
        <v>58</v>
      </c>
      <c r="C33" s="27">
        <v>-12</v>
      </c>
      <c r="D33" s="29">
        <v>0.1</v>
      </c>
      <c r="E33" s="27">
        <v>-11</v>
      </c>
      <c r="F33" s="31">
        <v>0.1</v>
      </c>
    </row>
    <row r="34" spans="2:6" x14ac:dyDescent="0.2">
      <c r="B34" s="24" t="s">
        <v>59</v>
      </c>
      <c r="C34" s="27">
        <v>-2</v>
      </c>
      <c r="D34" s="29">
        <v>0.6</v>
      </c>
      <c r="E34" s="27">
        <v>-1</v>
      </c>
      <c r="F34" s="31">
        <v>0.6</v>
      </c>
    </row>
    <row r="35" spans="2:6" x14ac:dyDescent="0.2">
      <c r="B35" s="24" t="s">
        <v>60</v>
      </c>
      <c r="C35" s="27">
        <v>8</v>
      </c>
      <c r="D35" s="29">
        <v>0.2</v>
      </c>
      <c r="E35" s="27">
        <v>9</v>
      </c>
      <c r="F35" s="31">
        <v>0.2</v>
      </c>
    </row>
    <row r="36" spans="2:6" ht="13.5" thickBot="1" x14ac:dyDescent="0.25">
      <c r="B36" s="25" t="s">
        <v>61</v>
      </c>
      <c r="C36" s="28">
        <v>18</v>
      </c>
      <c r="D36" s="30">
        <v>0.1</v>
      </c>
      <c r="E36" s="28">
        <v>19</v>
      </c>
      <c r="F36" s="32">
        <v>0.1</v>
      </c>
    </row>
  </sheetData>
  <mergeCells count="3">
    <mergeCell ref="B30:F30"/>
    <mergeCell ref="C31:D31"/>
    <mergeCell ref="E31:F3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showGridLines="0" workbookViewId="0">
      <selection activeCell="H32" sqref="H32"/>
    </sheetView>
  </sheetViews>
  <sheetFormatPr defaultRowHeight="12.75" x14ac:dyDescent="0.2"/>
  <cols>
    <col min="1" max="1" width="0.28515625" customWidth="1"/>
    <col min="3" max="3" width="6" customWidth="1"/>
    <col min="4" max="4" width="9.28515625" bestFit="1" customWidth="1"/>
    <col min="5" max="5" width="6" customWidth="1"/>
    <col min="6" max="6" width="9.28515625" bestFit="1" customWidth="1"/>
  </cols>
  <sheetData>
    <row r="1" spans="2:2" s="14" customFormat="1" ht="18" x14ac:dyDescent="0.25">
      <c r="B1" s="17" t="s">
        <v>64</v>
      </c>
    </row>
    <row r="2" spans="2:2" s="15" customFormat="1" ht="10.5" x14ac:dyDescent="0.15">
      <c r="B2" s="18" t="s">
        <v>55</v>
      </c>
    </row>
    <row r="3" spans="2:2" s="16" customFormat="1" ht="10.5" x14ac:dyDescent="0.15">
      <c r="B3" s="19" t="s">
        <v>56</v>
      </c>
    </row>
    <row r="29" spans="2:6" ht="13.5" thickBot="1" x14ac:dyDescent="0.25"/>
    <row r="30" spans="2:6" ht="13.5" thickBot="1" x14ac:dyDescent="0.25">
      <c r="B30" s="49" t="s">
        <v>57</v>
      </c>
      <c r="C30" s="50"/>
      <c r="D30" s="50"/>
      <c r="E30" s="50"/>
      <c r="F30" s="51"/>
    </row>
    <row r="31" spans="2:6" x14ac:dyDescent="0.2">
      <c r="B31" s="22"/>
      <c r="C31" s="52" t="s">
        <v>25</v>
      </c>
      <c r="D31" s="53"/>
      <c r="E31" s="54" t="s">
        <v>26</v>
      </c>
      <c r="F31" s="55"/>
    </row>
    <row r="32" spans="2:6" x14ac:dyDescent="0.2">
      <c r="B32" s="23"/>
      <c r="C32" s="20" t="s">
        <v>62</v>
      </c>
      <c r="D32" s="26" t="s">
        <v>63</v>
      </c>
      <c r="E32" s="20" t="s">
        <v>62</v>
      </c>
      <c r="F32" s="21" t="s">
        <v>63</v>
      </c>
    </row>
    <row r="33" spans="2:6" x14ac:dyDescent="0.2">
      <c r="B33" s="24" t="s">
        <v>58</v>
      </c>
      <c r="C33" s="33">
        <v>-1.0000000000000001E+300</v>
      </c>
      <c r="D33" s="29">
        <v>0</v>
      </c>
      <c r="E33" s="33">
        <v>-1.0000000000000001E+300</v>
      </c>
      <c r="F33" s="31">
        <v>0</v>
      </c>
    </row>
    <row r="34" spans="2:6" x14ac:dyDescent="0.2">
      <c r="B34" s="24" t="s">
        <v>59</v>
      </c>
      <c r="C34" s="27">
        <v>-12</v>
      </c>
      <c r="D34" s="29">
        <v>0</v>
      </c>
      <c r="E34" s="27">
        <v>-11</v>
      </c>
      <c r="F34" s="31">
        <v>0</v>
      </c>
    </row>
    <row r="35" spans="2:6" x14ac:dyDescent="0.2">
      <c r="B35" s="24" t="s">
        <v>60</v>
      </c>
      <c r="C35" s="27">
        <v>-12</v>
      </c>
      <c r="D35" s="29">
        <v>0.1</v>
      </c>
      <c r="E35" s="27">
        <v>-11</v>
      </c>
      <c r="F35" s="31">
        <v>0.1</v>
      </c>
    </row>
    <row r="36" spans="2:6" x14ac:dyDescent="0.2">
      <c r="B36" s="24" t="s">
        <v>61</v>
      </c>
      <c r="C36" s="27">
        <v>-2</v>
      </c>
      <c r="D36" s="29">
        <v>0.1</v>
      </c>
      <c r="E36" s="27">
        <v>-1</v>
      </c>
      <c r="F36" s="31">
        <v>0.1</v>
      </c>
    </row>
    <row r="37" spans="2:6" x14ac:dyDescent="0.2">
      <c r="B37" s="24" t="s">
        <v>65</v>
      </c>
      <c r="C37" s="27">
        <v>-2</v>
      </c>
      <c r="D37" s="29">
        <v>0.7</v>
      </c>
      <c r="E37" s="27">
        <v>-1</v>
      </c>
      <c r="F37" s="31">
        <v>0.7</v>
      </c>
    </row>
    <row r="38" spans="2:6" x14ac:dyDescent="0.2">
      <c r="B38" s="24" t="s">
        <v>66</v>
      </c>
      <c r="C38" s="27">
        <v>8</v>
      </c>
      <c r="D38" s="29">
        <v>0.7</v>
      </c>
      <c r="E38" s="27">
        <v>9</v>
      </c>
      <c r="F38" s="31">
        <v>0.7</v>
      </c>
    </row>
    <row r="39" spans="2:6" x14ac:dyDescent="0.2">
      <c r="B39" s="24" t="s">
        <v>67</v>
      </c>
      <c r="C39" s="27">
        <v>8</v>
      </c>
      <c r="D39" s="29">
        <v>0.89999999999999991</v>
      </c>
      <c r="E39" s="27">
        <v>9</v>
      </c>
      <c r="F39" s="31">
        <v>0.89999999999999991</v>
      </c>
    </row>
    <row r="40" spans="2:6" x14ac:dyDescent="0.2">
      <c r="B40" s="24" t="s">
        <v>68</v>
      </c>
      <c r="C40" s="27">
        <v>18</v>
      </c>
      <c r="D40" s="29">
        <v>0.89999999999999991</v>
      </c>
      <c r="E40" s="27">
        <v>19</v>
      </c>
      <c r="F40" s="31">
        <v>0.89999999999999991</v>
      </c>
    </row>
    <row r="41" spans="2:6" x14ac:dyDescent="0.2">
      <c r="B41" s="24" t="s">
        <v>69</v>
      </c>
      <c r="C41" s="27">
        <v>18</v>
      </c>
      <c r="D41" s="29">
        <v>0.99999999999999989</v>
      </c>
      <c r="E41" s="27">
        <v>19</v>
      </c>
      <c r="F41" s="31">
        <v>0.99999999999999989</v>
      </c>
    </row>
    <row r="42" spans="2:6" ht="13.5" thickBot="1" x14ac:dyDescent="0.25">
      <c r="B42" s="25" t="s">
        <v>70</v>
      </c>
      <c r="C42" s="34">
        <v>1.0000000000000001E+300</v>
      </c>
      <c r="D42" s="30">
        <v>1</v>
      </c>
      <c r="E42" s="34">
        <v>1.0000000000000001E+300</v>
      </c>
      <c r="F42" s="32">
        <v>1</v>
      </c>
    </row>
  </sheetData>
  <mergeCells count="3">
    <mergeCell ref="B30:F30"/>
    <mergeCell ref="C31:D31"/>
    <mergeCell ref="E31:F3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workbookViewId="0">
      <selection activeCell="D7" sqref="D7"/>
    </sheetView>
  </sheetViews>
  <sheetFormatPr defaultRowHeight="12.75" x14ac:dyDescent="0.2"/>
  <cols>
    <col min="1" max="1" width="0.28515625" customWidth="1"/>
    <col min="2" max="2" width="11.5703125" bestFit="1" customWidth="1"/>
    <col min="3" max="4" width="10.42578125" bestFit="1" customWidth="1"/>
  </cols>
  <sheetData>
    <row r="1" spans="2:4" s="14" customFormat="1" ht="18" x14ac:dyDescent="0.25">
      <c r="B1" s="17" t="s">
        <v>71</v>
      </c>
    </row>
    <row r="2" spans="2:4" s="15" customFormat="1" ht="10.5" x14ac:dyDescent="0.15">
      <c r="B2" s="18" t="s">
        <v>55</v>
      </c>
    </row>
    <row r="3" spans="2:4" s="16" customFormat="1" ht="10.5" x14ac:dyDescent="0.15">
      <c r="B3" s="19" t="s">
        <v>56</v>
      </c>
    </row>
    <row r="4" spans="2:4" ht="13.5" thickBot="1" x14ac:dyDescent="0.25"/>
    <row r="5" spans="2:4" x14ac:dyDescent="0.2">
      <c r="B5" s="38"/>
      <c r="C5" s="42"/>
      <c r="D5" s="35"/>
    </row>
    <row r="6" spans="2:4" x14ac:dyDescent="0.2">
      <c r="B6" s="39" t="s">
        <v>72</v>
      </c>
      <c r="C6" s="43" t="s">
        <v>25</v>
      </c>
      <c r="D6" s="21" t="s">
        <v>26</v>
      </c>
    </row>
    <row r="7" spans="2:4" x14ac:dyDescent="0.2">
      <c r="B7" s="40" t="s">
        <v>73</v>
      </c>
      <c r="C7" s="44">
        <v>0.99999999999999989</v>
      </c>
      <c r="D7" s="31">
        <v>2.0000000000000004</v>
      </c>
    </row>
    <row r="8" spans="2:4" x14ac:dyDescent="0.2">
      <c r="B8" s="40" t="s">
        <v>74</v>
      </c>
      <c r="C8" s="44">
        <v>-12</v>
      </c>
      <c r="D8" s="31">
        <v>-11</v>
      </c>
    </row>
    <row r="9" spans="2:4" x14ac:dyDescent="0.2">
      <c r="B9" s="40" t="s">
        <v>75</v>
      </c>
      <c r="C9" s="44">
        <v>18</v>
      </c>
      <c r="D9" s="31">
        <v>19</v>
      </c>
    </row>
    <row r="10" spans="2:4" x14ac:dyDescent="0.2">
      <c r="B10" s="40" t="s">
        <v>76</v>
      </c>
      <c r="C10" s="44">
        <v>-2</v>
      </c>
      <c r="D10" s="31">
        <v>-1</v>
      </c>
    </row>
    <row r="11" spans="2:4" x14ac:dyDescent="0.2">
      <c r="B11" s="40" t="s">
        <v>77</v>
      </c>
      <c r="C11" s="44">
        <v>7.8102496759066549</v>
      </c>
      <c r="D11" s="31">
        <v>7.8102496759066558</v>
      </c>
    </row>
    <row r="12" spans="2:4" x14ac:dyDescent="0.2">
      <c r="B12" s="40" t="s">
        <v>78</v>
      </c>
      <c r="C12" s="45">
        <v>0.68006473931570977</v>
      </c>
      <c r="D12" s="36">
        <v>0.68006473931570943</v>
      </c>
    </row>
    <row r="13" spans="2:4" ht="13.5" thickBot="1" x14ac:dyDescent="0.25">
      <c r="B13" s="41" t="s">
        <v>79</v>
      </c>
      <c r="C13" s="46">
        <v>3.1542596076323566</v>
      </c>
      <c r="D13" s="37">
        <v>3.1542596076323548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</vt:lpstr>
      <vt:lpstr>Probability Chart</vt:lpstr>
      <vt:lpstr>Cumulative Chart</vt:lpstr>
      <vt:lpstr>Statistical Summary</vt:lpstr>
    </vt:vector>
  </TitlesOfParts>
  <Company>MSCI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Dillon</dc:creator>
  <cp:lastModifiedBy>Bob Clemen</cp:lastModifiedBy>
  <dcterms:created xsi:type="dcterms:W3CDTF">2001-02-25T19:00:28Z</dcterms:created>
  <dcterms:modified xsi:type="dcterms:W3CDTF">2013-05-25T21:20:52Z</dcterms:modified>
</cp:coreProperties>
</file>