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urphygroup-my.sharepoint.com/personal/ivanzlatev_murphygroup_co_uk/Documents/Desktop/07 StarNet (Tunnel control)/211007-PC - UG/02 Data reduction&amp;formating/"/>
    </mc:Choice>
  </mc:AlternateContent>
  <xr:revisionPtr revIDLastSave="101" documentId="13_ncr:1_{916FEC51-E399-4FEE-8004-4289518E5280}" xr6:coauthVersionLast="46" xr6:coauthVersionMax="46" xr10:uidLastSave="{F4028E17-3A94-4DCD-9CDD-85C353C541D8}"/>
  <bookViews>
    <workbookView xWindow="-108" yWindow="-108" windowWidth="23256" windowHeight="12576" tabRatio="727" activeTab="7" xr2:uid="{00000000-000D-0000-FFFF-FFFF00000000}"/>
  </bookViews>
  <sheets>
    <sheet name="STARNET" sheetId="100" r:id="rId1"/>
    <sheet name="P. Const." sheetId="101" r:id="rId2"/>
    <sheet name="AB0350" sheetId="70" r:id="rId3"/>
    <sheet name="AB0360" sheetId="102" r:id="rId4"/>
    <sheet name="AB0440" sheetId="104" r:id="rId5"/>
    <sheet name="AB0450" sheetId="105" r:id="rId6"/>
    <sheet name="AB0487" sheetId="106" r:id="rId7"/>
    <sheet name="AB0497" sheetId="107" r:id="rId8"/>
    <sheet name="AG0519" sheetId="108" r:id="rId9"/>
    <sheet name="AG0537" sheetId="109" r:id="rId10"/>
    <sheet name="Setup 9" sheetId="103" r:id="rId11"/>
    <sheet name="Setup 10" sheetId="110" r:id="rId12"/>
    <sheet name="Setup 11" sheetId="111" r:id="rId13"/>
    <sheet name="Setup 12" sheetId="112" r:id="rId14"/>
    <sheet name="Setup 13" sheetId="113" r:id="rId15"/>
    <sheet name="Setup 14" sheetId="114" r:id="rId16"/>
    <sheet name="Setup 15" sheetId="1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00" l="1"/>
  <c r="I398" i="115" l="1"/>
  <c r="H398" i="115"/>
  <c r="C398" i="115"/>
  <c r="B398" i="115"/>
  <c r="W397" i="115"/>
  <c r="V397" i="115"/>
  <c r="U397" i="115"/>
  <c r="T397" i="115"/>
  <c r="S397" i="115"/>
  <c r="Q397" i="115"/>
  <c r="N397" i="115"/>
  <c r="O397" i="115" s="1"/>
  <c r="K397" i="115"/>
  <c r="L397" i="115" s="1"/>
  <c r="W396" i="115"/>
  <c r="V396" i="115"/>
  <c r="U396" i="115"/>
  <c r="T396" i="115"/>
  <c r="S396" i="115"/>
  <c r="Q396" i="115"/>
  <c r="N396" i="115"/>
  <c r="O396" i="115" s="1"/>
  <c r="K396" i="115"/>
  <c r="L396" i="115" s="1"/>
  <c r="W395" i="115"/>
  <c r="V395" i="115"/>
  <c r="U395" i="115"/>
  <c r="T395" i="115"/>
  <c r="S395" i="115"/>
  <c r="Q395" i="115"/>
  <c r="N395" i="115"/>
  <c r="O395" i="115" s="1"/>
  <c r="K395" i="115"/>
  <c r="L395" i="115" s="1"/>
  <c r="W394" i="115"/>
  <c r="V394" i="115"/>
  <c r="U394" i="115"/>
  <c r="T394" i="115"/>
  <c r="S394" i="115"/>
  <c r="Q394" i="115"/>
  <c r="N394" i="115"/>
  <c r="O394" i="115" s="1"/>
  <c r="K394" i="115"/>
  <c r="L394" i="115" s="1"/>
  <c r="W393" i="115"/>
  <c r="V393" i="115"/>
  <c r="U393" i="115"/>
  <c r="T393" i="115"/>
  <c r="S393" i="115"/>
  <c r="Q393" i="115"/>
  <c r="N393" i="115"/>
  <c r="O393" i="115" s="1"/>
  <c r="K393" i="115"/>
  <c r="L393" i="115" s="1"/>
  <c r="W392" i="115"/>
  <c r="V392" i="115"/>
  <c r="U392" i="115"/>
  <c r="T392" i="115"/>
  <c r="S392" i="115"/>
  <c r="Q392" i="115"/>
  <c r="N392" i="115"/>
  <c r="O392" i="115" s="1"/>
  <c r="K392" i="115"/>
  <c r="L392" i="115" s="1"/>
  <c r="W391" i="115"/>
  <c r="V391" i="115"/>
  <c r="U391" i="115"/>
  <c r="T391" i="115"/>
  <c r="S391" i="115"/>
  <c r="Q391" i="115"/>
  <c r="N391" i="115"/>
  <c r="O391" i="115" s="1"/>
  <c r="L391" i="115"/>
  <c r="K391" i="115"/>
  <c r="W390" i="115"/>
  <c r="V390" i="115"/>
  <c r="U390" i="115"/>
  <c r="T390" i="115"/>
  <c r="S390" i="115"/>
  <c r="Q390" i="115"/>
  <c r="O390" i="115"/>
  <c r="N390" i="115"/>
  <c r="K390" i="115"/>
  <c r="L390" i="115" s="1"/>
  <c r="W389" i="115"/>
  <c r="V389" i="115"/>
  <c r="U389" i="115"/>
  <c r="T389" i="115"/>
  <c r="S389" i="115"/>
  <c r="Q389" i="115"/>
  <c r="N389" i="115"/>
  <c r="O389" i="115" s="1"/>
  <c r="K389" i="115"/>
  <c r="L389" i="115" s="1"/>
  <c r="W388" i="115"/>
  <c r="V388" i="115"/>
  <c r="U388" i="115"/>
  <c r="T388" i="115"/>
  <c r="S388" i="115"/>
  <c r="Q388" i="115"/>
  <c r="N388" i="115"/>
  <c r="O388" i="115" s="1"/>
  <c r="K388" i="115"/>
  <c r="L388" i="115" s="1"/>
  <c r="W387" i="115"/>
  <c r="V387" i="115"/>
  <c r="U387" i="115"/>
  <c r="T387" i="115"/>
  <c r="S387" i="115"/>
  <c r="Q387" i="115"/>
  <c r="N387" i="115"/>
  <c r="O387" i="115" s="1"/>
  <c r="K387" i="115"/>
  <c r="L387" i="115" s="1"/>
  <c r="W386" i="115"/>
  <c r="V386" i="115"/>
  <c r="U386" i="115"/>
  <c r="T386" i="115"/>
  <c r="S386" i="115"/>
  <c r="Q386" i="115"/>
  <c r="O386" i="115"/>
  <c r="N386" i="115"/>
  <c r="K386" i="115"/>
  <c r="L386" i="115" s="1"/>
  <c r="W385" i="115"/>
  <c r="V385" i="115"/>
  <c r="U385" i="115"/>
  <c r="T385" i="115"/>
  <c r="S385" i="115"/>
  <c r="Q385" i="115"/>
  <c r="N385" i="115"/>
  <c r="O385" i="115" s="1"/>
  <c r="K385" i="115"/>
  <c r="L385" i="115" s="1"/>
  <c r="W384" i="115"/>
  <c r="V384" i="115"/>
  <c r="U384" i="115"/>
  <c r="T384" i="115"/>
  <c r="S384" i="115"/>
  <c r="Q384" i="115"/>
  <c r="N384" i="115"/>
  <c r="O384" i="115" s="1"/>
  <c r="K384" i="115"/>
  <c r="L384" i="115" s="1"/>
  <c r="W383" i="115"/>
  <c r="V383" i="115"/>
  <c r="U383" i="115"/>
  <c r="T383" i="115"/>
  <c r="S383" i="115"/>
  <c r="Q383" i="115"/>
  <c r="N383" i="115"/>
  <c r="O383" i="115" s="1"/>
  <c r="K383" i="115"/>
  <c r="L383" i="115" s="1"/>
  <c r="W382" i="115"/>
  <c r="V382" i="115"/>
  <c r="U382" i="115"/>
  <c r="T382" i="115"/>
  <c r="S382" i="115"/>
  <c r="Q382" i="115"/>
  <c r="N382" i="115"/>
  <c r="O382" i="115" s="1"/>
  <c r="K382" i="115"/>
  <c r="L382" i="115" s="1"/>
  <c r="W381" i="115"/>
  <c r="V381" i="115"/>
  <c r="U381" i="115"/>
  <c r="T381" i="115"/>
  <c r="S381" i="115"/>
  <c r="Q381" i="115"/>
  <c r="N381" i="115"/>
  <c r="O381" i="115" s="1"/>
  <c r="K381" i="115"/>
  <c r="L381" i="115" s="1"/>
  <c r="W380" i="115"/>
  <c r="V380" i="115"/>
  <c r="U380" i="115"/>
  <c r="T380" i="115"/>
  <c r="S380" i="115"/>
  <c r="Q380" i="115"/>
  <c r="N380" i="115"/>
  <c r="O380" i="115" s="1"/>
  <c r="K380" i="115"/>
  <c r="L380" i="115" s="1"/>
  <c r="W379" i="115"/>
  <c r="V379" i="115"/>
  <c r="U379" i="115"/>
  <c r="T379" i="115"/>
  <c r="S379" i="115"/>
  <c r="Q379" i="115"/>
  <c r="N379" i="115"/>
  <c r="O379" i="115" s="1"/>
  <c r="K379" i="115"/>
  <c r="L379" i="115" s="1"/>
  <c r="W378" i="115"/>
  <c r="V378" i="115"/>
  <c r="U378" i="115"/>
  <c r="T378" i="115"/>
  <c r="S378" i="115"/>
  <c r="Q378" i="115"/>
  <c r="N378" i="115"/>
  <c r="O378" i="115" s="1"/>
  <c r="K378" i="115"/>
  <c r="L378" i="115" s="1"/>
  <c r="I373" i="115"/>
  <c r="H373" i="115"/>
  <c r="C373" i="115"/>
  <c r="B373" i="115"/>
  <c r="W372" i="115"/>
  <c r="V372" i="115"/>
  <c r="U372" i="115"/>
  <c r="T372" i="115"/>
  <c r="S372" i="115"/>
  <c r="Q372" i="115"/>
  <c r="N372" i="115"/>
  <c r="O372" i="115" s="1"/>
  <c r="K372" i="115"/>
  <c r="L372" i="115" s="1"/>
  <c r="W371" i="115"/>
  <c r="V371" i="115"/>
  <c r="U371" i="115"/>
  <c r="T371" i="115"/>
  <c r="S371" i="115"/>
  <c r="Q371" i="115"/>
  <c r="N371" i="115"/>
  <c r="O371" i="115" s="1"/>
  <c r="K371" i="115"/>
  <c r="L371" i="115" s="1"/>
  <c r="W370" i="115"/>
  <c r="V370" i="115"/>
  <c r="U370" i="115"/>
  <c r="T370" i="115"/>
  <c r="S370" i="115"/>
  <c r="Q370" i="115"/>
  <c r="N370" i="115"/>
  <c r="O370" i="115" s="1"/>
  <c r="K370" i="115"/>
  <c r="L370" i="115" s="1"/>
  <c r="W369" i="115"/>
  <c r="V369" i="115"/>
  <c r="U369" i="115"/>
  <c r="T369" i="115"/>
  <c r="S369" i="115"/>
  <c r="Q369" i="115"/>
  <c r="N369" i="115"/>
  <c r="O369" i="115" s="1"/>
  <c r="K369" i="115"/>
  <c r="L369" i="115" s="1"/>
  <c r="W368" i="115"/>
  <c r="V368" i="115"/>
  <c r="U368" i="115"/>
  <c r="T368" i="115"/>
  <c r="S368" i="115"/>
  <c r="Q368" i="115"/>
  <c r="N368" i="115"/>
  <c r="O368" i="115" s="1"/>
  <c r="K368" i="115"/>
  <c r="L368" i="115" s="1"/>
  <c r="W367" i="115"/>
  <c r="V367" i="115"/>
  <c r="U367" i="115"/>
  <c r="T367" i="115"/>
  <c r="S367" i="115"/>
  <c r="Q367" i="115"/>
  <c r="N367" i="115"/>
  <c r="O367" i="115" s="1"/>
  <c r="K367" i="115"/>
  <c r="L367" i="115" s="1"/>
  <c r="W366" i="115"/>
  <c r="V366" i="115"/>
  <c r="U366" i="115"/>
  <c r="T366" i="115"/>
  <c r="S366" i="115"/>
  <c r="Q366" i="115"/>
  <c r="N366" i="115"/>
  <c r="O366" i="115" s="1"/>
  <c r="K366" i="115"/>
  <c r="L366" i="115" s="1"/>
  <c r="W365" i="115"/>
  <c r="V365" i="115"/>
  <c r="U365" i="115"/>
  <c r="T365" i="115"/>
  <c r="S365" i="115"/>
  <c r="Q365" i="115"/>
  <c r="N365" i="115"/>
  <c r="O365" i="115" s="1"/>
  <c r="K365" i="115"/>
  <c r="L365" i="115" s="1"/>
  <c r="W364" i="115"/>
  <c r="V364" i="115"/>
  <c r="U364" i="115"/>
  <c r="T364" i="115"/>
  <c r="S364" i="115"/>
  <c r="Q364" i="115"/>
  <c r="N364" i="115"/>
  <c r="O364" i="115" s="1"/>
  <c r="K364" i="115"/>
  <c r="L364" i="115" s="1"/>
  <c r="W363" i="115"/>
  <c r="V363" i="115"/>
  <c r="U363" i="115"/>
  <c r="T363" i="115"/>
  <c r="S363" i="115"/>
  <c r="Q363" i="115"/>
  <c r="N363" i="115"/>
  <c r="O363" i="115" s="1"/>
  <c r="K363" i="115"/>
  <c r="L363" i="115" s="1"/>
  <c r="W362" i="115"/>
  <c r="V362" i="115"/>
  <c r="U362" i="115"/>
  <c r="T362" i="115"/>
  <c r="S362" i="115"/>
  <c r="Q362" i="115"/>
  <c r="N362" i="115"/>
  <c r="O362" i="115" s="1"/>
  <c r="L362" i="115"/>
  <c r="K362" i="115"/>
  <c r="W361" i="115"/>
  <c r="V361" i="115"/>
  <c r="U361" i="115"/>
  <c r="T361" i="115"/>
  <c r="S361" i="115"/>
  <c r="Q361" i="115"/>
  <c r="N361" i="115"/>
  <c r="O361" i="115" s="1"/>
  <c r="K361" i="115"/>
  <c r="L361" i="115" s="1"/>
  <c r="W360" i="115"/>
  <c r="V360" i="115"/>
  <c r="U360" i="115"/>
  <c r="T360" i="115"/>
  <c r="S360" i="115"/>
  <c r="Q360" i="115"/>
  <c r="N360" i="115"/>
  <c r="O360" i="115" s="1"/>
  <c r="K360" i="115"/>
  <c r="L360" i="115" s="1"/>
  <c r="W359" i="115"/>
  <c r="V359" i="115"/>
  <c r="U359" i="115"/>
  <c r="T359" i="115"/>
  <c r="S359" i="115"/>
  <c r="Q359" i="115"/>
  <c r="N359" i="115"/>
  <c r="O359" i="115" s="1"/>
  <c r="K359" i="115"/>
  <c r="L359" i="115" s="1"/>
  <c r="W358" i="115"/>
  <c r="V358" i="115"/>
  <c r="U358" i="115"/>
  <c r="T358" i="115"/>
  <c r="S358" i="115"/>
  <c r="Q358" i="115"/>
  <c r="N358" i="115"/>
  <c r="O358" i="115" s="1"/>
  <c r="K358" i="115"/>
  <c r="L358" i="115" s="1"/>
  <c r="W357" i="115"/>
  <c r="V357" i="115"/>
  <c r="U357" i="115"/>
  <c r="T357" i="115"/>
  <c r="S357" i="115"/>
  <c r="Q357" i="115"/>
  <c r="O357" i="115"/>
  <c r="N357" i="115"/>
  <c r="K357" i="115"/>
  <c r="L357" i="115" s="1"/>
  <c r="W356" i="115"/>
  <c r="V356" i="115"/>
  <c r="U356" i="115"/>
  <c r="T356" i="115"/>
  <c r="S356" i="115"/>
  <c r="Q356" i="115"/>
  <c r="N356" i="115"/>
  <c r="O356" i="115" s="1"/>
  <c r="K356" i="115"/>
  <c r="L356" i="115" s="1"/>
  <c r="W355" i="115"/>
  <c r="V355" i="115"/>
  <c r="U355" i="115"/>
  <c r="T355" i="115"/>
  <c r="S355" i="115"/>
  <c r="Q355" i="115"/>
  <c r="N355" i="115"/>
  <c r="O355" i="115" s="1"/>
  <c r="K355" i="115"/>
  <c r="L355" i="115" s="1"/>
  <c r="W354" i="115"/>
  <c r="V354" i="115"/>
  <c r="U354" i="115"/>
  <c r="T354" i="115"/>
  <c r="S354" i="115"/>
  <c r="Q354" i="115"/>
  <c r="N354" i="115"/>
  <c r="O354" i="115" s="1"/>
  <c r="K354" i="115"/>
  <c r="L354" i="115" s="1"/>
  <c r="W353" i="115"/>
  <c r="V353" i="115"/>
  <c r="U353" i="115"/>
  <c r="T353" i="115"/>
  <c r="S353" i="115"/>
  <c r="Q353" i="115"/>
  <c r="N353" i="115"/>
  <c r="O353" i="115" s="1"/>
  <c r="K353" i="115"/>
  <c r="L353" i="115" s="1"/>
  <c r="I348" i="115"/>
  <c r="I21" i="115" s="1"/>
  <c r="H348" i="115"/>
  <c r="C348" i="115"/>
  <c r="B348" i="115"/>
  <c r="B21" i="115" s="1"/>
  <c r="W347" i="115"/>
  <c r="V347" i="115"/>
  <c r="U347" i="115"/>
  <c r="T347" i="115"/>
  <c r="S347" i="115"/>
  <c r="Q347" i="115"/>
  <c r="N347" i="115"/>
  <c r="O347" i="115" s="1"/>
  <c r="K347" i="115"/>
  <c r="L347" i="115" s="1"/>
  <c r="W346" i="115"/>
  <c r="V346" i="115"/>
  <c r="U346" i="115"/>
  <c r="T346" i="115"/>
  <c r="S346" i="115"/>
  <c r="Q346" i="115"/>
  <c r="N346" i="115"/>
  <c r="O346" i="115" s="1"/>
  <c r="K346" i="115"/>
  <c r="L346" i="115" s="1"/>
  <c r="W345" i="115"/>
  <c r="V345" i="115"/>
  <c r="U345" i="115"/>
  <c r="T345" i="115"/>
  <c r="S345" i="115"/>
  <c r="Q345" i="115"/>
  <c r="N345" i="115"/>
  <c r="O345" i="115" s="1"/>
  <c r="K345" i="115"/>
  <c r="L345" i="115" s="1"/>
  <c r="W344" i="115"/>
  <c r="V344" i="115"/>
  <c r="U344" i="115"/>
  <c r="T344" i="115"/>
  <c r="S344" i="115"/>
  <c r="Q344" i="115"/>
  <c r="N344" i="115"/>
  <c r="O344" i="115" s="1"/>
  <c r="K344" i="115"/>
  <c r="L344" i="115" s="1"/>
  <c r="W343" i="115"/>
  <c r="V343" i="115"/>
  <c r="U343" i="115"/>
  <c r="T343" i="115"/>
  <c r="S343" i="115"/>
  <c r="Q343" i="115"/>
  <c r="N343" i="115"/>
  <c r="O343" i="115" s="1"/>
  <c r="K343" i="115"/>
  <c r="L343" i="115" s="1"/>
  <c r="W342" i="115"/>
  <c r="V342" i="115"/>
  <c r="U342" i="115"/>
  <c r="T342" i="115"/>
  <c r="S342" i="115"/>
  <c r="Q342" i="115"/>
  <c r="N342" i="115"/>
  <c r="O342" i="115" s="1"/>
  <c r="K342" i="115"/>
  <c r="L342" i="115" s="1"/>
  <c r="W341" i="115"/>
  <c r="V341" i="115"/>
  <c r="U341" i="115"/>
  <c r="T341" i="115"/>
  <c r="S341" i="115"/>
  <c r="Q341" i="115"/>
  <c r="N341" i="115"/>
  <c r="O341" i="115" s="1"/>
  <c r="K341" i="115"/>
  <c r="L341" i="115" s="1"/>
  <c r="W340" i="115"/>
  <c r="V340" i="115"/>
  <c r="U340" i="115"/>
  <c r="T340" i="115"/>
  <c r="S340" i="115"/>
  <c r="Q340" i="115"/>
  <c r="N340" i="115"/>
  <c r="O340" i="115" s="1"/>
  <c r="K340" i="115"/>
  <c r="L340" i="115" s="1"/>
  <c r="W339" i="115"/>
  <c r="V339" i="115"/>
  <c r="U339" i="115"/>
  <c r="T339" i="115"/>
  <c r="S339" i="115"/>
  <c r="Q339" i="115"/>
  <c r="N339" i="115"/>
  <c r="O339" i="115" s="1"/>
  <c r="K339" i="115"/>
  <c r="L339" i="115" s="1"/>
  <c r="W338" i="115"/>
  <c r="V338" i="115"/>
  <c r="U338" i="115"/>
  <c r="T338" i="115"/>
  <c r="S338" i="115"/>
  <c r="Q338" i="115"/>
  <c r="N338" i="115"/>
  <c r="O338" i="115" s="1"/>
  <c r="K338" i="115"/>
  <c r="L338" i="115" s="1"/>
  <c r="W337" i="115"/>
  <c r="V337" i="115"/>
  <c r="U337" i="115"/>
  <c r="T337" i="115"/>
  <c r="S337" i="115"/>
  <c r="Q337" i="115"/>
  <c r="N337" i="115"/>
  <c r="O337" i="115" s="1"/>
  <c r="L337" i="115"/>
  <c r="K337" i="115"/>
  <c r="W336" i="115"/>
  <c r="V336" i="115"/>
  <c r="U336" i="115"/>
  <c r="T336" i="115"/>
  <c r="S336" i="115"/>
  <c r="Q336" i="115"/>
  <c r="N336" i="115"/>
  <c r="O336" i="115" s="1"/>
  <c r="K336" i="115"/>
  <c r="L336" i="115" s="1"/>
  <c r="W335" i="115"/>
  <c r="V335" i="115"/>
  <c r="U335" i="115"/>
  <c r="T335" i="115"/>
  <c r="S335" i="115"/>
  <c r="Q335" i="115"/>
  <c r="N335" i="115"/>
  <c r="O335" i="115" s="1"/>
  <c r="K335" i="115"/>
  <c r="L335" i="115" s="1"/>
  <c r="W334" i="115"/>
  <c r="V334" i="115"/>
  <c r="U334" i="115"/>
  <c r="T334" i="115"/>
  <c r="S334" i="115"/>
  <c r="Q334" i="115"/>
  <c r="N334" i="115"/>
  <c r="O334" i="115" s="1"/>
  <c r="K334" i="115"/>
  <c r="L334" i="115" s="1"/>
  <c r="W333" i="115"/>
  <c r="V333" i="115"/>
  <c r="U333" i="115"/>
  <c r="T333" i="115"/>
  <c r="S333" i="115"/>
  <c r="Q333" i="115"/>
  <c r="N333" i="115"/>
  <c r="O333" i="115" s="1"/>
  <c r="K333" i="115"/>
  <c r="L333" i="115" s="1"/>
  <c r="W332" i="115"/>
  <c r="V332" i="115"/>
  <c r="U332" i="115"/>
  <c r="T332" i="115"/>
  <c r="S332" i="115"/>
  <c r="Q332" i="115"/>
  <c r="N332" i="115"/>
  <c r="O332" i="115" s="1"/>
  <c r="K332" i="115"/>
  <c r="L332" i="115" s="1"/>
  <c r="W331" i="115"/>
  <c r="V331" i="115"/>
  <c r="U331" i="115"/>
  <c r="T331" i="115"/>
  <c r="S331" i="115"/>
  <c r="Q331" i="115"/>
  <c r="N331" i="115"/>
  <c r="O331" i="115" s="1"/>
  <c r="K331" i="115"/>
  <c r="L331" i="115" s="1"/>
  <c r="W330" i="115"/>
  <c r="V330" i="115"/>
  <c r="U330" i="115"/>
  <c r="T330" i="115"/>
  <c r="S330" i="115"/>
  <c r="Q330" i="115"/>
  <c r="N330" i="115"/>
  <c r="O330" i="115" s="1"/>
  <c r="K330" i="115"/>
  <c r="L330" i="115" s="1"/>
  <c r="W329" i="115"/>
  <c r="V329" i="115"/>
  <c r="U329" i="115"/>
  <c r="T329" i="115"/>
  <c r="S329" i="115"/>
  <c r="Q329" i="115"/>
  <c r="N329" i="115"/>
  <c r="O329" i="115" s="1"/>
  <c r="K329" i="115"/>
  <c r="L329" i="115" s="1"/>
  <c r="W328" i="115"/>
  <c r="V328" i="115"/>
  <c r="U328" i="115"/>
  <c r="T328" i="115"/>
  <c r="S328" i="115"/>
  <c r="Q328" i="115"/>
  <c r="N328" i="115"/>
  <c r="O328" i="115" s="1"/>
  <c r="K328" i="115"/>
  <c r="L328" i="115" s="1"/>
  <c r="I323" i="115"/>
  <c r="I20" i="115" s="1"/>
  <c r="H323" i="115"/>
  <c r="C323" i="115"/>
  <c r="B323" i="115"/>
  <c r="B20" i="115" s="1"/>
  <c r="W322" i="115"/>
  <c r="V322" i="115"/>
  <c r="U322" i="115"/>
  <c r="T322" i="115"/>
  <c r="S322" i="115"/>
  <c r="Q322" i="115"/>
  <c r="N322" i="115"/>
  <c r="O322" i="115" s="1"/>
  <c r="K322" i="115"/>
  <c r="L322" i="115" s="1"/>
  <c r="W321" i="115"/>
  <c r="V321" i="115"/>
  <c r="U321" i="115"/>
  <c r="T321" i="115"/>
  <c r="S321" i="115"/>
  <c r="Q321" i="115"/>
  <c r="N321" i="115"/>
  <c r="O321" i="115" s="1"/>
  <c r="K321" i="115"/>
  <c r="L321" i="115" s="1"/>
  <c r="W320" i="115"/>
  <c r="V320" i="115"/>
  <c r="U320" i="115"/>
  <c r="T320" i="115"/>
  <c r="S320" i="115"/>
  <c r="Q320" i="115"/>
  <c r="N320" i="115"/>
  <c r="O320" i="115" s="1"/>
  <c r="K320" i="115"/>
  <c r="L320" i="115" s="1"/>
  <c r="W319" i="115"/>
  <c r="V319" i="115"/>
  <c r="U319" i="115"/>
  <c r="T319" i="115"/>
  <c r="S319" i="115"/>
  <c r="Q319" i="115"/>
  <c r="N319" i="115"/>
  <c r="O319" i="115" s="1"/>
  <c r="K319" i="115"/>
  <c r="L319" i="115" s="1"/>
  <c r="W318" i="115"/>
  <c r="V318" i="115"/>
  <c r="U318" i="115"/>
  <c r="T318" i="115"/>
  <c r="S318" i="115"/>
  <c r="Q318" i="115"/>
  <c r="N318" i="115"/>
  <c r="O318" i="115" s="1"/>
  <c r="K318" i="115"/>
  <c r="L318" i="115" s="1"/>
  <c r="W317" i="115"/>
  <c r="V317" i="115"/>
  <c r="U317" i="115"/>
  <c r="T317" i="115"/>
  <c r="S317" i="115"/>
  <c r="Q317" i="115"/>
  <c r="N317" i="115"/>
  <c r="O317" i="115" s="1"/>
  <c r="K317" i="115"/>
  <c r="L317" i="115" s="1"/>
  <c r="W316" i="115"/>
  <c r="V316" i="115"/>
  <c r="U316" i="115"/>
  <c r="T316" i="115"/>
  <c r="S316" i="115"/>
  <c r="Q316" i="115"/>
  <c r="N316" i="115"/>
  <c r="O316" i="115" s="1"/>
  <c r="K316" i="115"/>
  <c r="L316" i="115" s="1"/>
  <c r="W315" i="115"/>
  <c r="V315" i="115"/>
  <c r="U315" i="115"/>
  <c r="T315" i="115"/>
  <c r="S315" i="115"/>
  <c r="Q315" i="115"/>
  <c r="N315" i="115"/>
  <c r="O315" i="115" s="1"/>
  <c r="K315" i="115"/>
  <c r="L315" i="115" s="1"/>
  <c r="W314" i="115"/>
  <c r="V314" i="115"/>
  <c r="U314" i="115"/>
  <c r="T314" i="115"/>
  <c r="S314" i="115"/>
  <c r="Q314" i="115"/>
  <c r="N314" i="115"/>
  <c r="O314" i="115" s="1"/>
  <c r="K314" i="115"/>
  <c r="L314" i="115" s="1"/>
  <c r="W313" i="115"/>
  <c r="V313" i="115"/>
  <c r="U313" i="115"/>
  <c r="T313" i="115"/>
  <c r="S313" i="115"/>
  <c r="Q313" i="115"/>
  <c r="N313" i="115"/>
  <c r="O313" i="115" s="1"/>
  <c r="K313" i="115"/>
  <c r="L313" i="115" s="1"/>
  <c r="W312" i="115"/>
  <c r="V312" i="115"/>
  <c r="U312" i="115"/>
  <c r="T312" i="115"/>
  <c r="S312" i="115"/>
  <c r="Q312" i="115"/>
  <c r="N312" i="115"/>
  <c r="O312" i="115" s="1"/>
  <c r="K312" i="115"/>
  <c r="L312" i="115" s="1"/>
  <c r="W311" i="115"/>
  <c r="V311" i="115"/>
  <c r="U311" i="115"/>
  <c r="T311" i="115"/>
  <c r="S311" i="115"/>
  <c r="Q311" i="115"/>
  <c r="N311" i="115"/>
  <c r="O311" i="115" s="1"/>
  <c r="K311" i="115"/>
  <c r="L311" i="115" s="1"/>
  <c r="W310" i="115"/>
  <c r="V310" i="115"/>
  <c r="U310" i="115"/>
  <c r="T310" i="115"/>
  <c r="S310" i="115"/>
  <c r="Q310" i="115"/>
  <c r="N310" i="115"/>
  <c r="O310" i="115" s="1"/>
  <c r="K310" i="115"/>
  <c r="L310" i="115" s="1"/>
  <c r="W309" i="115"/>
  <c r="V309" i="115"/>
  <c r="U309" i="115"/>
  <c r="T309" i="115"/>
  <c r="S309" i="115"/>
  <c r="Q309" i="115"/>
  <c r="N309" i="115"/>
  <c r="O309" i="115" s="1"/>
  <c r="K309" i="115"/>
  <c r="L309" i="115" s="1"/>
  <c r="W308" i="115"/>
  <c r="V308" i="115"/>
  <c r="U308" i="115"/>
  <c r="T308" i="115"/>
  <c r="S308" i="115"/>
  <c r="Q308" i="115"/>
  <c r="N308" i="115"/>
  <c r="O308" i="115" s="1"/>
  <c r="L308" i="115"/>
  <c r="K308" i="115"/>
  <c r="W307" i="115"/>
  <c r="V307" i="115"/>
  <c r="U307" i="115"/>
  <c r="T307" i="115"/>
  <c r="S307" i="115"/>
  <c r="Q307" i="115"/>
  <c r="N307" i="115"/>
  <c r="O307" i="115" s="1"/>
  <c r="K307" i="115"/>
  <c r="L307" i="115" s="1"/>
  <c r="W306" i="115"/>
  <c r="V306" i="115"/>
  <c r="U306" i="115"/>
  <c r="T306" i="115"/>
  <c r="S306" i="115"/>
  <c r="Q306" i="115"/>
  <c r="N306" i="115"/>
  <c r="O306" i="115" s="1"/>
  <c r="K306" i="115"/>
  <c r="L306" i="115" s="1"/>
  <c r="W305" i="115"/>
  <c r="V305" i="115"/>
  <c r="U305" i="115"/>
  <c r="T305" i="115"/>
  <c r="S305" i="115"/>
  <c r="Q305" i="115"/>
  <c r="N305" i="115"/>
  <c r="O305" i="115" s="1"/>
  <c r="K305" i="115"/>
  <c r="L305" i="115" s="1"/>
  <c r="W304" i="115"/>
  <c r="V304" i="115"/>
  <c r="U304" i="115"/>
  <c r="T304" i="115"/>
  <c r="S304" i="115"/>
  <c r="Q304" i="115"/>
  <c r="N304" i="115"/>
  <c r="O304" i="115" s="1"/>
  <c r="K304" i="115"/>
  <c r="L304" i="115" s="1"/>
  <c r="W303" i="115"/>
  <c r="V303" i="115"/>
  <c r="U303" i="115"/>
  <c r="T303" i="115"/>
  <c r="S303" i="115"/>
  <c r="Q303" i="115"/>
  <c r="N303" i="115"/>
  <c r="O303" i="115" s="1"/>
  <c r="K303" i="115"/>
  <c r="L303" i="115" s="1"/>
  <c r="I298" i="115"/>
  <c r="H298" i="115"/>
  <c r="C298" i="115"/>
  <c r="C19" i="115" s="1"/>
  <c r="O19" i="115" s="1"/>
  <c r="Y19" i="115" s="1"/>
  <c r="B298" i="115"/>
  <c r="W297" i="115"/>
  <c r="V297" i="115"/>
  <c r="U297" i="115"/>
  <c r="T297" i="115"/>
  <c r="S297" i="115"/>
  <c r="Q297" i="115"/>
  <c r="N297" i="115"/>
  <c r="O297" i="115" s="1"/>
  <c r="K297" i="115"/>
  <c r="L297" i="115" s="1"/>
  <c r="W296" i="115"/>
  <c r="V296" i="115"/>
  <c r="U296" i="115"/>
  <c r="T296" i="115"/>
  <c r="S296" i="115"/>
  <c r="Q296" i="115"/>
  <c r="N296" i="115"/>
  <c r="O296" i="115" s="1"/>
  <c r="K296" i="115"/>
  <c r="L296" i="115" s="1"/>
  <c r="W295" i="115"/>
  <c r="V295" i="115"/>
  <c r="U295" i="115"/>
  <c r="T295" i="115"/>
  <c r="S295" i="115"/>
  <c r="Q295" i="115"/>
  <c r="N295" i="115"/>
  <c r="O295" i="115" s="1"/>
  <c r="K295" i="115"/>
  <c r="L295" i="115" s="1"/>
  <c r="W294" i="115"/>
  <c r="V294" i="115"/>
  <c r="U294" i="115"/>
  <c r="T294" i="115"/>
  <c r="S294" i="115"/>
  <c r="Q294" i="115"/>
  <c r="N294" i="115"/>
  <c r="O294" i="115" s="1"/>
  <c r="K294" i="115"/>
  <c r="L294" i="115" s="1"/>
  <c r="W293" i="115"/>
  <c r="V293" i="115"/>
  <c r="U293" i="115"/>
  <c r="T293" i="115"/>
  <c r="S293" i="115"/>
  <c r="Q293" i="115"/>
  <c r="N293" i="115"/>
  <c r="O293" i="115" s="1"/>
  <c r="K293" i="115"/>
  <c r="L293" i="115" s="1"/>
  <c r="W292" i="115"/>
  <c r="V292" i="115"/>
  <c r="U292" i="115"/>
  <c r="T292" i="115"/>
  <c r="S292" i="115"/>
  <c r="Q292" i="115"/>
  <c r="N292" i="115"/>
  <c r="O292" i="115" s="1"/>
  <c r="K292" i="115"/>
  <c r="L292" i="115" s="1"/>
  <c r="W291" i="115"/>
  <c r="V291" i="115"/>
  <c r="U291" i="115"/>
  <c r="T291" i="115"/>
  <c r="S291" i="115"/>
  <c r="Q291" i="115"/>
  <c r="N291" i="115"/>
  <c r="O291" i="115" s="1"/>
  <c r="K291" i="115"/>
  <c r="L291" i="115" s="1"/>
  <c r="W290" i="115"/>
  <c r="V290" i="115"/>
  <c r="U290" i="115"/>
  <c r="T290" i="115"/>
  <c r="S290" i="115"/>
  <c r="Q290" i="115"/>
  <c r="N290" i="115"/>
  <c r="O290" i="115" s="1"/>
  <c r="K290" i="115"/>
  <c r="L290" i="115" s="1"/>
  <c r="W289" i="115"/>
  <c r="V289" i="115"/>
  <c r="U289" i="115"/>
  <c r="T289" i="115"/>
  <c r="S289" i="115"/>
  <c r="Q289" i="115"/>
  <c r="O289" i="115"/>
  <c r="N289" i="115"/>
  <c r="K289" i="115"/>
  <c r="L289" i="115" s="1"/>
  <c r="W288" i="115"/>
  <c r="V288" i="115"/>
  <c r="U288" i="115"/>
  <c r="T288" i="115"/>
  <c r="S288" i="115"/>
  <c r="Q288" i="115"/>
  <c r="N288" i="115"/>
  <c r="O288" i="115" s="1"/>
  <c r="K288" i="115"/>
  <c r="L288" i="115" s="1"/>
  <c r="W287" i="115"/>
  <c r="V287" i="115"/>
  <c r="U287" i="115"/>
  <c r="T287" i="115"/>
  <c r="S287" i="115"/>
  <c r="Q287" i="115"/>
  <c r="N287" i="115"/>
  <c r="O287" i="115" s="1"/>
  <c r="K287" i="115"/>
  <c r="L287" i="115" s="1"/>
  <c r="W286" i="115"/>
  <c r="V286" i="115"/>
  <c r="U286" i="115"/>
  <c r="T286" i="115"/>
  <c r="S286" i="115"/>
  <c r="Q286" i="115"/>
  <c r="N286" i="115"/>
  <c r="O286" i="115" s="1"/>
  <c r="K286" i="115"/>
  <c r="L286" i="115" s="1"/>
  <c r="W285" i="115"/>
  <c r="V285" i="115"/>
  <c r="U285" i="115"/>
  <c r="T285" i="115"/>
  <c r="S285" i="115"/>
  <c r="Q285" i="115"/>
  <c r="N285" i="115"/>
  <c r="O285" i="115" s="1"/>
  <c r="K285" i="115"/>
  <c r="L285" i="115" s="1"/>
  <c r="W284" i="115"/>
  <c r="V284" i="115"/>
  <c r="U284" i="115"/>
  <c r="T284" i="115"/>
  <c r="S284" i="115"/>
  <c r="Q284" i="115"/>
  <c r="N284" i="115"/>
  <c r="O284" i="115" s="1"/>
  <c r="K284" i="115"/>
  <c r="L284" i="115" s="1"/>
  <c r="W283" i="115"/>
  <c r="V283" i="115"/>
  <c r="U283" i="115"/>
  <c r="T283" i="115"/>
  <c r="S283" i="115"/>
  <c r="Q283" i="115"/>
  <c r="N283" i="115"/>
  <c r="O283" i="115" s="1"/>
  <c r="K283" i="115"/>
  <c r="L283" i="115" s="1"/>
  <c r="W282" i="115"/>
  <c r="V282" i="115"/>
  <c r="U282" i="115"/>
  <c r="T282" i="115"/>
  <c r="S282" i="115"/>
  <c r="Q282" i="115"/>
  <c r="N282" i="115"/>
  <c r="O282" i="115" s="1"/>
  <c r="K282" i="115"/>
  <c r="L282" i="115" s="1"/>
  <c r="W281" i="115"/>
  <c r="V281" i="115"/>
  <c r="U281" i="115"/>
  <c r="T281" i="115"/>
  <c r="S281" i="115"/>
  <c r="Q281" i="115"/>
  <c r="N281" i="115"/>
  <c r="O281" i="115" s="1"/>
  <c r="K281" i="115"/>
  <c r="L281" i="115" s="1"/>
  <c r="W280" i="115"/>
  <c r="V280" i="115"/>
  <c r="U280" i="115"/>
  <c r="T280" i="115"/>
  <c r="S280" i="115"/>
  <c r="Q280" i="115"/>
  <c r="N280" i="115"/>
  <c r="O280" i="115" s="1"/>
  <c r="K280" i="115"/>
  <c r="L280" i="115" s="1"/>
  <c r="W279" i="115"/>
  <c r="V279" i="115"/>
  <c r="U279" i="115"/>
  <c r="T279" i="115"/>
  <c r="S279" i="115"/>
  <c r="Q279" i="115"/>
  <c r="N279" i="115"/>
  <c r="O279" i="115" s="1"/>
  <c r="L279" i="115"/>
  <c r="K279" i="115"/>
  <c r="W278" i="115"/>
  <c r="V278" i="115"/>
  <c r="U278" i="115"/>
  <c r="T278" i="115"/>
  <c r="S278" i="115"/>
  <c r="Q278" i="115"/>
  <c r="O278" i="115"/>
  <c r="N278" i="115"/>
  <c r="K278" i="115"/>
  <c r="L278" i="115" s="1"/>
  <c r="I273" i="115"/>
  <c r="I18" i="115" s="1"/>
  <c r="H273" i="115"/>
  <c r="H18" i="115" s="1"/>
  <c r="C273" i="115"/>
  <c r="B273" i="115"/>
  <c r="B18" i="115" s="1"/>
  <c r="W272" i="115"/>
  <c r="V272" i="115"/>
  <c r="U272" i="115"/>
  <c r="T272" i="115"/>
  <c r="S272" i="115"/>
  <c r="Q272" i="115"/>
  <c r="N272" i="115"/>
  <c r="O272" i="115" s="1"/>
  <c r="K272" i="115"/>
  <c r="L272" i="115" s="1"/>
  <c r="W271" i="115"/>
  <c r="V271" i="115"/>
  <c r="U271" i="115"/>
  <c r="T271" i="115"/>
  <c r="S271" i="115"/>
  <c r="Q271" i="115"/>
  <c r="N271" i="115"/>
  <c r="O271" i="115" s="1"/>
  <c r="K271" i="115"/>
  <c r="L271" i="115" s="1"/>
  <c r="W270" i="115"/>
  <c r="V270" i="115"/>
  <c r="U270" i="115"/>
  <c r="T270" i="115"/>
  <c r="S270" i="115"/>
  <c r="Q270" i="115"/>
  <c r="N270" i="115"/>
  <c r="O270" i="115" s="1"/>
  <c r="K270" i="115"/>
  <c r="L270" i="115" s="1"/>
  <c r="W269" i="115"/>
  <c r="V269" i="115"/>
  <c r="U269" i="115"/>
  <c r="T269" i="115"/>
  <c r="S269" i="115"/>
  <c r="Q269" i="115"/>
  <c r="N269" i="115"/>
  <c r="O269" i="115" s="1"/>
  <c r="K269" i="115"/>
  <c r="L269" i="115" s="1"/>
  <c r="W268" i="115"/>
  <c r="V268" i="115"/>
  <c r="U268" i="115"/>
  <c r="T268" i="115"/>
  <c r="S268" i="115"/>
  <c r="Q268" i="115"/>
  <c r="N268" i="115"/>
  <c r="O268" i="115" s="1"/>
  <c r="K268" i="115"/>
  <c r="L268" i="115" s="1"/>
  <c r="W267" i="115"/>
  <c r="V267" i="115"/>
  <c r="U267" i="115"/>
  <c r="T267" i="115"/>
  <c r="S267" i="115"/>
  <c r="Q267" i="115"/>
  <c r="O267" i="115"/>
  <c r="N267" i="115"/>
  <c r="K267" i="115"/>
  <c r="L267" i="115" s="1"/>
  <c r="W266" i="115"/>
  <c r="V266" i="115"/>
  <c r="U266" i="115"/>
  <c r="T266" i="115"/>
  <c r="S266" i="115"/>
  <c r="Q266" i="115"/>
  <c r="N266" i="115"/>
  <c r="O266" i="115" s="1"/>
  <c r="K266" i="115"/>
  <c r="L266" i="115" s="1"/>
  <c r="W265" i="115"/>
  <c r="V265" i="115"/>
  <c r="U265" i="115"/>
  <c r="T265" i="115"/>
  <c r="S265" i="115"/>
  <c r="Q265" i="115"/>
  <c r="N265" i="115"/>
  <c r="O265" i="115" s="1"/>
  <c r="K265" i="115"/>
  <c r="L265" i="115" s="1"/>
  <c r="W264" i="115"/>
  <c r="V264" i="115"/>
  <c r="U264" i="115"/>
  <c r="T264" i="115"/>
  <c r="S264" i="115"/>
  <c r="Q264" i="115"/>
  <c r="N264" i="115"/>
  <c r="O264" i="115" s="1"/>
  <c r="K264" i="115"/>
  <c r="L264" i="115" s="1"/>
  <c r="W263" i="115"/>
  <c r="V263" i="115"/>
  <c r="U263" i="115"/>
  <c r="T263" i="115"/>
  <c r="S263" i="115"/>
  <c r="Q263" i="115"/>
  <c r="N263" i="115"/>
  <c r="O263" i="115" s="1"/>
  <c r="K263" i="115"/>
  <c r="L263" i="115" s="1"/>
  <c r="W262" i="115"/>
  <c r="V262" i="115"/>
  <c r="U262" i="115"/>
  <c r="T262" i="115"/>
  <c r="S262" i="115"/>
  <c r="Q262" i="115"/>
  <c r="N262" i="115"/>
  <c r="O262" i="115" s="1"/>
  <c r="K262" i="115"/>
  <c r="L262" i="115" s="1"/>
  <c r="W261" i="115"/>
  <c r="V261" i="115"/>
  <c r="U261" i="115"/>
  <c r="T261" i="115"/>
  <c r="S261" i="115"/>
  <c r="Q261" i="115"/>
  <c r="N261" i="115"/>
  <c r="O261" i="115" s="1"/>
  <c r="K261" i="115"/>
  <c r="L261" i="115" s="1"/>
  <c r="W260" i="115"/>
  <c r="V260" i="115"/>
  <c r="U260" i="115"/>
  <c r="T260" i="115"/>
  <c r="S260" i="115"/>
  <c r="Q260" i="115"/>
  <c r="N260" i="115"/>
  <c r="O260" i="115" s="1"/>
  <c r="K260" i="115"/>
  <c r="L260" i="115" s="1"/>
  <c r="W259" i="115"/>
  <c r="V259" i="115"/>
  <c r="U259" i="115"/>
  <c r="T259" i="115"/>
  <c r="S259" i="115"/>
  <c r="Q259" i="115"/>
  <c r="N259" i="115"/>
  <c r="O259" i="115" s="1"/>
  <c r="L259" i="115"/>
  <c r="K259" i="115"/>
  <c r="W258" i="115"/>
  <c r="V258" i="115"/>
  <c r="U258" i="115"/>
  <c r="T258" i="115"/>
  <c r="S258" i="115"/>
  <c r="Q258" i="115"/>
  <c r="N258" i="115"/>
  <c r="O258" i="115" s="1"/>
  <c r="K258" i="115"/>
  <c r="L258" i="115" s="1"/>
  <c r="W257" i="115"/>
  <c r="V257" i="115"/>
  <c r="U257" i="115"/>
  <c r="T257" i="115"/>
  <c r="S257" i="115"/>
  <c r="Q257" i="115"/>
  <c r="N257" i="115"/>
  <c r="O257" i="115" s="1"/>
  <c r="K257" i="115"/>
  <c r="L257" i="115" s="1"/>
  <c r="W256" i="115"/>
  <c r="V256" i="115"/>
  <c r="U256" i="115"/>
  <c r="T256" i="115"/>
  <c r="S256" i="115"/>
  <c r="Q256" i="115"/>
  <c r="N256" i="115"/>
  <c r="O256" i="115" s="1"/>
  <c r="K256" i="115"/>
  <c r="L256" i="115" s="1"/>
  <c r="W255" i="115"/>
  <c r="V255" i="115"/>
  <c r="U255" i="115"/>
  <c r="T255" i="115"/>
  <c r="S255" i="115"/>
  <c r="Q255" i="115"/>
  <c r="N255" i="115"/>
  <c r="O255" i="115" s="1"/>
  <c r="K255" i="115"/>
  <c r="L255" i="115" s="1"/>
  <c r="W254" i="115"/>
  <c r="V254" i="115"/>
  <c r="U254" i="115"/>
  <c r="T254" i="115"/>
  <c r="S254" i="115"/>
  <c r="Q254" i="115"/>
  <c r="N254" i="115"/>
  <c r="O254" i="115" s="1"/>
  <c r="K254" i="115"/>
  <c r="L254" i="115" s="1"/>
  <c r="W253" i="115"/>
  <c r="V253" i="115"/>
  <c r="U253" i="115"/>
  <c r="T253" i="115"/>
  <c r="S253" i="115"/>
  <c r="Q253" i="115"/>
  <c r="N253" i="115"/>
  <c r="O253" i="115" s="1"/>
  <c r="K253" i="115"/>
  <c r="L253" i="115" s="1"/>
  <c r="I248" i="115"/>
  <c r="I17" i="115" s="1"/>
  <c r="H248" i="115"/>
  <c r="C248" i="115"/>
  <c r="B248" i="115"/>
  <c r="B17" i="115" s="1"/>
  <c r="W247" i="115"/>
  <c r="V247" i="115"/>
  <c r="U247" i="115"/>
  <c r="T247" i="115"/>
  <c r="S247" i="115"/>
  <c r="Q247" i="115"/>
  <c r="N247" i="115"/>
  <c r="O247" i="115" s="1"/>
  <c r="K247" i="115"/>
  <c r="L247" i="115" s="1"/>
  <c r="W246" i="115"/>
  <c r="V246" i="115"/>
  <c r="U246" i="115"/>
  <c r="T246" i="115"/>
  <c r="S246" i="115"/>
  <c r="Q246" i="115"/>
  <c r="N246" i="115"/>
  <c r="O246" i="115" s="1"/>
  <c r="K246" i="115"/>
  <c r="L246" i="115" s="1"/>
  <c r="W245" i="115"/>
  <c r="V245" i="115"/>
  <c r="U245" i="115"/>
  <c r="T245" i="115"/>
  <c r="S245" i="115"/>
  <c r="Q245" i="115"/>
  <c r="N245" i="115"/>
  <c r="O245" i="115" s="1"/>
  <c r="K245" i="115"/>
  <c r="L245" i="115" s="1"/>
  <c r="W244" i="115"/>
  <c r="V244" i="115"/>
  <c r="U244" i="115"/>
  <c r="T244" i="115"/>
  <c r="S244" i="115"/>
  <c r="Q244" i="115"/>
  <c r="N244" i="115"/>
  <c r="O244" i="115" s="1"/>
  <c r="K244" i="115"/>
  <c r="L244" i="115" s="1"/>
  <c r="W243" i="115"/>
  <c r="V243" i="115"/>
  <c r="U243" i="115"/>
  <c r="T243" i="115"/>
  <c r="S243" i="115"/>
  <c r="Q243" i="115"/>
  <c r="N243" i="115"/>
  <c r="O243" i="115" s="1"/>
  <c r="K243" i="115"/>
  <c r="L243" i="115" s="1"/>
  <c r="W242" i="115"/>
  <c r="V242" i="115"/>
  <c r="U242" i="115"/>
  <c r="T242" i="115"/>
  <c r="S242" i="115"/>
  <c r="Q242" i="115"/>
  <c r="N242" i="115"/>
  <c r="O242" i="115" s="1"/>
  <c r="K242" i="115"/>
  <c r="L242" i="115" s="1"/>
  <c r="W241" i="115"/>
  <c r="V241" i="115"/>
  <c r="U241" i="115"/>
  <c r="T241" i="115"/>
  <c r="S241" i="115"/>
  <c r="Q241" i="115"/>
  <c r="N241" i="115"/>
  <c r="O241" i="115" s="1"/>
  <c r="K241" i="115"/>
  <c r="L241" i="115" s="1"/>
  <c r="W240" i="115"/>
  <c r="V240" i="115"/>
  <c r="U240" i="115"/>
  <c r="T240" i="115"/>
  <c r="S240" i="115"/>
  <c r="Q240" i="115"/>
  <c r="N240" i="115"/>
  <c r="O240" i="115" s="1"/>
  <c r="K240" i="115"/>
  <c r="L240" i="115" s="1"/>
  <c r="W239" i="115"/>
  <c r="V239" i="115"/>
  <c r="U239" i="115"/>
  <c r="T239" i="115"/>
  <c r="S239" i="115"/>
  <c r="Q239" i="115"/>
  <c r="N239" i="115"/>
  <c r="O239" i="115" s="1"/>
  <c r="K239" i="115"/>
  <c r="L239" i="115" s="1"/>
  <c r="W238" i="115"/>
  <c r="V238" i="115"/>
  <c r="U238" i="115"/>
  <c r="T238" i="115"/>
  <c r="S238" i="115"/>
  <c r="Q238" i="115"/>
  <c r="N238" i="115"/>
  <c r="O238" i="115" s="1"/>
  <c r="K238" i="115"/>
  <c r="L238" i="115" s="1"/>
  <c r="W237" i="115"/>
  <c r="V237" i="115"/>
  <c r="U237" i="115"/>
  <c r="T237" i="115"/>
  <c r="S237" i="115"/>
  <c r="Q237" i="115"/>
  <c r="N237" i="115"/>
  <c r="O237" i="115" s="1"/>
  <c r="K237" i="115"/>
  <c r="L237" i="115" s="1"/>
  <c r="W236" i="115"/>
  <c r="V236" i="115"/>
  <c r="U236" i="115"/>
  <c r="T236" i="115"/>
  <c r="S236" i="115"/>
  <c r="Q236" i="115"/>
  <c r="N236" i="115"/>
  <c r="O236" i="115" s="1"/>
  <c r="K236" i="115"/>
  <c r="L236" i="115" s="1"/>
  <c r="W235" i="115"/>
  <c r="V235" i="115"/>
  <c r="U235" i="115"/>
  <c r="T235" i="115"/>
  <c r="S235" i="115"/>
  <c r="Q235" i="115"/>
  <c r="N235" i="115"/>
  <c r="O235" i="115" s="1"/>
  <c r="K235" i="115"/>
  <c r="L235" i="115" s="1"/>
  <c r="W234" i="115"/>
  <c r="V234" i="115"/>
  <c r="U234" i="115"/>
  <c r="T234" i="115"/>
  <c r="S234" i="115"/>
  <c r="Q234" i="115"/>
  <c r="N234" i="115"/>
  <c r="O234" i="115" s="1"/>
  <c r="K234" i="115"/>
  <c r="L234" i="115" s="1"/>
  <c r="W233" i="115"/>
  <c r="V233" i="115"/>
  <c r="U233" i="115"/>
  <c r="T233" i="115"/>
  <c r="S233" i="115"/>
  <c r="Q233" i="115"/>
  <c r="N233" i="115"/>
  <c r="O233" i="115" s="1"/>
  <c r="K233" i="115"/>
  <c r="L233" i="115" s="1"/>
  <c r="W232" i="115"/>
  <c r="V232" i="115"/>
  <c r="U232" i="115"/>
  <c r="T232" i="115"/>
  <c r="S232" i="115"/>
  <c r="Q232" i="115"/>
  <c r="N232" i="115"/>
  <c r="O232" i="115" s="1"/>
  <c r="K232" i="115"/>
  <c r="L232" i="115" s="1"/>
  <c r="W231" i="115"/>
  <c r="V231" i="115"/>
  <c r="U231" i="115"/>
  <c r="T231" i="115"/>
  <c r="S231" i="115"/>
  <c r="Q231" i="115"/>
  <c r="N231" i="115"/>
  <c r="O231" i="115" s="1"/>
  <c r="K231" i="115"/>
  <c r="L231" i="115" s="1"/>
  <c r="W230" i="115"/>
  <c r="V230" i="115"/>
  <c r="U230" i="115"/>
  <c r="T230" i="115"/>
  <c r="S230" i="115"/>
  <c r="Q230" i="115"/>
  <c r="N230" i="115"/>
  <c r="O230" i="115" s="1"/>
  <c r="K230" i="115"/>
  <c r="L230" i="115" s="1"/>
  <c r="W229" i="115"/>
  <c r="V229" i="115"/>
  <c r="U229" i="115"/>
  <c r="T229" i="115"/>
  <c r="S229" i="115"/>
  <c r="Q229" i="115"/>
  <c r="N229" i="115"/>
  <c r="O229" i="115" s="1"/>
  <c r="K229" i="115"/>
  <c r="L229" i="115" s="1"/>
  <c r="W228" i="115"/>
  <c r="V228" i="115"/>
  <c r="U228" i="115"/>
  <c r="T228" i="115"/>
  <c r="S228" i="115"/>
  <c r="Q228" i="115"/>
  <c r="N228" i="115"/>
  <c r="O228" i="115" s="1"/>
  <c r="K228" i="115"/>
  <c r="L228" i="115" s="1"/>
  <c r="I223" i="115"/>
  <c r="H223" i="115"/>
  <c r="H16" i="115" s="1"/>
  <c r="C223" i="115"/>
  <c r="C16" i="115" s="1"/>
  <c r="O16" i="115" s="1"/>
  <c r="Y16" i="115" s="1"/>
  <c r="B223" i="115"/>
  <c r="W222" i="115"/>
  <c r="V222" i="115"/>
  <c r="U222" i="115"/>
  <c r="T222" i="115"/>
  <c r="S222" i="115"/>
  <c r="Q222" i="115"/>
  <c r="N222" i="115"/>
  <c r="O222" i="115" s="1"/>
  <c r="K222" i="115"/>
  <c r="L222" i="115" s="1"/>
  <c r="W221" i="115"/>
  <c r="V221" i="115"/>
  <c r="U221" i="115"/>
  <c r="T221" i="115"/>
  <c r="S221" i="115"/>
  <c r="Q221" i="115"/>
  <c r="N221" i="115"/>
  <c r="O221" i="115" s="1"/>
  <c r="K221" i="115"/>
  <c r="L221" i="115" s="1"/>
  <c r="W220" i="115"/>
  <c r="V220" i="115"/>
  <c r="U220" i="115"/>
  <c r="T220" i="115"/>
  <c r="S220" i="115"/>
  <c r="Q220" i="115"/>
  <c r="N220" i="115"/>
  <c r="O220" i="115" s="1"/>
  <c r="K220" i="115"/>
  <c r="L220" i="115" s="1"/>
  <c r="W219" i="115"/>
  <c r="V219" i="115"/>
  <c r="U219" i="115"/>
  <c r="T219" i="115"/>
  <c r="S219" i="115"/>
  <c r="Q219" i="115"/>
  <c r="N219" i="115"/>
  <c r="O219" i="115" s="1"/>
  <c r="K219" i="115"/>
  <c r="L219" i="115" s="1"/>
  <c r="W218" i="115"/>
  <c r="V218" i="115"/>
  <c r="U218" i="115"/>
  <c r="T218" i="115"/>
  <c r="S218" i="115"/>
  <c r="Q218" i="115"/>
  <c r="N218" i="115"/>
  <c r="O218" i="115" s="1"/>
  <c r="K218" i="115"/>
  <c r="L218" i="115" s="1"/>
  <c r="W217" i="115"/>
  <c r="V217" i="115"/>
  <c r="U217" i="115"/>
  <c r="T217" i="115"/>
  <c r="S217" i="115"/>
  <c r="Q217" i="115"/>
  <c r="N217" i="115"/>
  <c r="O217" i="115" s="1"/>
  <c r="L217" i="115"/>
  <c r="K217" i="115"/>
  <c r="W216" i="115"/>
  <c r="V216" i="115"/>
  <c r="U216" i="115"/>
  <c r="T216" i="115"/>
  <c r="S216" i="115"/>
  <c r="Q216" i="115"/>
  <c r="O216" i="115"/>
  <c r="N216" i="115"/>
  <c r="K216" i="115"/>
  <c r="L216" i="115" s="1"/>
  <c r="W215" i="115"/>
  <c r="V215" i="115"/>
  <c r="U215" i="115"/>
  <c r="T215" i="115"/>
  <c r="S215" i="115"/>
  <c r="Q215" i="115"/>
  <c r="N215" i="115"/>
  <c r="O215" i="115" s="1"/>
  <c r="K215" i="115"/>
  <c r="L215" i="115" s="1"/>
  <c r="W214" i="115"/>
  <c r="V214" i="115"/>
  <c r="U214" i="115"/>
  <c r="T214" i="115"/>
  <c r="S214" i="115"/>
  <c r="Q214" i="115"/>
  <c r="N214" i="115"/>
  <c r="O214" i="115" s="1"/>
  <c r="K214" i="115"/>
  <c r="L214" i="115" s="1"/>
  <c r="W213" i="115"/>
  <c r="V213" i="115"/>
  <c r="U213" i="115"/>
  <c r="T213" i="115"/>
  <c r="S213" i="115"/>
  <c r="Q213" i="115"/>
  <c r="N213" i="115"/>
  <c r="O213" i="115" s="1"/>
  <c r="K213" i="115"/>
  <c r="L213" i="115" s="1"/>
  <c r="W212" i="115"/>
  <c r="V212" i="115"/>
  <c r="U212" i="115"/>
  <c r="T212" i="115"/>
  <c r="S212" i="115"/>
  <c r="Q212" i="115"/>
  <c r="N212" i="115"/>
  <c r="O212" i="115" s="1"/>
  <c r="K212" i="115"/>
  <c r="L212" i="115" s="1"/>
  <c r="W211" i="115"/>
  <c r="V211" i="115"/>
  <c r="U211" i="115"/>
  <c r="T211" i="115"/>
  <c r="S211" i="115"/>
  <c r="Q211" i="115"/>
  <c r="N211" i="115"/>
  <c r="O211" i="115" s="1"/>
  <c r="K211" i="115"/>
  <c r="L211" i="115" s="1"/>
  <c r="W210" i="115"/>
  <c r="V210" i="115"/>
  <c r="U210" i="115"/>
  <c r="T210" i="115"/>
  <c r="S210" i="115"/>
  <c r="Q210" i="115"/>
  <c r="N210" i="115"/>
  <c r="O210" i="115" s="1"/>
  <c r="K210" i="115"/>
  <c r="L210" i="115" s="1"/>
  <c r="W209" i="115"/>
  <c r="V209" i="115"/>
  <c r="U209" i="115"/>
  <c r="T209" i="115"/>
  <c r="S209" i="115"/>
  <c r="Q209" i="115"/>
  <c r="N209" i="115"/>
  <c r="O209" i="115" s="1"/>
  <c r="K209" i="115"/>
  <c r="L209" i="115" s="1"/>
  <c r="W208" i="115"/>
  <c r="V208" i="115"/>
  <c r="U208" i="115"/>
  <c r="T208" i="115"/>
  <c r="S208" i="115"/>
  <c r="Q208" i="115"/>
  <c r="N208" i="115"/>
  <c r="O208" i="115" s="1"/>
  <c r="K208" i="115"/>
  <c r="L208" i="115" s="1"/>
  <c r="W207" i="115"/>
  <c r="V207" i="115"/>
  <c r="U207" i="115"/>
  <c r="T207" i="115"/>
  <c r="S207" i="115"/>
  <c r="Q207" i="115"/>
  <c r="N207" i="115"/>
  <c r="O207" i="115" s="1"/>
  <c r="K207" i="115"/>
  <c r="L207" i="115" s="1"/>
  <c r="W206" i="115"/>
  <c r="V206" i="115"/>
  <c r="U206" i="115"/>
  <c r="T206" i="115"/>
  <c r="S206" i="115"/>
  <c r="Q206" i="115"/>
  <c r="N206" i="115"/>
  <c r="O206" i="115" s="1"/>
  <c r="K206" i="115"/>
  <c r="L206" i="115" s="1"/>
  <c r="W205" i="115"/>
  <c r="V205" i="115"/>
  <c r="U205" i="115"/>
  <c r="T205" i="115"/>
  <c r="S205" i="115"/>
  <c r="Q205" i="115"/>
  <c r="N205" i="115"/>
  <c r="O205" i="115" s="1"/>
  <c r="K205" i="115"/>
  <c r="L205" i="115" s="1"/>
  <c r="W204" i="115"/>
  <c r="V204" i="115"/>
  <c r="U204" i="115"/>
  <c r="T204" i="115"/>
  <c r="S204" i="115"/>
  <c r="Q204" i="115"/>
  <c r="N204" i="115"/>
  <c r="O204" i="115" s="1"/>
  <c r="K204" i="115"/>
  <c r="L204" i="115" s="1"/>
  <c r="W203" i="115"/>
  <c r="V203" i="115"/>
  <c r="U203" i="115"/>
  <c r="T203" i="115"/>
  <c r="S203" i="115"/>
  <c r="Q203" i="115"/>
  <c r="N203" i="115"/>
  <c r="O203" i="115" s="1"/>
  <c r="K203" i="115"/>
  <c r="L203" i="115" s="1"/>
  <c r="I198" i="115"/>
  <c r="H198" i="115"/>
  <c r="H15" i="115" s="1"/>
  <c r="T15" i="115" s="1"/>
  <c r="C198" i="115"/>
  <c r="C15" i="115" s="1"/>
  <c r="O15" i="115" s="1"/>
  <c r="Y15" i="115" s="1"/>
  <c r="B198" i="115"/>
  <c r="W197" i="115"/>
  <c r="V197" i="115"/>
  <c r="U197" i="115"/>
  <c r="T197" i="115"/>
  <c r="S197" i="115"/>
  <c r="Q197" i="115"/>
  <c r="N197" i="115"/>
  <c r="O197" i="115" s="1"/>
  <c r="K197" i="115"/>
  <c r="L197" i="115" s="1"/>
  <c r="W196" i="115"/>
  <c r="V196" i="115"/>
  <c r="U196" i="115"/>
  <c r="T196" i="115"/>
  <c r="S196" i="115"/>
  <c r="Q196" i="115"/>
  <c r="N196" i="115"/>
  <c r="O196" i="115" s="1"/>
  <c r="K196" i="115"/>
  <c r="L196" i="115" s="1"/>
  <c r="W195" i="115"/>
  <c r="V195" i="115"/>
  <c r="U195" i="115"/>
  <c r="T195" i="115"/>
  <c r="S195" i="115"/>
  <c r="Q195" i="115"/>
  <c r="O195" i="115"/>
  <c r="N195" i="115"/>
  <c r="K195" i="115"/>
  <c r="L195" i="115" s="1"/>
  <c r="W194" i="115"/>
  <c r="V194" i="115"/>
  <c r="U194" i="115"/>
  <c r="T194" i="115"/>
  <c r="S194" i="115"/>
  <c r="Q194" i="115"/>
  <c r="N194" i="115"/>
  <c r="O194" i="115" s="1"/>
  <c r="K194" i="115"/>
  <c r="L194" i="115" s="1"/>
  <c r="W193" i="115"/>
  <c r="V193" i="115"/>
  <c r="U193" i="115"/>
  <c r="T193" i="115"/>
  <c r="S193" i="115"/>
  <c r="Q193" i="115"/>
  <c r="N193" i="115"/>
  <c r="O193" i="115" s="1"/>
  <c r="K193" i="115"/>
  <c r="L193" i="115" s="1"/>
  <c r="W192" i="115"/>
  <c r="V192" i="115"/>
  <c r="U192" i="115"/>
  <c r="T192" i="115"/>
  <c r="S192" i="115"/>
  <c r="Q192" i="115"/>
  <c r="N192" i="115"/>
  <c r="O192" i="115" s="1"/>
  <c r="K192" i="115"/>
  <c r="L192" i="115" s="1"/>
  <c r="W191" i="115"/>
  <c r="V191" i="115"/>
  <c r="U191" i="115"/>
  <c r="T191" i="115"/>
  <c r="S191" i="115"/>
  <c r="Q191" i="115"/>
  <c r="N191" i="115"/>
  <c r="O191" i="115" s="1"/>
  <c r="K191" i="115"/>
  <c r="L191" i="115" s="1"/>
  <c r="W190" i="115"/>
  <c r="V190" i="115"/>
  <c r="U190" i="115"/>
  <c r="T190" i="115"/>
  <c r="S190" i="115"/>
  <c r="Q190" i="115"/>
  <c r="N190" i="115"/>
  <c r="O190" i="115" s="1"/>
  <c r="K190" i="115"/>
  <c r="L190" i="115" s="1"/>
  <c r="W189" i="115"/>
  <c r="V189" i="115"/>
  <c r="U189" i="115"/>
  <c r="T189" i="115"/>
  <c r="S189" i="115"/>
  <c r="Q189" i="115"/>
  <c r="N189" i="115"/>
  <c r="O189" i="115" s="1"/>
  <c r="K189" i="115"/>
  <c r="L189" i="115" s="1"/>
  <c r="W188" i="115"/>
  <c r="V188" i="115"/>
  <c r="U188" i="115"/>
  <c r="T188" i="115"/>
  <c r="S188" i="115"/>
  <c r="Q188" i="115"/>
  <c r="N188" i="115"/>
  <c r="O188" i="115" s="1"/>
  <c r="K188" i="115"/>
  <c r="L188" i="115" s="1"/>
  <c r="W187" i="115"/>
  <c r="V187" i="115"/>
  <c r="U187" i="115"/>
  <c r="T187" i="115"/>
  <c r="S187" i="115"/>
  <c r="Q187" i="115"/>
  <c r="N187" i="115"/>
  <c r="O187" i="115" s="1"/>
  <c r="K187" i="115"/>
  <c r="L187" i="115" s="1"/>
  <c r="W186" i="115"/>
  <c r="V186" i="115"/>
  <c r="U186" i="115"/>
  <c r="T186" i="115"/>
  <c r="S186" i="115"/>
  <c r="Q186" i="115"/>
  <c r="N186" i="115"/>
  <c r="O186" i="115" s="1"/>
  <c r="K186" i="115"/>
  <c r="L186" i="115" s="1"/>
  <c r="W185" i="115"/>
  <c r="V185" i="115"/>
  <c r="U185" i="115"/>
  <c r="T185" i="115"/>
  <c r="S185" i="115"/>
  <c r="Q185" i="115"/>
  <c r="N185" i="115"/>
  <c r="O185" i="115" s="1"/>
  <c r="K185" i="115"/>
  <c r="L185" i="115" s="1"/>
  <c r="W184" i="115"/>
  <c r="V184" i="115"/>
  <c r="U184" i="115"/>
  <c r="T184" i="115"/>
  <c r="S184" i="115"/>
  <c r="Q184" i="115"/>
  <c r="N184" i="115"/>
  <c r="O184" i="115" s="1"/>
  <c r="L184" i="115"/>
  <c r="K184" i="115"/>
  <c r="W183" i="115"/>
  <c r="V183" i="115"/>
  <c r="U183" i="115"/>
  <c r="T183" i="115"/>
  <c r="S183" i="115"/>
  <c r="Q183" i="115"/>
  <c r="N183" i="115"/>
  <c r="O183" i="115" s="1"/>
  <c r="K183" i="115"/>
  <c r="L183" i="115" s="1"/>
  <c r="W182" i="115"/>
  <c r="V182" i="115"/>
  <c r="U182" i="115"/>
  <c r="T182" i="115"/>
  <c r="S182" i="115"/>
  <c r="Q182" i="115"/>
  <c r="N182" i="115"/>
  <c r="O182" i="115" s="1"/>
  <c r="K182" i="115"/>
  <c r="L182" i="115" s="1"/>
  <c r="W181" i="115"/>
  <c r="V181" i="115"/>
  <c r="U181" i="115"/>
  <c r="T181" i="115"/>
  <c r="S181" i="115"/>
  <c r="Q181" i="115"/>
  <c r="N181" i="115"/>
  <c r="O181" i="115" s="1"/>
  <c r="K181" i="115"/>
  <c r="L181" i="115" s="1"/>
  <c r="W180" i="115"/>
  <c r="V180" i="115"/>
  <c r="U180" i="115"/>
  <c r="T180" i="115"/>
  <c r="S180" i="115"/>
  <c r="Q180" i="115"/>
  <c r="N180" i="115"/>
  <c r="O180" i="115" s="1"/>
  <c r="K180" i="115"/>
  <c r="L180" i="115" s="1"/>
  <c r="W179" i="115"/>
  <c r="V179" i="115"/>
  <c r="U179" i="115"/>
  <c r="T179" i="115"/>
  <c r="S179" i="115"/>
  <c r="Q179" i="115"/>
  <c r="N179" i="115"/>
  <c r="O179" i="115" s="1"/>
  <c r="K179" i="115"/>
  <c r="L179" i="115" s="1"/>
  <c r="W178" i="115"/>
  <c r="V178" i="115"/>
  <c r="U178" i="115"/>
  <c r="T178" i="115"/>
  <c r="S178" i="115"/>
  <c r="Q178" i="115"/>
  <c r="N178" i="115"/>
  <c r="O178" i="115" s="1"/>
  <c r="K178" i="115"/>
  <c r="L178" i="115" s="1"/>
  <c r="I173" i="115"/>
  <c r="I14" i="115" s="1"/>
  <c r="H173" i="115"/>
  <c r="H14" i="115" s="1"/>
  <c r="C173" i="115"/>
  <c r="B173" i="115"/>
  <c r="B14" i="115" s="1"/>
  <c r="W172" i="115"/>
  <c r="V172" i="115"/>
  <c r="U172" i="115"/>
  <c r="T172" i="115"/>
  <c r="S172" i="115"/>
  <c r="Q172" i="115"/>
  <c r="N172" i="115"/>
  <c r="O172" i="115" s="1"/>
  <c r="K172" i="115"/>
  <c r="L172" i="115" s="1"/>
  <c r="W171" i="115"/>
  <c r="V171" i="115"/>
  <c r="U171" i="115"/>
  <c r="T171" i="115"/>
  <c r="S171" i="115"/>
  <c r="Q171" i="115"/>
  <c r="N171" i="115"/>
  <c r="O171" i="115" s="1"/>
  <c r="K171" i="115"/>
  <c r="L171" i="115" s="1"/>
  <c r="W170" i="115"/>
  <c r="V170" i="115"/>
  <c r="U170" i="115"/>
  <c r="T170" i="115"/>
  <c r="S170" i="115"/>
  <c r="Q170" i="115"/>
  <c r="N170" i="115"/>
  <c r="O170" i="115" s="1"/>
  <c r="K170" i="115"/>
  <c r="L170" i="115" s="1"/>
  <c r="W169" i="115"/>
  <c r="V169" i="115"/>
  <c r="U169" i="115"/>
  <c r="T169" i="115"/>
  <c r="S169" i="115"/>
  <c r="Q169" i="115"/>
  <c r="N169" i="115"/>
  <c r="O169" i="115" s="1"/>
  <c r="K169" i="115"/>
  <c r="L169" i="115" s="1"/>
  <c r="W168" i="115"/>
  <c r="V168" i="115"/>
  <c r="U168" i="115"/>
  <c r="T168" i="115"/>
  <c r="S168" i="115"/>
  <c r="Q168" i="115"/>
  <c r="N168" i="115"/>
  <c r="O168" i="115" s="1"/>
  <c r="K168" i="115"/>
  <c r="L168" i="115" s="1"/>
  <c r="W167" i="115"/>
  <c r="V167" i="115"/>
  <c r="U167" i="115"/>
  <c r="T167" i="115"/>
  <c r="S167" i="115"/>
  <c r="Q167" i="115"/>
  <c r="N167" i="115"/>
  <c r="O167" i="115" s="1"/>
  <c r="K167" i="115"/>
  <c r="L167" i="115" s="1"/>
  <c r="W166" i="115"/>
  <c r="V166" i="115"/>
  <c r="U166" i="115"/>
  <c r="T166" i="115"/>
  <c r="S166" i="115"/>
  <c r="Q166" i="115"/>
  <c r="N166" i="115"/>
  <c r="O166" i="115" s="1"/>
  <c r="K166" i="115"/>
  <c r="L166" i="115" s="1"/>
  <c r="W165" i="115"/>
  <c r="V165" i="115"/>
  <c r="U165" i="115"/>
  <c r="T165" i="115"/>
  <c r="S165" i="115"/>
  <c r="Q165" i="115"/>
  <c r="N165" i="115"/>
  <c r="O165" i="115" s="1"/>
  <c r="K165" i="115"/>
  <c r="L165" i="115" s="1"/>
  <c r="W164" i="115"/>
  <c r="V164" i="115"/>
  <c r="U164" i="115"/>
  <c r="T164" i="115"/>
  <c r="S164" i="115"/>
  <c r="Q164" i="115"/>
  <c r="N164" i="115"/>
  <c r="O164" i="115" s="1"/>
  <c r="K164" i="115"/>
  <c r="L164" i="115" s="1"/>
  <c r="W163" i="115"/>
  <c r="V163" i="115"/>
  <c r="U163" i="115"/>
  <c r="T163" i="115"/>
  <c r="S163" i="115"/>
  <c r="Q163" i="115"/>
  <c r="N163" i="115"/>
  <c r="O163" i="115" s="1"/>
  <c r="K163" i="115"/>
  <c r="L163" i="115" s="1"/>
  <c r="W162" i="115"/>
  <c r="V162" i="115"/>
  <c r="U162" i="115"/>
  <c r="T162" i="115"/>
  <c r="S162" i="115"/>
  <c r="Q162" i="115"/>
  <c r="N162" i="115"/>
  <c r="O162" i="115" s="1"/>
  <c r="K162" i="115"/>
  <c r="L162" i="115" s="1"/>
  <c r="W161" i="115"/>
  <c r="V161" i="115"/>
  <c r="U161" i="115"/>
  <c r="T161" i="115"/>
  <c r="S161" i="115"/>
  <c r="Q161" i="115"/>
  <c r="N161" i="115"/>
  <c r="O161" i="115" s="1"/>
  <c r="K161" i="115"/>
  <c r="L161" i="115" s="1"/>
  <c r="W160" i="115"/>
  <c r="V160" i="115"/>
  <c r="U160" i="115"/>
  <c r="T160" i="115"/>
  <c r="S160" i="115"/>
  <c r="Q160" i="115"/>
  <c r="N160" i="115"/>
  <c r="O160" i="115" s="1"/>
  <c r="K160" i="115"/>
  <c r="L160" i="115" s="1"/>
  <c r="W159" i="115"/>
  <c r="V159" i="115"/>
  <c r="U159" i="115"/>
  <c r="T159" i="115"/>
  <c r="S159" i="115"/>
  <c r="Q159" i="115"/>
  <c r="N159" i="115"/>
  <c r="O159" i="115" s="1"/>
  <c r="K159" i="115"/>
  <c r="L159" i="115" s="1"/>
  <c r="W158" i="115"/>
  <c r="V158" i="115"/>
  <c r="U158" i="115"/>
  <c r="T158" i="115"/>
  <c r="S158" i="115"/>
  <c r="Q158" i="115"/>
  <c r="N158" i="115"/>
  <c r="O158" i="115" s="1"/>
  <c r="K158" i="115"/>
  <c r="L158" i="115" s="1"/>
  <c r="W157" i="115"/>
  <c r="V157" i="115"/>
  <c r="U157" i="115"/>
  <c r="T157" i="115"/>
  <c r="S157" i="115"/>
  <c r="Q157" i="115"/>
  <c r="N157" i="115"/>
  <c r="O157" i="115" s="1"/>
  <c r="K157" i="115"/>
  <c r="L157" i="115" s="1"/>
  <c r="W156" i="115"/>
  <c r="V156" i="115"/>
  <c r="U156" i="115"/>
  <c r="T156" i="115"/>
  <c r="S156" i="115"/>
  <c r="Q156" i="115"/>
  <c r="N156" i="115"/>
  <c r="O156" i="115" s="1"/>
  <c r="K156" i="115"/>
  <c r="L156" i="115" s="1"/>
  <c r="W155" i="115"/>
  <c r="V155" i="115"/>
  <c r="U155" i="115"/>
  <c r="T155" i="115"/>
  <c r="S155" i="115"/>
  <c r="Q155" i="115"/>
  <c r="N155" i="115"/>
  <c r="O155" i="115" s="1"/>
  <c r="K155" i="115"/>
  <c r="L155" i="115" s="1"/>
  <c r="W154" i="115"/>
  <c r="V154" i="115"/>
  <c r="U154" i="115"/>
  <c r="T154" i="115"/>
  <c r="S154" i="115"/>
  <c r="Q154" i="115"/>
  <c r="N154" i="115"/>
  <c r="O154" i="115" s="1"/>
  <c r="K154" i="115"/>
  <c r="L154" i="115" s="1"/>
  <c r="W153" i="115"/>
  <c r="V153" i="115"/>
  <c r="U153" i="115"/>
  <c r="T153" i="115"/>
  <c r="S153" i="115"/>
  <c r="Q153" i="115"/>
  <c r="N153" i="115"/>
  <c r="O153" i="115" s="1"/>
  <c r="K153" i="115"/>
  <c r="L153" i="115" s="1"/>
  <c r="I148" i="115"/>
  <c r="H148" i="115"/>
  <c r="H13" i="115" s="1"/>
  <c r="T13" i="115" s="1"/>
  <c r="C148" i="115"/>
  <c r="C13" i="115" s="1"/>
  <c r="O13" i="115" s="1"/>
  <c r="Y13" i="115" s="1"/>
  <c r="B148" i="115"/>
  <c r="B13" i="115" s="1"/>
  <c r="W147" i="115"/>
  <c r="V147" i="115"/>
  <c r="U147" i="115"/>
  <c r="T147" i="115"/>
  <c r="S147" i="115"/>
  <c r="Q147" i="115"/>
  <c r="N147" i="115"/>
  <c r="O147" i="115" s="1"/>
  <c r="K147" i="115"/>
  <c r="L147" i="115" s="1"/>
  <c r="W146" i="115"/>
  <c r="V146" i="115"/>
  <c r="U146" i="115"/>
  <c r="T146" i="115"/>
  <c r="S146" i="115"/>
  <c r="Q146" i="115"/>
  <c r="N146" i="115"/>
  <c r="O146" i="115" s="1"/>
  <c r="K146" i="115"/>
  <c r="L146" i="115" s="1"/>
  <c r="W145" i="115"/>
  <c r="V145" i="115"/>
  <c r="U145" i="115"/>
  <c r="T145" i="115"/>
  <c r="S145" i="115"/>
  <c r="Q145" i="115"/>
  <c r="N145" i="115"/>
  <c r="O145" i="115" s="1"/>
  <c r="K145" i="115"/>
  <c r="L145" i="115" s="1"/>
  <c r="W144" i="115"/>
  <c r="V144" i="115"/>
  <c r="U144" i="115"/>
  <c r="T144" i="115"/>
  <c r="S144" i="115"/>
  <c r="Q144" i="115"/>
  <c r="N144" i="115"/>
  <c r="O144" i="115" s="1"/>
  <c r="K144" i="115"/>
  <c r="L144" i="115" s="1"/>
  <c r="W143" i="115"/>
  <c r="V143" i="115"/>
  <c r="U143" i="115"/>
  <c r="T143" i="115"/>
  <c r="S143" i="115"/>
  <c r="Q143" i="115"/>
  <c r="N143" i="115"/>
  <c r="O143" i="115" s="1"/>
  <c r="K143" i="115"/>
  <c r="L143" i="115" s="1"/>
  <c r="W142" i="115"/>
  <c r="V142" i="115"/>
  <c r="U142" i="115"/>
  <c r="T142" i="115"/>
  <c r="S142" i="115"/>
  <c r="Q142" i="115"/>
  <c r="N142" i="115"/>
  <c r="O142" i="115" s="1"/>
  <c r="K142" i="115"/>
  <c r="L142" i="115" s="1"/>
  <c r="W141" i="115"/>
  <c r="V141" i="115"/>
  <c r="U141" i="115"/>
  <c r="T141" i="115"/>
  <c r="S141" i="115"/>
  <c r="Q141" i="115"/>
  <c r="N141" i="115"/>
  <c r="O141" i="115" s="1"/>
  <c r="K141" i="115"/>
  <c r="L141" i="115" s="1"/>
  <c r="W140" i="115"/>
  <c r="V140" i="115"/>
  <c r="U140" i="115"/>
  <c r="T140" i="115"/>
  <c r="S140" i="115"/>
  <c r="Q140" i="115"/>
  <c r="N140" i="115"/>
  <c r="O140" i="115" s="1"/>
  <c r="K140" i="115"/>
  <c r="L140" i="115" s="1"/>
  <c r="W139" i="115"/>
  <c r="V139" i="115"/>
  <c r="U139" i="115"/>
  <c r="T139" i="115"/>
  <c r="S139" i="115"/>
  <c r="Q139" i="115"/>
  <c r="N139" i="115"/>
  <c r="O139" i="115" s="1"/>
  <c r="K139" i="115"/>
  <c r="L139" i="115" s="1"/>
  <c r="W138" i="115"/>
  <c r="V138" i="115"/>
  <c r="U138" i="115"/>
  <c r="T138" i="115"/>
  <c r="S138" i="115"/>
  <c r="Q138" i="115"/>
  <c r="N138" i="115"/>
  <c r="O138" i="115" s="1"/>
  <c r="K138" i="115"/>
  <c r="L138" i="115" s="1"/>
  <c r="W137" i="115"/>
  <c r="V137" i="115"/>
  <c r="U137" i="115"/>
  <c r="T137" i="115"/>
  <c r="S137" i="115"/>
  <c r="Q137" i="115"/>
  <c r="N137" i="115"/>
  <c r="O137" i="115" s="1"/>
  <c r="K137" i="115"/>
  <c r="L137" i="115" s="1"/>
  <c r="W136" i="115"/>
  <c r="V136" i="115"/>
  <c r="U136" i="115"/>
  <c r="T136" i="115"/>
  <c r="S136" i="115"/>
  <c r="Q136" i="115"/>
  <c r="N136" i="115"/>
  <c r="O136" i="115" s="1"/>
  <c r="K136" i="115"/>
  <c r="L136" i="115" s="1"/>
  <c r="W135" i="115"/>
  <c r="V135" i="115"/>
  <c r="U135" i="115"/>
  <c r="T135" i="115"/>
  <c r="S135" i="115"/>
  <c r="Q135" i="115"/>
  <c r="N135" i="115"/>
  <c r="O135" i="115" s="1"/>
  <c r="K135" i="115"/>
  <c r="L135" i="115" s="1"/>
  <c r="W134" i="115"/>
  <c r="V134" i="115"/>
  <c r="U134" i="115"/>
  <c r="T134" i="115"/>
  <c r="S134" i="115"/>
  <c r="Q134" i="115"/>
  <c r="N134" i="115"/>
  <c r="O134" i="115" s="1"/>
  <c r="K134" i="115"/>
  <c r="L134" i="115" s="1"/>
  <c r="W133" i="115"/>
  <c r="V133" i="115"/>
  <c r="U133" i="115"/>
  <c r="T133" i="115"/>
  <c r="S133" i="115"/>
  <c r="Q133" i="115"/>
  <c r="N133" i="115"/>
  <c r="O133" i="115" s="1"/>
  <c r="K133" i="115"/>
  <c r="L133" i="115" s="1"/>
  <c r="W132" i="115"/>
  <c r="V132" i="115"/>
  <c r="U132" i="115"/>
  <c r="T132" i="115"/>
  <c r="S132" i="115"/>
  <c r="Q132" i="115"/>
  <c r="N132" i="115"/>
  <c r="O132" i="115" s="1"/>
  <c r="K132" i="115"/>
  <c r="L132" i="115" s="1"/>
  <c r="W131" i="115"/>
  <c r="V131" i="115"/>
  <c r="U131" i="115"/>
  <c r="T131" i="115"/>
  <c r="S131" i="115"/>
  <c r="Q131" i="115"/>
  <c r="N131" i="115"/>
  <c r="O131" i="115" s="1"/>
  <c r="K131" i="115"/>
  <c r="L131" i="115" s="1"/>
  <c r="W130" i="115"/>
  <c r="V130" i="115"/>
  <c r="U130" i="115"/>
  <c r="T130" i="115"/>
  <c r="S130" i="115"/>
  <c r="Q130" i="115"/>
  <c r="N130" i="115"/>
  <c r="O130" i="115" s="1"/>
  <c r="K130" i="115"/>
  <c r="L130" i="115" s="1"/>
  <c r="W129" i="115"/>
  <c r="V129" i="115"/>
  <c r="U129" i="115"/>
  <c r="T129" i="115"/>
  <c r="S129" i="115"/>
  <c r="Q129" i="115"/>
  <c r="N129" i="115"/>
  <c r="O129" i="115" s="1"/>
  <c r="K129" i="115"/>
  <c r="L129" i="115" s="1"/>
  <c r="W128" i="115"/>
  <c r="V128" i="115"/>
  <c r="U128" i="115"/>
  <c r="T128" i="115"/>
  <c r="S128" i="115"/>
  <c r="Q128" i="115"/>
  <c r="N128" i="115"/>
  <c r="O128" i="115" s="1"/>
  <c r="K128" i="115"/>
  <c r="L128" i="115" s="1"/>
  <c r="I123" i="115"/>
  <c r="H123" i="115"/>
  <c r="H12" i="115" s="1"/>
  <c r="C123" i="115"/>
  <c r="C12" i="115" s="1"/>
  <c r="O12" i="115" s="1"/>
  <c r="Y12" i="115" s="1"/>
  <c r="B123" i="115"/>
  <c r="B12" i="115" s="1"/>
  <c r="W122" i="115"/>
  <c r="V122" i="115"/>
  <c r="U122" i="115"/>
  <c r="T122" i="115"/>
  <c r="S122" i="115"/>
  <c r="Q122" i="115"/>
  <c r="N122" i="115"/>
  <c r="O122" i="115" s="1"/>
  <c r="L122" i="115"/>
  <c r="K122" i="115"/>
  <c r="W121" i="115"/>
  <c r="V121" i="115"/>
  <c r="U121" i="115"/>
  <c r="T121" i="115"/>
  <c r="S121" i="115"/>
  <c r="Q121" i="115"/>
  <c r="N121" i="115"/>
  <c r="O121" i="115" s="1"/>
  <c r="K121" i="115"/>
  <c r="L121" i="115" s="1"/>
  <c r="W120" i="115"/>
  <c r="V120" i="115"/>
  <c r="U120" i="115"/>
  <c r="T120" i="115"/>
  <c r="S120" i="115"/>
  <c r="Q120" i="115"/>
  <c r="N120" i="115"/>
  <c r="O120" i="115" s="1"/>
  <c r="K120" i="115"/>
  <c r="L120" i="115" s="1"/>
  <c r="W119" i="115"/>
  <c r="V119" i="115"/>
  <c r="U119" i="115"/>
  <c r="T119" i="115"/>
  <c r="S119" i="115"/>
  <c r="Q119" i="115"/>
  <c r="N119" i="115"/>
  <c r="O119" i="115" s="1"/>
  <c r="K119" i="115"/>
  <c r="L119" i="115" s="1"/>
  <c r="W118" i="115"/>
  <c r="V118" i="115"/>
  <c r="U118" i="115"/>
  <c r="T118" i="115"/>
  <c r="S118" i="115"/>
  <c r="Q118" i="115"/>
  <c r="N118" i="115"/>
  <c r="O118" i="115" s="1"/>
  <c r="K118" i="115"/>
  <c r="L118" i="115" s="1"/>
  <c r="W117" i="115"/>
  <c r="V117" i="115"/>
  <c r="U117" i="115"/>
  <c r="T117" i="115"/>
  <c r="S117" i="115"/>
  <c r="Q117" i="115"/>
  <c r="N117" i="115"/>
  <c r="O117" i="115" s="1"/>
  <c r="K117" i="115"/>
  <c r="L117" i="115" s="1"/>
  <c r="W116" i="115"/>
  <c r="V116" i="115"/>
  <c r="U116" i="115"/>
  <c r="T116" i="115"/>
  <c r="S116" i="115"/>
  <c r="Q116" i="115"/>
  <c r="N116" i="115"/>
  <c r="O116" i="115" s="1"/>
  <c r="K116" i="115"/>
  <c r="L116" i="115" s="1"/>
  <c r="W115" i="115"/>
  <c r="V115" i="115"/>
  <c r="U115" i="115"/>
  <c r="T115" i="115"/>
  <c r="S115" i="115"/>
  <c r="Q115" i="115"/>
  <c r="N115" i="115"/>
  <c r="O115" i="115" s="1"/>
  <c r="K115" i="115"/>
  <c r="L115" i="115" s="1"/>
  <c r="W114" i="115"/>
  <c r="V114" i="115"/>
  <c r="U114" i="115"/>
  <c r="T114" i="115"/>
  <c r="S114" i="115"/>
  <c r="Q114" i="115"/>
  <c r="N114" i="115"/>
  <c r="O114" i="115" s="1"/>
  <c r="K114" i="115"/>
  <c r="L114" i="115" s="1"/>
  <c r="W113" i="115"/>
  <c r="V113" i="115"/>
  <c r="U113" i="115"/>
  <c r="T113" i="115"/>
  <c r="S113" i="115"/>
  <c r="Q113" i="115"/>
  <c r="N113" i="115"/>
  <c r="O113" i="115" s="1"/>
  <c r="K113" i="115"/>
  <c r="L113" i="115" s="1"/>
  <c r="W112" i="115"/>
  <c r="V112" i="115"/>
  <c r="U112" i="115"/>
  <c r="T112" i="115"/>
  <c r="S112" i="115"/>
  <c r="Q112" i="115"/>
  <c r="N112" i="115"/>
  <c r="O112" i="115" s="1"/>
  <c r="K112" i="115"/>
  <c r="L112" i="115" s="1"/>
  <c r="W111" i="115"/>
  <c r="V111" i="115"/>
  <c r="U111" i="115"/>
  <c r="T111" i="115"/>
  <c r="S111" i="115"/>
  <c r="Q111" i="115"/>
  <c r="N111" i="115"/>
  <c r="O111" i="115" s="1"/>
  <c r="K111" i="115"/>
  <c r="L111" i="115" s="1"/>
  <c r="W110" i="115"/>
  <c r="V110" i="115"/>
  <c r="U110" i="115"/>
  <c r="T110" i="115"/>
  <c r="S110" i="115"/>
  <c r="Q110" i="115"/>
  <c r="N110" i="115"/>
  <c r="O110" i="115" s="1"/>
  <c r="K110" i="115"/>
  <c r="L110" i="115" s="1"/>
  <c r="W109" i="115"/>
  <c r="V109" i="115"/>
  <c r="U109" i="115"/>
  <c r="T109" i="115"/>
  <c r="S109" i="115"/>
  <c r="Q109" i="115"/>
  <c r="N109" i="115"/>
  <c r="O109" i="115" s="1"/>
  <c r="K109" i="115"/>
  <c r="L109" i="115" s="1"/>
  <c r="W108" i="115"/>
  <c r="V108" i="115"/>
  <c r="U108" i="115"/>
  <c r="T108" i="115"/>
  <c r="S108" i="115"/>
  <c r="Q108" i="115"/>
  <c r="N108" i="115"/>
  <c r="O108" i="115" s="1"/>
  <c r="K108" i="115"/>
  <c r="L108" i="115" s="1"/>
  <c r="W107" i="115"/>
  <c r="V107" i="115"/>
  <c r="U107" i="115"/>
  <c r="T107" i="115"/>
  <c r="S107" i="115"/>
  <c r="Q107" i="115"/>
  <c r="N107" i="115"/>
  <c r="O107" i="115" s="1"/>
  <c r="K107" i="115"/>
  <c r="L107" i="115" s="1"/>
  <c r="W106" i="115"/>
  <c r="V106" i="115"/>
  <c r="U106" i="115"/>
  <c r="T106" i="115"/>
  <c r="S106" i="115"/>
  <c r="Q106" i="115"/>
  <c r="N106" i="115"/>
  <c r="O106" i="115" s="1"/>
  <c r="K106" i="115"/>
  <c r="L106" i="115" s="1"/>
  <c r="W105" i="115"/>
  <c r="V105" i="115"/>
  <c r="U105" i="115"/>
  <c r="T105" i="115"/>
  <c r="S105" i="115"/>
  <c r="Q105" i="115"/>
  <c r="O105" i="115"/>
  <c r="N105" i="115"/>
  <c r="K105" i="115"/>
  <c r="L105" i="115" s="1"/>
  <c r="W104" i="115"/>
  <c r="V104" i="115"/>
  <c r="U104" i="115"/>
  <c r="T104" i="115"/>
  <c r="S104" i="115"/>
  <c r="Q104" i="115"/>
  <c r="N104" i="115"/>
  <c r="O104" i="115" s="1"/>
  <c r="K104" i="115"/>
  <c r="L104" i="115" s="1"/>
  <c r="W103" i="115"/>
  <c r="V103" i="115"/>
  <c r="U103" i="115"/>
  <c r="T103" i="115"/>
  <c r="S103" i="115"/>
  <c r="Q103" i="115"/>
  <c r="N103" i="115"/>
  <c r="O103" i="115" s="1"/>
  <c r="K103" i="115"/>
  <c r="L103" i="115" s="1"/>
  <c r="I98" i="115"/>
  <c r="I11" i="115" s="1"/>
  <c r="H98" i="115"/>
  <c r="H11" i="115" s="1"/>
  <c r="C98" i="115"/>
  <c r="B98" i="115"/>
  <c r="B11" i="115" s="1"/>
  <c r="W97" i="115"/>
  <c r="V97" i="115"/>
  <c r="U97" i="115"/>
  <c r="T97" i="115"/>
  <c r="S97" i="115"/>
  <c r="Q97" i="115"/>
  <c r="N97" i="115"/>
  <c r="O97" i="115" s="1"/>
  <c r="K97" i="115"/>
  <c r="L97" i="115" s="1"/>
  <c r="W96" i="115"/>
  <c r="V96" i="115"/>
  <c r="U96" i="115"/>
  <c r="T96" i="115"/>
  <c r="S96" i="115"/>
  <c r="Q96" i="115"/>
  <c r="N96" i="115"/>
  <c r="O96" i="115" s="1"/>
  <c r="K96" i="115"/>
  <c r="L96" i="115" s="1"/>
  <c r="W95" i="115"/>
  <c r="V95" i="115"/>
  <c r="U95" i="115"/>
  <c r="T95" i="115"/>
  <c r="S95" i="115"/>
  <c r="Q95" i="115"/>
  <c r="N95" i="115"/>
  <c r="O95" i="115" s="1"/>
  <c r="K95" i="115"/>
  <c r="L95" i="115" s="1"/>
  <c r="W94" i="115"/>
  <c r="V94" i="115"/>
  <c r="U94" i="115"/>
  <c r="T94" i="115"/>
  <c r="S94" i="115"/>
  <c r="Q94" i="115"/>
  <c r="N94" i="115"/>
  <c r="O94" i="115" s="1"/>
  <c r="K94" i="115"/>
  <c r="L94" i="115" s="1"/>
  <c r="W93" i="115"/>
  <c r="V93" i="115"/>
  <c r="U93" i="115"/>
  <c r="T93" i="115"/>
  <c r="S93" i="115"/>
  <c r="Q93" i="115"/>
  <c r="N93" i="115"/>
  <c r="O93" i="115" s="1"/>
  <c r="K93" i="115"/>
  <c r="L93" i="115" s="1"/>
  <c r="W92" i="115"/>
  <c r="V92" i="115"/>
  <c r="U92" i="115"/>
  <c r="T92" i="115"/>
  <c r="S92" i="115"/>
  <c r="Q92" i="115"/>
  <c r="N92" i="115"/>
  <c r="O92" i="115" s="1"/>
  <c r="K92" i="115"/>
  <c r="L92" i="115" s="1"/>
  <c r="W91" i="115"/>
  <c r="V91" i="115"/>
  <c r="U91" i="115"/>
  <c r="T91" i="115"/>
  <c r="S91" i="115"/>
  <c r="Q91" i="115"/>
  <c r="N91" i="115"/>
  <c r="O91" i="115" s="1"/>
  <c r="K91" i="115"/>
  <c r="L91" i="115" s="1"/>
  <c r="W90" i="115"/>
  <c r="V90" i="115"/>
  <c r="U90" i="115"/>
  <c r="T90" i="115"/>
  <c r="S90" i="115"/>
  <c r="Q90" i="115"/>
  <c r="N90" i="115"/>
  <c r="O90" i="115" s="1"/>
  <c r="K90" i="115"/>
  <c r="L90" i="115" s="1"/>
  <c r="W89" i="115"/>
  <c r="V89" i="115"/>
  <c r="U89" i="115"/>
  <c r="T89" i="115"/>
  <c r="S89" i="115"/>
  <c r="Q89" i="115"/>
  <c r="N89" i="115"/>
  <c r="O89" i="115" s="1"/>
  <c r="K89" i="115"/>
  <c r="L89" i="115" s="1"/>
  <c r="W88" i="115"/>
  <c r="V88" i="115"/>
  <c r="U88" i="115"/>
  <c r="T88" i="115"/>
  <c r="S88" i="115"/>
  <c r="Q88" i="115"/>
  <c r="N88" i="115"/>
  <c r="O88" i="115" s="1"/>
  <c r="K88" i="115"/>
  <c r="L88" i="115" s="1"/>
  <c r="W87" i="115"/>
  <c r="V87" i="115"/>
  <c r="U87" i="115"/>
  <c r="T87" i="115"/>
  <c r="S87" i="115"/>
  <c r="Q87" i="115"/>
  <c r="N87" i="115"/>
  <c r="O87" i="115" s="1"/>
  <c r="K87" i="115"/>
  <c r="L87" i="115" s="1"/>
  <c r="W86" i="115"/>
  <c r="V86" i="115"/>
  <c r="U86" i="115"/>
  <c r="T86" i="115"/>
  <c r="S86" i="115"/>
  <c r="Q86" i="115"/>
  <c r="N86" i="115"/>
  <c r="O86" i="115" s="1"/>
  <c r="K86" i="115"/>
  <c r="L86" i="115" s="1"/>
  <c r="W85" i="115"/>
  <c r="V85" i="115"/>
  <c r="U85" i="115"/>
  <c r="T85" i="115"/>
  <c r="S85" i="115"/>
  <c r="Q85" i="115"/>
  <c r="N85" i="115"/>
  <c r="O85" i="115" s="1"/>
  <c r="K85" i="115"/>
  <c r="L85" i="115" s="1"/>
  <c r="W84" i="115"/>
  <c r="V84" i="115"/>
  <c r="U84" i="115"/>
  <c r="T84" i="115"/>
  <c r="S84" i="115"/>
  <c r="Q84" i="115"/>
  <c r="N84" i="115"/>
  <c r="O84" i="115" s="1"/>
  <c r="K84" i="115"/>
  <c r="L84" i="115" s="1"/>
  <c r="W83" i="115"/>
  <c r="V83" i="115"/>
  <c r="U83" i="115"/>
  <c r="T83" i="115"/>
  <c r="S83" i="115"/>
  <c r="Q83" i="115"/>
  <c r="N83" i="115"/>
  <c r="O83" i="115" s="1"/>
  <c r="K83" i="115"/>
  <c r="L83" i="115" s="1"/>
  <c r="W82" i="115"/>
  <c r="V82" i="115"/>
  <c r="U82" i="115"/>
  <c r="T82" i="115"/>
  <c r="S82" i="115"/>
  <c r="Q82" i="115"/>
  <c r="O82" i="115"/>
  <c r="N82" i="115"/>
  <c r="K82" i="115"/>
  <c r="L82" i="115" s="1"/>
  <c r="W81" i="115"/>
  <c r="V81" i="115"/>
  <c r="U81" i="115"/>
  <c r="T81" i="115"/>
  <c r="S81" i="115"/>
  <c r="Q81" i="115"/>
  <c r="N81" i="115"/>
  <c r="O81" i="115" s="1"/>
  <c r="K81" i="115"/>
  <c r="L81" i="115" s="1"/>
  <c r="W80" i="115"/>
  <c r="V80" i="115"/>
  <c r="U80" i="115"/>
  <c r="T80" i="115"/>
  <c r="S80" i="115"/>
  <c r="Q80" i="115"/>
  <c r="N80" i="115"/>
  <c r="O80" i="115" s="1"/>
  <c r="K80" i="115"/>
  <c r="L80" i="115" s="1"/>
  <c r="W79" i="115"/>
  <c r="V79" i="115"/>
  <c r="U79" i="115"/>
  <c r="T79" i="115"/>
  <c r="S79" i="115"/>
  <c r="Q79" i="115"/>
  <c r="N79" i="115"/>
  <c r="O79" i="115" s="1"/>
  <c r="K79" i="115"/>
  <c r="L79" i="115" s="1"/>
  <c r="W78" i="115"/>
  <c r="V78" i="115"/>
  <c r="U78" i="115"/>
  <c r="T78" i="115"/>
  <c r="S78" i="115"/>
  <c r="Q78" i="115"/>
  <c r="N78" i="115"/>
  <c r="O78" i="115" s="1"/>
  <c r="K78" i="115"/>
  <c r="L78" i="115" s="1"/>
  <c r="I73" i="115"/>
  <c r="I10" i="115" s="1"/>
  <c r="H73" i="115"/>
  <c r="H10" i="115" s="1"/>
  <c r="C73" i="115"/>
  <c r="C10" i="115" s="1"/>
  <c r="O10" i="115" s="1"/>
  <c r="Y10" i="115" s="1"/>
  <c r="B73" i="115"/>
  <c r="B10" i="115" s="1"/>
  <c r="W72" i="115"/>
  <c r="V72" i="115"/>
  <c r="U72" i="115"/>
  <c r="T72" i="115"/>
  <c r="S72" i="115"/>
  <c r="Q72" i="115"/>
  <c r="N72" i="115"/>
  <c r="O72" i="115" s="1"/>
  <c r="L72" i="115"/>
  <c r="K72" i="115"/>
  <c r="W71" i="115"/>
  <c r="V71" i="115"/>
  <c r="U71" i="115"/>
  <c r="T71" i="115"/>
  <c r="S71" i="115"/>
  <c r="Q71" i="115"/>
  <c r="N71" i="115"/>
  <c r="O71" i="115" s="1"/>
  <c r="K71" i="115"/>
  <c r="L71" i="115" s="1"/>
  <c r="W70" i="115"/>
  <c r="V70" i="115"/>
  <c r="U70" i="115"/>
  <c r="T70" i="115"/>
  <c r="S70" i="115"/>
  <c r="Q70" i="115"/>
  <c r="N70" i="115"/>
  <c r="O70" i="115" s="1"/>
  <c r="K70" i="115"/>
  <c r="L70" i="115" s="1"/>
  <c r="W69" i="115"/>
  <c r="V69" i="115"/>
  <c r="U69" i="115"/>
  <c r="T69" i="115"/>
  <c r="S69" i="115"/>
  <c r="Q69" i="115"/>
  <c r="N69" i="115"/>
  <c r="O69" i="115" s="1"/>
  <c r="K69" i="115"/>
  <c r="L69" i="115" s="1"/>
  <c r="W68" i="115"/>
  <c r="V68" i="115"/>
  <c r="U68" i="115"/>
  <c r="T68" i="115"/>
  <c r="S68" i="115"/>
  <c r="Q68" i="115"/>
  <c r="N68" i="115"/>
  <c r="O68" i="115" s="1"/>
  <c r="K68" i="115"/>
  <c r="L68" i="115" s="1"/>
  <c r="W67" i="115"/>
  <c r="V67" i="115"/>
  <c r="U67" i="115"/>
  <c r="T67" i="115"/>
  <c r="S67" i="115"/>
  <c r="Q67" i="115"/>
  <c r="N67" i="115"/>
  <c r="O67" i="115" s="1"/>
  <c r="K67" i="115"/>
  <c r="L67" i="115" s="1"/>
  <c r="W66" i="115"/>
  <c r="V66" i="115"/>
  <c r="U66" i="115"/>
  <c r="T66" i="115"/>
  <c r="S66" i="115"/>
  <c r="Q66" i="115"/>
  <c r="N66" i="115"/>
  <c r="O66" i="115" s="1"/>
  <c r="K66" i="115"/>
  <c r="L66" i="115" s="1"/>
  <c r="W65" i="115"/>
  <c r="V65" i="115"/>
  <c r="U65" i="115"/>
  <c r="T65" i="115"/>
  <c r="S65" i="115"/>
  <c r="Q65" i="115"/>
  <c r="N65" i="115"/>
  <c r="O65" i="115" s="1"/>
  <c r="K65" i="115"/>
  <c r="L65" i="115" s="1"/>
  <c r="W64" i="115"/>
  <c r="V64" i="115"/>
  <c r="U64" i="115"/>
  <c r="T64" i="115"/>
  <c r="S64" i="115"/>
  <c r="Q64" i="115"/>
  <c r="N64" i="115"/>
  <c r="O64" i="115" s="1"/>
  <c r="K64" i="115"/>
  <c r="L64" i="115" s="1"/>
  <c r="W63" i="115"/>
  <c r="V63" i="115"/>
  <c r="U63" i="115"/>
  <c r="T63" i="115"/>
  <c r="S63" i="115"/>
  <c r="Q63" i="115"/>
  <c r="N63" i="115"/>
  <c r="O63" i="115" s="1"/>
  <c r="K63" i="115"/>
  <c r="L63" i="115" s="1"/>
  <c r="W62" i="115"/>
  <c r="V62" i="115"/>
  <c r="U62" i="115"/>
  <c r="T62" i="115"/>
  <c r="S62" i="115"/>
  <c r="Q62" i="115"/>
  <c r="N62" i="115"/>
  <c r="O62" i="115" s="1"/>
  <c r="K62" i="115"/>
  <c r="L62" i="115" s="1"/>
  <c r="W61" i="115"/>
  <c r="V61" i="115"/>
  <c r="U61" i="115"/>
  <c r="T61" i="115"/>
  <c r="S61" i="115"/>
  <c r="Q61" i="115"/>
  <c r="N61" i="115"/>
  <c r="O61" i="115" s="1"/>
  <c r="K61" i="115"/>
  <c r="L61" i="115" s="1"/>
  <c r="W60" i="115"/>
  <c r="V60" i="115"/>
  <c r="U60" i="115"/>
  <c r="T60" i="115"/>
  <c r="S60" i="115"/>
  <c r="Q60" i="115"/>
  <c r="N60" i="115"/>
  <c r="O60" i="115" s="1"/>
  <c r="K60" i="115"/>
  <c r="L60" i="115" s="1"/>
  <c r="W59" i="115"/>
  <c r="V59" i="115"/>
  <c r="U59" i="115"/>
  <c r="T59" i="115"/>
  <c r="S59" i="115"/>
  <c r="Q59" i="115"/>
  <c r="N59" i="115"/>
  <c r="O59" i="115" s="1"/>
  <c r="K59" i="115"/>
  <c r="L59" i="115" s="1"/>
  <c r="W58" i="115"/>
  <c r="V58" i="115"/>
  <c r="U58" i="115"/>
  <c r="T58" i="115"/>
  <c r="S58" i="115"/>
  <c r="Q58" i="115"/>
  <c r="N58" i="115"/>
  <c r="O58" i="115" s="1"/>
  <c r="K58" i="115"/>
  <c r="L58" i="115" s="1"/>
  <c r="W57" i="115"/>
  <c r="V57" i="115"/>
  <c r="U57" i="115"/>
  <c r="T57" i="115"/>
  <c r="S57" i="115"/>
  <c r="Q57" i="115"/>
  <c r="N57" i="115"/>
  <c r="O57" i="115" s="1"/>
  <c r="K57" i="115"/>
  <c r="L57" i="115" s="1"/>
  <c r="W56" i="115"/>
  <c r="V56" i="115"/>
  <c r="U56" i="115"/>
  <c r="T56" i="115"/>
  <c r="S56" i="115"/>
  <c r="Q56" i="115"/>
  <c r="O56" i="115"/>
  <c r="N56" i="115"/>
  <c r="K56" i="115"/>
  <c r="L56" i="115" s="1"/>
  <c r="W55" i="115"/>
  <c r="V55" i="115"/>
  <c r="U55" i="115"/>
  <c r="T55" i="115"/>
  <c r="S55" i="115"/>
  <c r="Q55" i="115"/>
  <c r="N55" i="115"/>
  <c r="O55" i="115" s="1"/>
  <c r="K55" i="115"/>
  <c r="L55" i="115" s="1"/>
  <c r="W54" i="115"/>
  <c r="V54" i="115"/>
  <c r="U54" i="115"/>
  <c r="T54" i="115"/>
  <c r="S54" i="115"/>
  <c r="Q54" i="115"/>
  <c r="N54" i="115"/>
  <c r="O54" i="115" s="1"/>
  <c r="K54" i="115"/>
  <c r="L54" i="115" s="1"/>
  <c r="W53" i="115"/>
  <c r="V53" i="115"/>
  <c r="U53" i="115"/>
  <c r="T53" i="115"/>
  <c r="S53" i="115"/>
  <c r="Q53" i="115"/>
  <c r="N53" i="115"/>
  <c r="O53" i="115" s="1"/>
  <c r="K53" i="115"/>
  <c r="L53" i="115" s="1"/>
  <c r="I48" i="115"/>
  <c r="I9" i="115" s="1"/>
  <c r="H48" i="115"/>
  <c r="H9" i="115" s="1"/>
  <c r="C48" i="115"/>
  <c r="C9" i="115" s="1"/>
  <c r="O9" i="115" s="1"/>
  <c r="Y9" i="115" s="1"/>
  <c r="B48" i="115"/>
  <c r="B9" i="115" s="1"/>
  <c r="W47" i="115"/>
  <c r="V47" i="115"/>
  <c r="U47" i="115"/>
  <c r="T47" i="115"/>
  <c r="S47" i="115"/>
  <c r="Q47" i="115"/>
  <c r="N47" i="115"/>
  <c r="O47" i="115" s="1"/>
  <c r="K47" i="115"/>
  <c r="L47" i="115" s="1"/>
  <c r="W46" i="115"/>
  <c r="V46" i="115"/>
  <c r="U46" i="115"/>
  <c r="T46" i="115"/>
  <c r="S46" i="115"/>
  <c r="Q46" i="115"/>
  <c r="N46" i="115"/>
  <c r="O46" i="115" s="1"/>
  <c r="K46" i="115"/>
  <c r="L46" i="115" s="1"/>
  <c r="W45" i="115"/>
  <c r="V45" i="115"/>
  <c r="U45" i="115"/>
  <c r="T45" i="115"/>
  <c r="S45" i="115"/>
  <c r="Q45" i="115"/>
  <c r="N45" i="115"/>
  <c r="O45" i="115" s="1"/>
  <c r="K45" i="115"/>
  <c r="L45" i="115" s="1"/>
  <c r="W44" i="115"/>
  <c r="V44" i="115"/>
  <c r="U44" i="115"/>
  <c r="T44" i="115"/>
  <c r="S44" i="115"/>
  <c r="Q44" i="115"/>
  <c r="N44" i="115"/>
  <c r="O44" i="115" s="1"/>
  <c r="K44" i="115"/>
  <c r="L44" i="115" s="1"/>
  <c r="W43" i="115"/>
  <c r="V43" i="115"/>
  <c r="U43" i="115"/>
  <c r="T43" i="115"/>
  <c r="S43" i="115"/>
  <c r="Q43" i="115"/>
  <c r="N43" i="115"/>
  <c r="O43" i="115" s="1"/>
  <c r="K43" i="115"/>
  <c r="L43" i="115" s="1"/>
  <c r="W42" i="115"/>
  <c r="V42" i="115"/>
  <c r="U42" i="115"/>
  <c r="T42" i="115"/>
  <c r="S42" i="115"/>
  <c r="Q42" i="115"/>
  <c r="N42" i="115"/>
  <c r="O42" i="115" s="1"/>
  <c r="K42" i="115"/>
  <c r="L42" i="115" s="1"/>
  <c r="W41" i="115"/>
  <c r="V41" i="115"/>
  <c r="U41" i="115"/>
  <c r="T41" i="115"/>
  <c r="S41" i="115"/>
  <c r="Q41" i="115"/>
  <c r="N41" i="115"/>
  <c r="O41" i="115" s="1"/>
  <c r="K41" i="115"/>
  <c r="L41" i="115" s="1"/>
  <c r="W40" i="115"/>
  <c r="V40" i="115"/>
  <c r="U40" i="115"/>
  <c r="T40" i="115"/>
  <c r="S40" i="115"/>
  <c r="Q40" i="115"/>
  <c r="N40" i="115"/>
  <c r="O40" i="115" s="1"/>
  <c r="L40" i="115"/>
  <c r="K40" i="115"/>
  <c r="W39" i="115"/>
  <c r="V39" i="115"/>
  <c r="U39" i="115"/>
  <c r="T39" i="115"/>
  <c r="S39" i="115"/>
  <c r="Q39" i="115"/>
  <c r="N39" i="115"/>
  <c r="O39" i="115" s="1"/>
  <c r="K39" i="115"/>
  <c r="L39" i="115" s="1"/>
  <c r="W38" i="115"/>
  <c r="V38" i="115"/>
  <c r="U38" i="115"/>
  <c r="T38" i="115"/>
  <c r="S38" i="115"/>
  <c r="Q38" i="115"/>
  <c r="N38" i="115"/>
  <c r="O38" i="115" s="1"/>
  <c r="K38" i="115"/>
  <c r="L38" i="115" s="1"/>
  <c r="W37" i="115"/>
  <c r="V37" i="115"/>
  <c r="U37" i="115"/>
  <c r="T37" i="115"/>
  <c r="S37" i="115"/>
  <c r="Q37" i="115"/>
  <c r="N37" i="115"/>
  <c r="O37" i="115" s="1"/>
  <c r="K37" i="115"/>
  <c r="L37" i="115" s="1"/>
  <c r="W36" i="115"/>
  <c r="V36" i="115"/>
  <c r="U36" i="115"/>
  <c r="T36" i="115"/>
  <c r="S36" i="115"/>
  <c r="Q36" i="115"/>
  <c r="N36" i="115"/>
  <c r="O36" i="115" s="1"/>
  <c r="K36" i="115"/>
  <c r="L36" i="115" s="1"/>
  <c r="W35" i="115"/>
  <c r="V35" i="115"/>
  <c r="U35" i="115"/>
  <c r="T35" i="115"/>
  <c r="S35" i="115"/>
  <c r="Q35" i="115"/>
  <c r="N35" i="115"/>
  <c r="O35" i="115" s="1"/>
  <c r="K35" i="115"/>
  <c r="L35" i="115" s="1"/>
  <c r="W34" i="115"/>
  <c r="V34" i="115"/>
  <c r="U34" i="115"/>
  <c r="T34" i="115"/>
  <c r="S34" i="115"/>
  <c r="Q34" i="115"/>
  <c r="N34" i="115"/>
  <c r="O34" i="115" s="1"/>
  <c r="K34" i="115"/>
  <c r="L34" i="115" s="1"/>
  <c r="W33" i="115"/>
  <c r="V33" i="115"/>
  <c r="U33" i="115"/>
  <c r="T33" i="115"/>
  <c r="S33" i="115"/>
  <c r="Q33" i="115"/>
  <c r="N33" i="115"/>
  <c r="O33" i="115" s="1"/>
  <c r="K33" i="115"/>
  <c r="L33" i="115" s="1"/>
  <c r="W32" i="115"/>
  <c r="V32" i="115"/>
  <c r="U32" i="115"/>
  <c r="T32" i="115"/>
  <c r="S32" i="115"/>
  <c r="Q32" i="115"/>
  <c r="N32" i="115"/>
  <c r="O32" i="115" s="1"/>
  <c r="K32" i="115"/>
  <c r="L32" i="115" s="1"/>
  <c r="W31" i="115"/>
  <c r="V31" i="115"/>
  <c r="U31" i="115"/>
  <c r="T31" i="115"/>
  <c r="S31" i="115"/>
  <c r="Q31" i="115"/>
  <c r="N31" i="115"/>
  <c r="O31" i="115" s="1"/>
  <c r="K31" i="115"/>
  <c r="L31" i="115" s="1"/>
  <c r="W30" i="115"/>
  <c r="V30" i="115"/>
  <c r="U30" i="115"/>
  <c r="T30" i="115"/>
  <c r="S30" i="115"/>
  <c r="Q30" i="115"/>
  <c r="N30" i="115"/>
  <c r="O30" i="115" s="1"/>
  <c r="K30" i="115"/>
  <c r="L30" i="115" s="1"/>
  <c r="W29" i="115"/>
  <c r="V29" i="115"/>
  <c r="U29" i="115"/>
  <c r="T29" i="115"/>
  <c r="S29" i="115"/>
  <c r="Q29" i="115"/>
  <c r="N29" i="115"/>
  <c r="O29" i="115" s="1"/>
  <c r="K29" i="115"/>
  <c r="L29" i="115" s="1"/>
  <c r="W28" i="115"/>
  <c r="V28" i="115"/>
  <c r="U28" i="115"/>
  <c r="T28" i="115"/>
  <c r="S28" i="115"/>
  <c r="Q28" i="115"/>
  <c r="N28" i="115"/>
  <c r="O28" i="115" s="1"/>
  <c r="K28" i="115"/>
  <c r="L28" i="115" s="1"/>
  <c r="I23" i="115"/>
  <c r="H23" i="115"/>
  <c r="C23" i="115"/>
  <c r="O23" i="115" s="1"/>
  <c r="Y23" i="115" s="1"/>
  <c r="B23" i="115"/>
  <c r="I22" i="115"/>
  <c r="H22" i="115"/>
  <c r="C22" i="115"/>
  <c r="O22" i="115" s="1"/>
  <c r="Y22" i="115" s="1"/>
  <c r="B22" i="115"/>
  <c r="H21" i="115"/>
  <c r="T21" i="115" s="1"/>
  <c r="C21" i="115"/>
  <c r="O21" i="115" s="1"/>
  <c r="Y21" i="115" s="1"/>
  <c r="H20" i="115"/>
  <c r="T20" i="115" s="1"/>
  <c r="C20" i="115"/>
  <c r="O20" i="115" s="1"/>
  <c r="Y20" i="115" s="1"/>
  <c r="I19" i="115"/>
  <c r="H19" i="115"/>
  <c r="B19" i="115"/>
  <c r="C18" i="115"/>
  <c r="O18" i="115" s="1"/>
  <c r="Y18" i="115" s="1"/>
  <c r="H17" i="115"/>
  <c r="C17" i="115"/>
  <c r="O17" i="115" s="1"/>
  <c r="Y17" i="115" s="1"/>
  <c r="I16" i="115"/>
  <c r="B16" i="115"/>
  <c r="I15" i="115"/>
  <c r="B15" i="115"/>
  <c r="C14" i="115"/>
  <c r="O14" i="115" s="1"/>
  <c r="Y14" i="115" s="1"/>
  <c r="I13" i="115"/>
  <c r="I12" i="115"/>
  <c r="C11" i="115"/>
  <c r="O11" i="115" s="1"/>
  <c r="Y11" i="115" s="1"/>
  <c r="AC9" i="115"/>
  <c r="AA9" i="115"/>
  <c r="V9" i="115"/>
  <c r="S4" i="115"/>
  <c r="S5" i="115" s="1"/>
  <c r="Q4" i="115"/>
  <c r="Q5" i="115" s="1"/>
  <c r="F4" i="115"/>
  <c r="I398" i="114"/>
  <c r="H398" i="114"/>
  <c r="C398" i="114"/>
  <c r="B398" i="114"/>
  <c r="W397" i="114"/>
  <c r="V397" i="114"/>
  <c r="U397" i="114"/>
  <c r="T397" i="114"/>
  <c r="S397" i="114"/>
  <c r="Q397" i="114"/>
  <c r="N397" i="114"/>
  <c r="O397" i="114" s="1"/>
  <c r="K397" i="114"/>
  <c r="L397" i="114" s="1"/>
  <c r="W396" i="114"/>
  <c r="V396" i="114"/>
  <c r="U396" i="114"/>
  <c r="T396" i="114"/>
  <c r="S396" i="114"/>
  <c r="Q396" i="114"/>
  <c r="N396" i="114"/>
  <c r="O396" i="114" s="1"/>
  <c r="K396" i="114"/>
  <c r="L396" i="114" s="1"/>
  <c r="W395" i="114"/>
  <c r="V395" i="114"/>
  <c r="U395" i="114"/>
  <c r="T395" i="114"/>
  <c r="S395" i="114"/>
  <c r="Q395" i="114"/>
  <c r="N395" i="114"/>
  <c r="O395" i="114" s="1"/>
  <c r="K395" i="114"/>
  <c r="L395" i="114" s="1"/>
  <c r="W394" i="114"/>
  <c r="V394" i="114"/>
  <c r="U394" i="114"/>
  <c r="T394" i="114"/>
  <c r="S394" i="114"/>
  <c r="Q394" i="114"/>
  <c r="N394" i="114"/>
  <c r="O394" i="114" s="1"/>
  <c r="K394" i="114"/>
  <c r="L394" i="114" s="1"/>
  <c r="W393" i="114"/>
  <c r="V393" i="114"/>
  <c r="U393" i="114"/>
  <c r="T393" i="114"/>
  <c r="S393" i="114"/>
  <c r="Q393" i="114"/>
  <c r="N393" i="114"/>
  <c r="O393" i="114" s="1"/>
  <c r="K393" i="114"/>
  <c r="L393" i="114" s="1"/>
  <c r="W392" i="114"/>
  <c r="V392" i="114"/>
  <c r="U392" i="114"/>
  <c r="T392" i="114"/>
  <c r="S392" i="114"/>
  <c r="Q392" i="114"/>
  <c r="N392" i="114"/>
  <c r="O392" i="114" s="1"/>
  <c r="K392" i="114"/>
  <c r="L392" i="114" s="1"/>
  <c r="W391" i="114"/>
  <c r="V391" i="114"/>
  <c r="U391" i="114"/>
  <c r="T391" i="114"/>
  <c r="S391" i="114"/>
  <c r="Q391" i="114"/>
  <c r="N391" i="114"/>
  <c r="O391" i="114" s="1"/>
  <c r="K391" i="114"/>
  <c r="L391" i="114" s="1"/>
  <c r="W390" i="114"/>
  <c r="V390" i="114"/>
  <c r="U390" i="114"/>
  <c r="T390" i="114"/>
  <c r="S390" i="114"/>
  <c r="Q390" i="114"/>
  <c r="O390" i="114"/>
  <c r="N390" i="114"/>
  <c r="K390" i="114"/>
  <c r="L390" i="114" s="1"/>
  <c r="W389" i="114"/>
  <c r="V389" i="114"/>
  <c r="U389" i="114"/>
  <c r="T389" i="114"/>
  <c r="S389" i="114"/>
  <c r="Q389" i="114"/>
  <c r="N389" i="114"/>
  <c r="O389" i="114" s="1"/>
  <c r="K389" i="114"/>
  <c r="L389" i="114" s="1"/>
  <c r="W388" i="114"/>
  <c r="V388" i="114"/>
  <c r="U388" i="114"/>
  <c r="T388" i="114"/>
  <c r="S388" i="114"/>
  <c r="Q388" i="114"/>
  <c r="N388" i="114"/>
  <c r="O388" i="114" s="1"/>
  <c r="K388" i="114"/>
  <c r="L388" i="114" s="1"/>
  <c r="W387" i="114"/>
  <c r="V387" i="114"/>
  <c r="U387" i="114"/>
  <c r="T387" i="114"/>
  <c r="S387" i="114"/>
  <c r="Q387" i="114"/>
  <c r="N387" i="114"/>
  <c r="O387" i="114" s="1"/>
  <c r="K387" i="114"/>
  <c r="L387" i="114" s="1"/>
  <c r="W386" i="114"/>
  <c r="V386" i="114"/>
  <c r="U386" i="114"/>
  <c r="T386" i="114"/>
  <c r="S386" i="114"/>
  <c r="Q386" i="114"/>
  <c r="N386" i="114"/>
  <c r="O386" i="114" s="1"/>
  <c r="K386" i="114"/>
  <c r="L386" i="114" s="1"/>
  <c r="W385" i="114"/>
  <c r="V385" i="114"/>
  <c r="U385" i="114"/>
  <c r="T385" i="114"/>
  <c r="S385" i="114"/>
  <c r="Q385" i="114"/>
  <c r="N385" i="114"/>
  <c r="O385" i="114" s="1"/>
  <c r="K385" i="114"/>
  <c r="L385" i="114" s="1"/>
  <c r="W384" i="114"/>
  <c r="V384" i="114"/>
  <c r="U384" i="114"/>
  <c r="T384" i="114"/>
  <c r="S384" i="114"/>
  <c r="Q384" i="114"/>
  <c r="N384" i="114"/>
  <c r="O384" i="114" s="1"/>
  <c r="K384" i="114"/>
  <c r="L384" i="114" s="1"/>
  <c r="W383" i="114"/>
  <c r="V383" i="114"/>
  <c r="U383" i="114"/>
  <c r="T383" i="114"/>
  <c r="S383" i="114"/>
  <c r="Q383" i="114"/>
  <c r="N383" i="114"/>
  <c r="O383" i="114" s="1"/>
  <c r="K383" i="114"/>
  <c r="L383" i="114" s="1"/>
  <c r="W382" i="114"/>
  <c r="V382" i="114"/>
  <c r="U382" i="114"/>
  <c r="T382" i="114"/>
  <c r="S382" i="114"/>
  <c r="Q382" i="114"/>
  <c r="N382" i="114"/>
  <c r="O382" i="114" s="1"/>
  <c r="K382" i="114"/>
  <c r="L382" i="114" s="1"/>
  <c r="W381" i="114"/>
  <c r="V381" i="114"/>
  <c r="U381" i="114"/>
  <c r="T381" i="114"/>
  <c r="S381" i="114"/>
  <c r="Q381" i="114"/>
  <c r="N381" i="114"/>
  <c r="O381" i="114" s="1"/>
  <c r="K381" i="114"/>
  <c r="L381" i="114" s="1"/>
  <c r="W380" i="114"/>
  <c r="V380" i="114"/>
  <c r="U380" i="114"/>
  <c r="T380" i="114"/>
  <c r="S380" i="114"/>
  <c r="Q380" i="114"/>
  <c r="N380" i="114"/>
  <c r="O380" i="114" s="1"/>
  <c r="K380" i="114"/>
  <c r="L380" i="114" s="1"/>
  <c r="W379" i="114"/>
  <c r="V379" i="114"/>
  <c r="U379" i="114"/>
  <c r="T379" i="114"/>
  <c r="S379" i="114"/>
  <c r="Q379" i="114"/>
  <c r="N379" i="114"/>
  <c r="O379" i="114" s="1"/>
  <c r="K379" i="114"/>
  <c r="L379" i="114" s="1"/>
  <c r="W378" i="114"/>
  <c r="V378" i="114"/>
  <c r="U378" i="114"/>
  <c r="T378" i="114"/>
  <c r="S378" i="114"/>
  <c r="Q378" i="114"/>
  <c r="N378" i="114"/>
  <c r="O378" i="114" s="1"/>
  <c r="K378" i="114"/>
  <c r="L378" i="114" s="1"/>
  <c r="I373" i="114"/>
  <c r="H373" i="114"/>
  <c r="H22" i="114" s="1"/>
  <c r="C373" i="114"/>
  <c r="B373" i="114"/>
  <c r="W372" i="114"/>
  <c r="V372" i="114"/>
  <c r="U372" i="114"/>
  <c r="T372" i="114"/>
  <c r="S372" i="114"/>
  <c r="Q372" i="114"/>
  <c r="N372" i="114"/>
  <c r="O372" i="114" s="1"/>
  <c r="K372" i="114"/>
  <c r="L372" i="114" s="1"/>
  <c r="W371" i="114"/>
  <c r="V371" i="114"/>
  <c r="U371" i="114"/>
  <c r="T371" i="114"/>
  <c r="S371" i="114"/>
  <c r="Q371" i="114"/>
  <c r="N371" i="114"/>
  <c r="O371" i="114" s="1"/>
  <c r="K371" i="114"/>
  <c r="L371" i="114" s="1"/>
  <c r="W370" i="114"/>
  <c r="V370" i="114"/>
  <c r="U370" i="114"/>
  <c r="T370" i="114"/>
  <c r="S370" i="114"/>
  <c r="Q370" i="114"/>
  <c r="N370" i="114"/>
  <c r="O370" i="114" s="1"/>
  <c r="K370" i="114"/>
  <c r="L370" i="114" s="1"/>
  <c r="W369" i="114"/>
  <c r="V369" i="114"/>
  <c r="U369" i="114"/>
  <c r="T369" i="114"/>
  <c r="S369" i="114"/>
  <c r="Q369" i="114"/>
  <c r="N369" i="114"/>
  <c r="O369" i="114" s="1"/>
  <c r="K369" i="114"/>
  <c r="L369" i="114" s="1"/>
  <c r="W368" i="114"/>
  <c r="V368" i="114"/>
  <c r="U368" i="114"/>
  <c r="T368" i="114"/>
  <c r="S368" i="114"/>
  <c r="Q368" i="114"/>
  <c r="N368" i="114"/>
  <c r="O368" i="114" s="1"/>
  <c r="K368" i="114"/>
  <c r="L368" i="114" s="1"/>
  <c r="W367" i="114"/>
  <c r="V367" i="114"/>
  <c r="U367" i="114"/>
  <c r="T367" i="114"/>
  <c r="S367" i="114"/>
  <c r="Q367" i="114"/>
  <c r="N367" i="114"/>
  <c r="O367" i="114" s="1"/>
  <c r="K367" i="114"/>
  <c r="L367" i="114" s="1"/>
  <c r="W366" i="114"/>
  <c r="V366" i="114"/>
  <c r="U366" i="114"/>
  <c r="T366" i="114"/>
  <c r="S366" i="114"/>
  <c r="Q366" i="114"/>
  <c r="N366" i="114"/>
  <c r="O366" i="114" s="1"/>
  <c r="K366" i="114"/>
  <c r="L366" i="114" s="1"/>
  <c r="W365" i="114"/>
  <c r="V365" i="114"/>
  <c r="U365" i="114"/>
  <c r="T365" i="114"/>
  <c r="S365" i="114"/>
  <c r="Q365" i="114"/>
  <c r="N365" i="114"/>
  <c r="O365" i="114" s="1"/>
  <c r="K365" i="114"/>
  <c r="L365" i="114" s="1"/>
  <c r="W364" i="114"/>
  <c r="V364" i="114"/>
  <c r="U364" i="114"/>
  <c r="T364" i="114"/>
  <c r="S364" i="114"/>
  <c r="Q364" i="114"/>
  <c r="N364" i="114"/>
  <c r="O364" i="114" s="1"/>
  <c r="K364" i="114"/>
  <c r="L364" i="114" s="1"/>
  <c r="W363" i="114"/>
  <c r="V363" i="114"/>
  <c r="U363" i="114"/>
  <c r="T363" i="114"/>
  <c r="S363" i="114"/>
  <c r="Q363" i="114"/>
  <c r="N363" i="114"/>
  <c r="O363" i="114" s="1"/>
  <c r="K363" i="114"/>
  <c r="L363" i="114" s="1"/>
  <c r="W362" i="114"/>
  <c r="V362" i="114"/>
  <c r="U362" i="114"/>
  <c r="T362" i="114"/>
  <c r="S362" i="114"/>
  <c r="Q362" i="114"/>
  <c r="N362" i="114"/>
  <c r="O362" i="114" s="1"/>
  <c r="L362" i="114"/>
  <c r="K362" i="114"/>
  <c r="W361" i="114"/>
  <c r="V361" i="114"/>
  <c r="U361" i="114"/>
  <c r="T361" i="114"/>
  <c r="S361" i="114"/>
  <c r="Q361" i="114"/>
  <c r="N361" i="114"/>
  <c r="O361" i="114" s="1"/>
  <c r="K361" i="114"/>
  <c r="L361" i="114" s="1"/>
  <c r="W360" i="114"/>
  <c r="V360" i="114"/>
  <c r="U360" i="114"/>
  <c r="T360" i="114"/>
  <c r="S360" i="114"/>
  <c r="Q360" i="114"/>
  <c r="N360" i="114"/>
  <c r="O360" i="114" s="1"/>
  <c r="K360" i="114"/>
  <c r="L360" i="114" s="1"/>
  <c r="W359" i="114"/>
  <c r="V359" i="114"/>
  <c r="U359" i="114"/>
  <c r="T359" i="114"/>
  <c r="S359" i="114"/>
  <c r="Q359" i="114"/>
  <c r="N359" i="114"/>
  <c r="O359" i="114" s="1"/>
  <c r="K359" i="114"/>
  <c r="L359" i="114" s="1"/>
  <c r="W358" i="114"/>
  <c r="V358" i="114"/>
  <c r="U358" i="114"/>
  <c r="T358" i="114"/>
  <c r="S358" i="114"/>
  <c r="Q358" i="114"/>
  <c r="N358" i="114"/>
  <c r="O358" i="114" s="1"/>
  <c r="K358" i="114"/>
  <c r="L358" i="114" s="1"/>
  <c r="W357" i="114"/>
  <c r="V357" i="114"/>
  <c r="U357" i="114"/>
  <c r="T357" i="114"/>
  <c r="S357" i="114"/>
  <c r="Q357" i="114"/>
  <c r="N357" i="114"/>
  <c r="O357" i="114" s="1"/>
  <c r="K357" i="114"/>
  <c r="L357" i="114" s="1"/>
  <c r="W356" i="114"/>
  <c r="V356" i="114"/>
  <c r="U356" i="114"/>
  <c r="T356" i="114"/>
  <c r="S356" i="114"/>
  <c r="Q356" i="114"/>
  <c r="N356" i="114"/>
  <c r="O356" i="114" s="1"/>
  <c r="K356" i="114"/>
  <c r="L356" i="114" s="1"/>
  <c r="W355" i="114"/>
  <c r="V355" i="114"/>
  <c r="U355" i="114"/>
  <c r="T355" i="114"/>
  <c r="S355" i="114"/>
  <c r="Q355" i="114"/>
  <c r="N355" i="114"/>
  <c r="O355" i="114" s="1"/>
  <c r="K355" i="114"/>
  <c r="L355" i="114" s="1"/>
  <c r="W354" i="114"/>
  <c r="V354" i="114"/>
  <c r="U354" i="114"/>
  <c r="T354" i="114"/>
  <c r="S354" i="114"/>
  <c r="Q354" i="114"/>
  <c r="N354" i="114"/>
  <c r="O354" i="114" s="1"/>
  <c r="K354" i="114"/>
  <c r="L354" i="114" s="1"/>
  <c r="W353" i="114"/>
  <c r="V353" i="114"/>
  <c r="U353" i="114"/>
  <c r="T353" i="114"/>
  <c r="S353" i="114"/>
  <c r="Q353" i="114"/>
  <c r="N353" i="114"/>
  <c r="O353" i="114" s="1"/>
  <c r="K353" i="114"/>
  <c r="L353" i="114" s="1"/>
  <c r="I348" i="114"/>
  <c r="H348" i="114"/>
  <c r="H21" i="114" s="1"/>
  <c r="C348" i="114"/>
  <c r="C21" i="114" s="1"/>
  <c r="B348" i="114"/>
  <c r="W347" i="114"/>
  <c r="V347" i="114"/>
  <c r="U347" i="114"/>
  <c r="T347" i="114"/>
  <c r="S347" i="114"/>
  <c r="Q347" i="114"/>
  <c r="N347" i="114"/>
  <c r="O347" i="114" s="1"/>
  <c r="K347" i="114"/>
  <c r="L347" i="114" s="1"/>
  <c r="W346" i="114"/>
  <c r="V346" i="114"/>
  <c r="U346" i="114"/>
  <c r="T346" i="114"/>
  <c r="S346" i="114"/>
  <c r="Q346" i="114"/>
  <c r="N346" i="114"/>
  <c r="O346" i="114" s="1"/>
  <c r="K346" i="114"/>
  <c r="L346" i="114" s="1"/>
  <c r="W345" i="114"/>
  <c r="V345" i="114"/>
  <c r="U345" i="114"/>
  <c r="T345" i="114"/>
  <c r="S345" i="114"/>
  <c r="Q345" i="114"/>
  <c r="N345" i="114"/>
  <c r="O345" i="114" s="1"/>
  <c r="K345" i="114"/>
  <c r="L345" i="114" s="1"/>
  <c r="W344" i="114"/>
  <c r="V344" i="114"/>
  <c r="U344" i="114"/>
  <c r="T344" i="114"/>
  <c r="S344" i="114"/>
  <c r="Q344" i="114"/>
  <c r="N344" i="114"/>
  <c r="O344" i="114" s="1"/>
  <c r="K344" i="114"/>
  <c r="L344" i="114" s="1"/>
  <c r="W343" i="114"/>
  <c r="V343" i="114"/>
  <c r="U343" i="114"/>
  <c r="T343" i="114"/>
  <c r="S343" i="114"/>
  <c r="Q343" i="114"/>
  <c r="N343" i="114"/>
  <c r="O343" i="114" s="1"/>
  <c r="K343" i="114"/>
  <c r="L343" i="114" s="1"/>
  <c r="W342" i="114"/>
  <c r="V342" i="114"/>
  <c r="U342" i="114"/>
  <c r="T342" i="114"/>
  <c r="S342" i="114"/>
  <c r="Q342" i="114"/>
  <c r="N342" i="114"/>
  <c r="O342" i="114" s="1"/>
  <c r="K342" i="114"/>
  <c r="L342" i="114" s="1"/>
  <c r="W341" i="114"/>
  <c r="V341" i="114"/>
  <c r="U341" i="114"/>
  <c r="T341" i="114"/>
  <c r="S341" i="114"/>
  <c r="Q341" i="114"/>
  <c r="N341" i="114"/>
  <c r="O341" i="114" s="1"/>
  <c r="K341" i="114"/>
  <c r="L341" i="114" s="1"/>
  <c r="W340" i="114"/>
  <c r="V340" i="114"/>
  <c r="U340" i="114"/>
  <c r="T340" i="114"/>
  <c r="S340" i="114"/>
  <c r="Q340" i="114"/>
  <c r="N340" i="114"/>
  <c r="O340" i="114" s="1"/>
  <c r="K340" i="114"/>
  <c r="L340" i="114" s="1"/>
  <c r="W339" i="114"/>
  <c r="V339" i="114"/>
  <c r="U339" i="114"/>
  <c r="T339" i="114"/>
  <c r="S339" i="114"/>
  <c r="Q339" i="114"/>
  <c r="N339" i="114"/>
  <c r="O339" i="114" s="1"/>
  <c r="K339" i="114"/>
  <c r="L339" i="114" s="1"/>
  <c r="W338" i="114"/>
  <c r="V338" i="114"/>
  <c r="U338" i="114"/>
  <c r="T338" i="114"/>
  <c r="S338" i="114"/>
  <c r="Q338" i="114"/>
  <c r="N338" i="114"/>
  <c r="O338" i="114" s="1"/>
  <c r="K338" i="114"/>
  <c r="L338" i="114" s="1"/>
  <c r="W337" i="114"/>
  <c r="V337" i="114"/>
  <c r="U337" i="114"/>
  <c r="T337" i="114"/>
  <c r="S337" i="114"/>
  <c r="Q337" i="114"/>
  <c r="N337" i="114"/>
  <c r="O337" i="114" s="1"/>
  <c r="K337" i="114"/>
  <c r="L337" i="114" s="1"/>
  <c r="W336" i="114"/>
  <c r="V336" i="114"/>
  <c r="U336" i="114"/>
  <c r="T336" i="114"/>
  <c r="S336" i="114"/>
  <c r="Q336" i="114"/>
  <c r="N336" i="114"/>
  <c r="O336" i="114" s="1"/>
  <c r="K336" i="114"/>
  <c r="L336" i="114" s="1"/>
  <c r="W335" i="114"/>
  <c r="V335" i="114"/>
  <c r="U335" i="114"/>
  <c r="T335" i="114"/>
  <c r="S335" i="114"/>
  <c r="Q335" i="114"/>
  <c r="N335" i="114"/>
  <c r="O335" i="114" s="1"/>
  <c r="K335" i="114"/>
  <c r="L335" i="114" s="1"/>
  <c r="W334" i="114"/>
  <c r="V334" i="114"/>
  <c r="U334" i="114"/>
  <c r="T334" i="114"/>
  <c r="S334" i="114"/>
  <c r="Q334" i="114"/>
  <c r="N334" i="114"/>
  <c r="O334" i="114" s="1"/>
  <c r="K334" i="114"/>
  <c r="L334" i="114" s="1"/>
  <c r="W333" i="114"/>
  <c r="V333" i="114"/>
  <c r="U333" i="114"/>
  <c r="T333" i="114"/>
  <c r="S333" i="114"/>
  <c r="Q333" i="114"/>
  <c r="N333" i="114"/>
  <c r="O333" i="114" s="1"/>
  <c r="K333" i="114"/>
  <c r="L333" i="114" s="1"/>
  <c r="W332" i="114"/>
  <c r="V332" i="114"/>
  <c r="U332" i="114"/>
  <c r="T332" i="114"/>
  <c r="S332" i="114"/>
  <c r="Q332" i="114"/>
  <c r="N332" i="114"/>
  <c r="O332" i="114" s="1"/>
  <c r="K332" i="114"/>
  <c r="L332" i="114" s="1"/>
  <c r="W331" i="114"/>
  <c r="V331" i="114"/>
  <c r="U331" i="114"/>
  <c r="T331" i="114"/>
  <c r="S331" i="114"/>
  <c r="Q331" i="114"/>
  <c r="N331" i="114"/>
  <c r="O331" i="114" s="1"/>
  <c r="K331" i="114"/>
  <c r="L331" i="114" s="1"/>
  <c r="W330" i="114"/>
  <c r="V330" i="114"/>
  <c r="U330" i="114"/>
  <c r="T330" i="114"/>
  <c r="S330" i="114"/>
  <c r="Q330" i="114"/>
  <c r="N330" i="114"/>
  <c r="O330" i="114" s="1"/>
  <c r="K330" i="114"/>
  <c r="L330" i="114" s="1"/>
  <c r="W329" i="114"/>
  <c r="V329" i="114"/>
  <c r="U329" i="114"/>
  <c r="T329" i="114"/>
  <c r="S329" i="114"/>
  <c r="Q329" i="114"/>
  <c r="N329" i="114"/>
  <c r="O329" i="114" s="1"/>
  <c r="K329" i="114"/>
  <c r="L329" i="114" s="1"/>
  <c r="W328" i="114"/>
  <c r="V328" i="114"/>
  <c r="U328" i="114"/>
  <c r="T328" i="114"/>
  <c r="S328" i="114"/>
  <c r="Q328" i="114"/>
  <c r="N328" i="114"/>
  <c r="O328" i="114" s="1"/>
  <c r="K328" i="114"/>
  <c r="L328" i="114" s="1"/>
  <c r="I323" i="114"/>
  <c r="H323" i="114"/>
  <c r="H20" i="114" s="1"/>
  <c r="C323" i="114"/>
  <c r="C20" i="114" s="1"/>
  <c r="O20" i="114" s="1"/>
  <c r="Y20" i="114" s="1"/>
  <c r="B323" i="114"/>
  <c r="W322" i="114"/>
  <c r="V322" i="114"/>
  <c r="U322" i="114"/>
  <c r="T322" i="114"/>
  <c r="S322" i="114"/>
  <c r="Q322" i="114"/>
  <c r="N322" i="114"/>
  <c r="O322" i="114" s="1"/>
  <c r="K322" i="114"/>
  <c r="L322" i="114" s="1"/>
  <c r="W321" i="114"/>
  <c r="V321" i="114"/>
  <c r="U321" i="114"/>
  <c r="T321" i="114"/>
  <c r="S321" i="114"/>
  <c r="Q321" i="114"/>
  <c r="N321" i="114"/>
  <c r="O321" i="114" s="1"/>
  <c r="K321" i="114"/>
  <c r="L321" i="114" s="1"/>
  <c r="W320" i="114"/>
  <c r="V320" i="114"/>
  <c r="U320" i="114"/>
  <c r="T320" i="114"/>
  <c r="S320" i="114"/>
  <c r="Q320" i="114"/>
  <c r="N320" i="114"/>
  <c r="O320" i="114" s="1"/>
  <c r="K320" i="114"/>
  <c r="L320" i="114" s="1"/>
  <c r="W319" i="114"/>
  <c r="V319" i="114"/>
  <c r="U319" i="114"/>
  <c r="T319" i="114"/>
  <c r="S319" i="114"/>
  <c r="Q319" i="114"/>
  <c r="N319" i="114"/>
  <c r="O319" i="114" s="1"/>
  <c r="K319" i="114"/>
  <c r="L319" i="114" s="1"/>
  <c r="W318" i="114"/>
  <c r="V318" i="114"/>
  <c r="U318" i="114"/>
  <c r="T318" i="114"/>
  <c r="S318" i="114"/>
  <c r="Q318" i="114"/>
  <c r="N318" i="114"/>
  <c r="O318" i="114" s="1"/>
  <c r="K318" i="114"/>
  <c r="L318" i="114" s="1"/>
  <c r="W317" i="114"/>
  <c r="V317" i="114"/>
  <c r="U317" i="114"/>
  <c r="T317" i="114"/>
  <c r="S317" i="114"/>
  <c r="Q317" i="114"/>
  <c r="N317" i="114"/>
  <c r="O317" i="114" s="1"/>
  <c r="K317" i="114"/>
  <c r="L317" i="114" s="1"/>
  <c r="W316" i="114"/>
  <c r="V316" i="114"/>
  <c r="U316" i="114"/>
  <c r="T316" i="114"/>
  <c r="S316" i="114"/>
  <c r="Q316" i="114"/>
  <c r="N316" i="114"/>
  <c r="O316" i="114" s="1"/>
  <c r="K316" i="114"/>
  <c r="L316" i="114" s="1"/>
  <c r="W315" i="114"/>
  <c r="V315" i="114"/>
  <c r="U315" i="114"/>
  <c r="T315" i="114"/>
  <c r="S315" i="114"/>
  <c r="Q315" i="114"/>
  <c r="N315" i="114"/>
  <c r="O315" i="114" s="1"/>
  <c r="K315" i="114"/>
  <c r="L315" i="114" s="1"/>
  <c r="W314" i="114"/>
  <c r="V314" i="114"/>
  <c r="U314" i="114"/>
  <c r="T314" i="114"/>
  <c r="S314" i="114"/>
  <c r="Q314" i="114"/>
  <c r="N314" i="114"/>
  <c r="O314" i="114" s="1"/>
  <c r="K314" i="114"/>
  <c r="L314" i="114" s="1"/>
  <c r="W313" i="114"/>
  <c r="V313" i="114"/>
  <c r="U313" i="114"/>
  <c r="T313" i="114"/>
  <c r="S313" i="114"/>
  <c r="Q313" i="114"/>
  <c r="N313" i="114"/>
  <c r="O313" i="114" s="1"/>
  <c r="K313" i="114"/>
  <c r="L313" i="114" s="1"/>
  <c r="W312" i="114"/>
  <c r="V312" i="114"/>
  <c r="U312" i="114"/>
  <c r="T312" i="114"/>
  <c r="S312" i="114"/>
  <c r="Q312" i="114"/>
  <c r="N312" i="114"/>
  <c r="O312" i="114" s="1"/>
  <c r="K312" i="114"/>
  <c r="L312" i="114" s="1"/>
  <c r="W311" i="114"/>
  <c r="V311" i="114"/>
  <c r="U311" i="114"/>
  <c r="T311" i="114"/>
  <c r="S311" i="114"/>
  <c r="Q311" i="114"/>
  <c r="N311" i="114"/>
  <c r="O311" i="114" s="1"/>
  <c r="K311" i="114"/>
  <c r="L311" i="114" s="1"/>
  <c r="W310" i="114"/>
  <c r="V310" i="114"/>
  <c r="U310" i="114"/>
  <c r="T310" i="114"/>
  <c r="S310" i="114"/>
  <c r="Q310" i="114"/>
  <c r="N310" i="114"/>
  <c r="O310" i="114" s="1"/>
  <c r="K310" i="114"/>
  <c r="L310" i="114" s="1"/>
  <c r="W309" i="114"/>
  <c r="V309" i="114"/>
  <c r="U309" i="114"/>
  <c r="T309" i="114"/>
  <c r="S309" i="114"/>
  <c r="Q309" i="114"/>
  <c r="N309" i="114"/>
  <c r="O309" i="114" s="1"/>
  <c r="K309" i="114"/>
  <c r="L309" i="114" s="1"/>
  <c r="W308" i="114"/>
  <c r="V308" i="114"/>
  <c r="U308" i="114"/>
  <c r="T308" i="114"/>
  <c r="S308" i="114"/>
  <c r="Q308" i="114"/>
  <c r="N308" i="114"/>
  <c r="O308" i="114" s="1"/>
  <c r="K308" i="114"/>
  <c r="L308" i="114" s="1"/>
  <c r="W307" i="114"/>
  <c r="V307" i="114"/>
  <c r="U307" i="114"/>
  <c r="T307" i="114"/>
  <c r="S307" i="114"/>
  <c r="Q307" i="114"/>
  <c r="N307" i="114"/>
  <c r="O307" i="114" s="1"/>
  <c r="K307" i="114"/>
  <c r="L307" i="114" s="1"/>
  <c r="W306" i="114"/>
  <c r="V306" i="114"/>
  <c r="U306" i="114"/>
  <c r="T306" i="114"/>
  <c r="S306" i="114"/>
  <c r="Q306" i="114"/>
  <c r="N306" i="114"/>
  <c r="O306" i="114" s="1"/>
  <c r="K306" i="114"/>
  <c r="L306" i="114" s="1"/>
  <c r="W305" i="114"/>
  <c r="V305" i="114"/>
  <c r="U305" i="114"/>
  <c r="T305" i="114"/>
  <c r="S305" i="114"/>
  <c r="Q305" i="114"/>
  <c r="N305" i="114"/>
  <c r="O305" i="114" s="1"/>
  <c r="K305" i="114"/>
  <c r="L305" i="114" s="1"/>
  <c r="W304" i="114"/>
  <c r="V304" i="114"/>
  <c r="U304" i="114"/>
  <c r="T304" i="114"/>
  <c r="S304" i="114"/>
  <c r="Q304" i="114"/>
  <c r="N304" i="114"/>
  <c r="O304" i="114" s="1"/>
  <c r="K304" i="114"/>
  <c r="L304" i="114" s="1"/>
  <c r="W303" i="114"/>
  <c r="V303" i="114"/>
  <c r="U303" i="114"/>
  <c r="T303" i="114"/>
  <c r="S303" i="114"/>
  <c r="Q303" i="114"/>
  <c r="N303" i="114"/>
  <c r="O303" i="114" s="1"/>
  <c r="K303" i="114"/>
  <c r="L303" i="114" s="1"/>
  <c r="I298" i="114"/>
  <c r="H298" i="114"/>
  <c r="C298" i="114"/>
  <c r="C19" i="114" s="1"/>
  <c r="B298" i="114"/>
  <c r="B19" i="114" s="1"/>
  <c r="W297" i="114"/>
  <c r="V297" i="114"/>
  <c r="U297" i="114"/>
  <c r="T297" i="114"/>
  <c r="S297" i="114"/>
  <c r="Q297" i="114"/>
  <c r="N297" i="114"/>
  <c r="O297" i="114" s="1"/>
  <c r="K297" i="114"/>
  <c r="L297" i="114" s="1"/>
  <c r="W296" i="114"/>
  <c r="V296" i="114"/>
  <c r="U296" i="114"/>
  <c r="T296" i="114"/>
  <c r="S296" i="114"/>
  <c r="Q296" i="114"/>
  <c r="N296" i="114"/>
  <c r="O296" i="114" s="1"/>
  <c r="K296" i="114"/>
  <c r="L296" i="114" s="1"/>
  <c r="W295" i="114"/>
  <c r="V295" i="114"/>
  <c r="U295" i="114"/>
  <c r="T295" i="114"/>
  <c r="S295" i="114"/>
  <c r="Q295" i="114"/>
  <c r="N295" i="114"/>
  <c r="O295" i="114" s="1"/>
  <c r="K295" i="114"/>
  <c r="L295" i="114" s="1"/>
  <c r="W294" i="114"/>
  <c r="V294" i="114"/>
  <c r="U294" i="114"/>
  <c r="T294" i="114"/>
  <c r="S294" i="114"/>
  <c r="Q294" i="114"/>
  <c r="N294" i="114"/>
  <c r="O294" i="114" s="1"/>
  <c r="K294" i="114"/>
  <c r="L294" i="114" s="1"/>
  <c r="W293" i="114"/>
  <c r="V293" i="114"/>
  <c r="U293" i="114"/>
  <c r="T293" i="114"/>
  <c r="S293" i="114"/>
  <c r="Q293" i="114"/>
  <c r="N293" i="114"/>
  <c r="O293" i="114" s="1"/>
  <c r="K293" i="114"/>
  <c r="L293" i="114" s="1"/>
  <c r="W292" i="114"/>
  <c r="V292" i="114"/>
  <c r="U292" i="114"/>
  <c r="T292" i="114"/>
  <c r="S292" i="114"/>
  <c r="Q292" i="114"/>
  <c r="N292" i="114"/>
  <c r="O292" i="114" s="1"/>
  <c r="K292" i="114"/>
  <c r="L292" i="114" s="1"/>
  <c r="W291" i="114"/>
  <c r="V291" i="114"/>
  <c r="U291" i="114"/>
  <c r="T291" i="114"/>
  <c r="S291" i="114"/>
  <c r="Q291" i="114"/>
  <c r="N291" i="114"/>
  <c r="O291" i="114" s="1"/>
  <c r="K291" i="114"/>
  <c r="L291" i="114" s="1"/>
  <c r="W290" i="114"/>
  <c r="V290" i="114"/>
  <c r="U290" i="114"/>
  <c r="T290" i="114"/>
  <c r="S290" i="114"/>
  <c r="Q290" i="114"/>
  <c r="N290" i="114"/>
  <c r="O290" i="114" s="1"/>
  <c r="K290" i="114"/>
  <c r="L290" i="114" s="1"/>
  <c r="W289" i="114"/>
  <c r="V289" i="114"/>
  <c r="U289" i="114"/>
  <c r="T289" i="114"/>
  <c r="S289" i="114"/>
  <c r="Q289" i="114"/>
  <c r="N289" i="114"/>
  <c r="O289" i="114" s="1"/>
  <c r="K289" i="114"/>
  <c r="L289" i="114" s="1"/>
  <c r="W288" i="114"/>
  <c r="V288" i="114"/>
  <c r="U288" i="114"/>
  <c r="T288" i="114"/>
  <c r="S288" i="114"/>
  <c r="Q288" i="114"/>
  <c r="N288" i="114"/>
  <c r="O288" i="114" s="1"/>
  <c r="K288" i="114"/>
  <c r="L288" i="114" s="1"/>
  <c r="W287" i="114"/>
  <c r="V287" i="114"/>
  <c r="U287" i="114"/>
  <c r="T287" i="114"/>
  <c r="S287" i="114"/>
  <c r="Q287" i="114"/>
  <c r="N287" i="114"/>
  <c r="O287" i="114" s="1"/>
  <c r="K287" i="114"/>
  <c r="L287" i="114" s="1"/>
  <c r="W286" i="114"/>
  <c r="V286" i="114"/>
  <c r="U286" i="114"/>
  <c r="T286" i="114"/>
  <c r="S286" i="114"/>
  <c r="Q286" i="114"/>
  <c r="N286" i="114"/>
  <c r="O286" i="114" s="1"/>
  <c r="K286" i="114"/>
  <c r="L286" i="114" s="1"/>
  <c r="W285" i="114"/>
  <c r="V285" i="114"/>
  <c r="U285" i="114"/>
  <c r="T285" i="114"/>
  <c r="S285" i="114"/>
  <c r="Q285" i="114"/>
  <c r="N285" i="114"/>
  <c r="O285" i="114" s="1"/>
  <c r="K285" i="114"/>
  <c r="L285" i="114" s="1"/>
  <c r="W284" i="114"/>
  <c r="V284" i="114"/>
  <c r="U284" i="114"/>
  <c r="T284" i="114"/>
  <c r="S284" i="114"/>
  <c r="Q284" i="114"/>
  <c r="N284" i="114"/>
  <c r="O284" i="114" s="1"/>
  <c r="K284" i="114"/>
  <c r="L284" i="114" s="1"/>
  <c r="W283" i="114"/>
  <c r="V283" i="114"/>
  <c r="U283" i="114"/>
  <c r="T283" i="114"/>
  <c r="S283" i="114"/>
  <c r="Q283" i="114"/>
  <c r="N283" i="114"/>
  <c r="O283" i="114" s="1"/>
  <c r="K283" i="114"/>
  <c r="L283" i="114" s="1"/>
  <c r="W282" i="114"/>
  <c r="V282" i="114"/>
  <c r="U282" i="114"/>
  <c r="T282" i="114"/>
  <c r="S282" i="114"/>
  <c r="Q282" i="114"/>
  <c r="N282" i="114"/>
  <c r="O282" i="114" s="1"/>
  <c r="K282" i="114"/>
  <c r="L282" i="114" s="1"/>
  <c r="W281" i="114"/>
  <c r="V281" i="114"/>
  <c r="U281" i="114"/>
  <c r="T281" i="114"/>
  <c r="S281" i="114"/>
  <c r="Q281" i="114"/>
  <c r="N281" i="114"/>
  <c r="O281" i="114" s="1"/>
  <c r="K281" i="114"/>
  <c r="L281" i="114" s="1"/>
  <c r="W280" i="114"/>
  <c r="V280" i="114"/>
  <c r="U280" i="114"/>
  <c r="T280" i="114"/>
  <c r="S280" i="114"/>
  <c r="Q280" i="114"/>
  <c r="N280" i="114"/>
  <c r="O280" i="114" s="1"/>
  <c r="K280" i="114"/>
  <c r="L280" i="114" s="1"/>
  <c r="W279" i="114"/>
  <c r="V279" i="114"/>
  <c r="U279" i="114"/>
  <c r="T279" i="114"/>
  <c r="S279" i="114"/>
  <c r="Q279" i="114"/>
  <c r="N279" i="114"/>
  <c r="O279" i="114" s="1"/>
  <c r="K279" i="114"/>
  <c r="L279" i="114" s="1"/>
  <c r="W278" i="114"/>
  <c r="V278" i="114"/>
  <c r="U278" i="114"/>
  <c r="T278" i="114"/>
  <c r="T299" i="114" s="1"/>
  <c r="T298" i="114" s="1"/>
  <c r="D298" i="114" s="1"/>
  <c r="D19" i="114" s="1"/>
  <c r="Q19" i="114" s="1"/>
  <c r="AA19" i="114" s="1"/>
  <c r="S278" i="114"/>
  <c r="Q278" i="114"/>
  <c r="N278" i="114"/>
  <c r="O278" i="114" s="1"/>
  <c r="K278" i="114"/>
  <c r="L278" i="114" s="1"/>
  <c r="I273" i="114"/>
  <c r="H273" i="114"/>
  <c r="H18" i="114" s="1"/>
  <c r="T18" i="114" s="1"/>
  <c r="C273" i="114"/>
  <c r="B273" i="114"/>
  <c r="W272" i="114"/>
  <c r="V272" i="114"/>
  <c r="U272" i="114"/>
  <c r="T272" i="114"/>
  <c r="S272" i="114"/>
  <c r="Q272" i="114"/>
  <c r="N272" i="114"/>
  <c r="O272" i="114" s="1"/>
  <c r="K272" i="114"/>
  <c r="L272" i="114" s="1"/>
  <c r="W271" i="114"/>
  <c r="V271" i="114"/>
  <c r="U271" i="114"/>
  <c r="T271" i="114"/>
  <c r="S271" i="114"/>
  <c r="Q271" i="114"/>
  <c r="N271" i="114"/>
  <c r="O271" i="114" s="1"/>
  <c r="K271" i="114"/>
  <c r="L271" i="114" s="1"/>
  <c r="W270" i="114"/>
  <c r="V270" i="114"/>
  <c r="U270" i="114"/>
  <c r="T270" i="114"/>
  <c r="S270" i="114"/>
  <c r="Q270" i="114"/>
  <c r="N270" i="114"/>
  <c r="O270" i="114" s="1"/>
  <c r="K270" i="114"/>
  <c r="L270" i="114" s="1"/>
  <c r="W269" i="114"/>
  <c r="V269" i="114"/>
  <c r="U269" i="114"/>
  <c r="T269" i="114"/>
  <c r="S269" i="114"/>
  <c r="Q269" i="114"/>
  <c r="N269" i="114"/>
  <c r="O269" i="114" s="1"/>
  <c r="K269" i="114"/>
  <c r="L269" i="114" s="1"/>
  <c r="W268" i="114"/>
  <c r="V268" i="114"/>
  <c r="U268" i="114"/>
  <c r="T268" i="114"/>
  <c r="S268" i="114"/>
  <c r="Q268" i="114"/>
  <c r="N268" i="114"/>
  <c r="O268" i="114" s="1"/>
  <c r="K268" i="114"/>
  <c r="L268" i="114" s="1"/>
  <c r="W267" i="114"/>
  <c r="V267" i="114"/>
  <c r="U267" i="114"/>
  <c r="T267" i="114"/>
  <c r="S267" i="114"/>
  <c r="Q267" i="114"/>
  <c r="N267" i="114"/>
  <c r="O267" i="114" s="1"/>
  <c r="K267" i="114"/>
  <c r="L267" i="114" s="1"/>
  <c r="W266" i="114"/>
  <c r="V266" i="114"/>
  <c r="U266" i="114"/>
  <c r="T266" i="114"/>
  <c r="S266" i="114"/>
  <c r="Q266" i="114"/>
  <c r="N266" i="114"/>
  <c r="O266" i="114" s="1"/>
  <c r="K266" i="114"/>
  <c r="L266" i="114" s="1"/>
  <c r="W265" i="114"/>
  <c r="V265" i="114"/>
  <c r="U265" i="114"/>
  <c r="T265" i="114"/>
  <c r="S265" i="114"/>
  <c r="Q265" i="114"/>
  <c r="N265" i="114"/>
  <c r="O265" i="114" s="1"/>
  <c r="K265" i="114"/>
  <c r="L265" i="114" s="1"/>
  <c r="W264" i="114"/>
  <c r="V264" i="114"/>
  <c r="U264" i="114"/>
  <c r="T264" i="114"/>
  <c r="S264" i="114"/>
  <c r="Q264" i="114"/>
  <c r="N264" i="114"/>
  <c r="O264" i="114" s="1"/>
  <c r="K264" i="114"/>
  <c r="L264" i="114" s="1"/>
  <c r="W263" i="114"/>
  <c r="V263" i="114"/>
  <c r="U263" i="114"/>
  <c r="T263" i="114"/>
  <c r="S263" i="114"/>
  <c r="Q263" i="114"/>
  <c r="N263" i="114"/>
  <c r="O263" i="114" s="1"/>
  <c r="K263" i="114"/>
  <c r="L263" i="114" s="1"/>
  <c r="W262" i="114"/>
  <c r="V262" i="114"/>
  <c r="U262" i="114"/>
  <c r="T262" i="114"/>
  <c r="S262" i="114"/>
  <c r="Q262" i="114"/>
  <c r="N262" i="114"/>
  <c r="O262" i="114" s="1"/>
  <c r="K262" i="114"/>
  <c r="L262" i="114" s="1"/>
  <c r="W261" i="114"/>
  <c r="V261" i="114"/>
  <c r="U261" i="114"/>
  <c r="T261" i="114"/>
  <c r="S261" i="114"/>
  <c r="Q261" i="114"/>
  <c r="N261" i="114"/>
  <c r="O261" i="114" s="1"/>
  <c r="K261" i="114"/>
  <c r="L261" i="114" s="1"/>
  <c r="W260" i="114"/>
  <c r="V260" i="114"/>
  <c r="U260" i="114"/>
  <c r="T260" i="114"/>
  <c r="S260" i="114"/>
  <c r="Q260" i="114"/>
  <c r="N260" i="114"/>
  <c r="O260" i="114" s="1"/>
  <c r="K260" i="114"/>
  <c r="L260" i="114" s="1"/>
  <c r="W259" i="114"/>
  <c r="V259" i="114"/>
  <c r="U259" i="114"/>
  <c r="T259" i="114"/>
  <c r="S259" i="114"/>
  <c r="Q259" i="114"/>
  <c r="N259" i="114"/>
  <c r="O259" i="114" s="1"/>
  <c r="K259" i="114"/>
  <c r="L259" i="114" s="1"/>
  <c r="W258" i="114"/>
  <c r="V258" i="114"/>
  <c r="U258" i="114"/>
  <c r="T258" i="114"/>
  <c r="S258" i="114"/>
  <c r="Q258" i="114"/>
  <c r="N258" i="114"/>
  <c r="O258" i="114" s="1"/>
  <c r="K258" i="114"/>
  <c r="L258" i="114" s="1"/>
  <c r="W257" i="114"/>
  <c r="V257" i="114"/>
  <c r="U257" i="114"/>
  <c r="T257" i="114"/>
  <c r="S257" i="114"/>
  <c r="Q257" i="114"/>
  <c r="N257" i="114"/>
  <c r="O257" i="114" s="1"/>
  <c r="K257" i="114"/>
  <c r="L257" i="114" s="1"/>
  <c r="W256" i="114"/>
  <c r="V256" i="114"/>
  <c r="U256" i="114"/>
  <c r="T256" i="114"/>
  <c r="S256" i="114"/>
  <c r="Q256" i="114"/>
  <c r="N256" i="114"/>
  <c r="O256" i="114" s="1"/>
  <c r="K256" i="114"/>
  <c r="L256" i="114" s="1"/>
  <c r="W255" i="114"/>
  <c r="V255" i="114"/>
  <c r="U255" i="114"/>
  <c r="T255" i="114"/>
  <c r="S255" i="114"/>
  <c r="Q255" i="114"/>
  <c r="N255" i="114"/>
  <c r="O255" i="114" s="1"/>
  <c r="K255" i="114"/>
  <c r="L255" i="114" s="1"/>
  <c r="W254" i="114"/>
  <c r="V254" i="114"/>
  <c r="U254" i="114"/>
  <c r="T254" i="114"/>
  <c r="S254" i="114"/>
  <c r="Q254" i="114"/>
  <c r="N254" i="114"/>
  <c r="O254" i="114" s="1"/>
  <c r="K254" i="114"/>
  <c r="L254" i="114" s="1"/>
  <c r="W253" i="114"/>
  <c r="W274" i="114" s="1"/>
  <c r="W273" i="114" s="1"/>
  <c r="G273" i="114" s="1"/>
  <c r="G18" i="114" s="1"/>
  <c r="AB18" i="114" s="1"/>
  <c r="V253" i="114"/>
  <c r="V274" i="114" s="1"/>
  <c r="V273" i="114" s="1"/>
  <c r="F273" i="114" s="1"/>
  <c r="F18" i="114" s="1"/>
  <c r="U253" i="114"/>
  <c r="T253" i="114"/>
  <c r="S253" i="114"/>
  <c r="Q253" i="114"/>
  <c r="N253" i="114"/>
  <c r="O253" i="114" s="1"/>
  <c r="K253" i="114"/>
  <c r="L253" i="114" s="1"/>
  <c r="I248" i="114"/>
  <c r="H248" i="114"/>
  <c r="C248" i="114"/>
  <c r="C17" i="114" s="1"/>
  <c r="O17" i="114" s="1"/>
  <c r="Y17" i="114" s="1"/>
  <c r="B248" i="114"/>
  <c r="W247" i="114"/>
  <c r="V247" i="114"/>
  <c r="U247" i="114"/>
  <c r="T247" i="114"/>
  <c r="S247" i="114"/>
  <c r="Q247" i="114"/>
  <c r="N247" i="114"/>
  <c r="O247" i="114" s="1"/>
  <c r="K247" i="114"/>
  <c r="L247" i="114" s="1"/>
  <c r="W246" i="114"/>
  <c r="V246" i="114"/>
  <c r="U246" i="114"/>
  <c r="T246" i="114"/>
  <c r="S246" i="114"/>
  <c r="Q246" i="114"/>
  <c r="N246" i="114"/>
  <c r="O246" i="114" s="1"/>
  <c r="K246" i="114"/>
  <c r="L246" i="114" s="1"/>
  <c r="W245" i="114"/>
  <c r="V245" i="114"/>
  <c r="U245" i="114"/>
  <c r="T245" i="114"/>
  <c r="S245" i="114"/>
  <c r="Q245" i="114"/>
  <c r="N245" i="114"/>
  <c r="O245" i="114" s="1"/>
  <c r="K245" i="114"/>
  <c r="L245" i="114" s="1"/>
  <c r="W244" i="114"/>
  <c r="V244" i="114"/>
  <c r="U244" i="114"/>
  <c r="T244" i="114"/>
  <c r="S244" i="114"/>
  <c r="Q244" i="114"/>
  <c r="N244" i="114"/>
  <c r="O244" i="114" s="1"/>
  <c r="K244" i="114"/>
  <c r="L244" i="114" s="1"/>
  <c r="W243" i="114"/>
  <c r="V243" i="114"/>
  <c r="U243" i="114"/>
  <c r="T243" i="114"/>
  <c r="S243" i="114"/>
  <c r="Q243" i="114"/>
  <c r="N243" i="114"/>
  <c r="O243" i="114" s="1"/>
  <c r="K243" i="114"/>
  <c r="L243" i="114" s="1"/>
  <c r="W242" i="114"/>
  <c r="V242" i="114"/>
  <c r="U242" i="114"/>
  <c r="T242" i="114"/>
  <c r="S242" i="114"/>
  <c r="Q242" i="114"/>
  <c r="N242" i="114"/>
  <c r="O242" i="114" s="1"/>
  <c r="K242" i="114"/>
  <c r="L242" i="114" s="1"/>
  <c r="W241" i="114"/>
  <c r="V241" i="114"/>
  <c r="U241" i="114"/>
  <c r="T241" i="114"/>
  <c r="S241" i="114"/>
  <c r="Q241" i="114"/>
  <c r="N241" i="114"/>
  <c r="O241" i="114" s="1"/>
  <c r="K241" i="114"/>
  <c r="L241" i="114" s="1"/>
  <c r="W240" i="114"/>
  <c r="V240" i="114"/>
  <c r="U240" i="114"/>
  <c r="T240" i="114"/>
  <c r="S240" i="114"/>
  <c r="Q240" i="114"/>
  <c r="N240" i="114"/>
  <c r="O240" i="114" s="1"/>
  <c r="K240" i="114"/>
  <c r="L240" i="114" s="1"/>
  <c r="W239" i="114"/>
  <c r="V239" i="114"/>
  <c r="U239" i="114"/>
  <c r="T239" i="114"/>
  <c r="S239" i="114"/>
  <c r="Q239" i="114"/>
  <c r="N239" i="114"/>
  <c r="O239" i="114" s="1"/>
  <c r="K239" i="114"/>
  <c r="L239" i="114" s="1"/>
  <c r="W238" i="114"/>
  <c r="V238" i="114"/>
  <c r="U238" i="114"/>
  <c r="T238" i="114"/>
  <c r="S238" i="114"/>
  <c r="Q238" i="114"/>
  <c r="N238" i="114"/>
  <c r="O238" i="114" s="1"/>
  <c r="K238" i="114"/>
  <c r="L238" i="114" s="1"/>
  <c r="W237" i="114"/>
  <c r="V237" i="114"/>
  <c r="U237" i="114"/>
  <c r="T237" i="114"/>
  <c r="S237" i="114"/>
  <c r="Q237" i="114"/>
  <c r="N237" i="114"/>
  <c r="O237" i="114" s="1"/>
  <c r="K237" i="114"/>
  <c r="L237" i="114" s="1"/>
  <c r="W236" i="114"/>
  <c r="V236" i="114"/>
  <c r="U236" i="114"/>
  <c r="T236" i="114"/>
  <c r="S236" i="114"/>
  <c r="Q236" i="114"/>
  <c r="N236" i="114"/>
  <c r="O236" i="114" s="1"/>
  <c r="K236" i="114"/>
  <c r="L236" i="114" s="1"/>
  <c r="W235" i="114"/>
  <c r="V235" i="114"/>
  <c r="U235" i="114"/>
  <c r="T235" i="114"/>
  <c r="S235" i="114"/>
  <c r="Q235" i="114"/>
  <c r="N235" i="114"/>
  <c r="O235" i="114" s="1"/>
  <c r="K235" i="114"/>
  <c r="L235" i="114" s="1"/>
  <c r="W234" i="114"/>
  <c r="V234" i="114"/>
  <c r="U234" i="114"/>
  <c r="T234" i="114"/>
  <c r="S234" i="114"/>
  <c r="Q234" i="114"/>
  <c r="N234" i="114"/>
  <c r="O234" i="114" s="1"/>
  <c r="K234" i="114"/>
  <c r="L234" i="114" s="1"/>
  <c r="W233" i="114"/>
  <c r="V233" i="114"/>
  <c r="U233" i="114"/>
  <c r="T233" i="114"/>
  <c r="S233" i="114"/>
  <c r="Q233" i="114"/>
  <c r="N233" i="114"/>
  <c r="O233" i="114" s="1"/>
  <c r="K233" i="114"/>
  <c r="L233" i="114" s="1"/>
  <c r="W232" i="114"/>
  <c r="V232" i="114"/>
  <c r="U232" i="114"/>
  <c r="T232" i="114"/>
  <c r="S232" i="114"/>
  <c r="Q232" i="114"/>
  <c r="N232" i="114"/>
  <c r="O232" i="114" s="1"/>
  <c r="K232" i="114"/>
  <c r="L232" i="114" s="1"/>
  <c r="W231" i="114"/>
  <c r="V231" i="114"/>
  <c r="U231" i="114"/>
  <c r="T231" i="114"/>
  <c r="S231" i="114"/>
  <c r="Q231" i="114"/>
  <c r="N231" i="114"/>
  <c r="O231" i="114" s="1"/>
  <c r="K231" i="114"/>
  <c r="L231" i="114" s="1"/>
  <c r="W230" i="114"/>
  <c r="V230" i="114"/>
  <c r="U230" i="114"/>
  <c r="T230" i="114"/>
  <c r="S230" i="114"/>
  <c r="Q230" i="114"/>
  <c r="N230" i="114"/>
  <c r="O230" i="114" s="1"/>
  <c r="K230" i="114"/>
  <c r="L230" i="114" s="1"/>
  <c r="W229" i="114"/>
  <c r="V229" i="114"/>
  <c r="U229" i="114"/>
  <c r="T229" i="114"/>
  <c r="S229" i="114"/>
  <c r="Q229" i="114"/>
  <c r="N229" i="114"/>
  <c r="O229" i="114" s="1"/>
  <c r="K229" i="114"/>
  <c r="L229" i="114" s="1"/>
  <c r="W228" i="114"/>
  <c r="V228" i="114"/>
  <c r="U228" i="114"/>
  <c r="U249" i="114" s="1"/>
  <c r="U248" i="114" s="1"/>
  <c r="E248" i="114" s="1"/>
  <c r="T228" i="114"/>
  <c r="S228" i="114"/>
  <c r="Q228" i="114"/>
  <c r="N228" i="114"/>
  <c r="O228" i="114" s="1"/>
  <c r="K228" i="114"/>
  <c r="L228" i="114" s="1"/>
  <c r="I223" i="114"/>
  <c r="H223" i="114"/>
  <c r="C223" i="114"/>
  <c r="B223" i="114"/>
  <c r="W222" i="114"/>
  <c r="V222" i="114"/>
  <c r="U222" i="114"/>
  <c r="T222" i="114"/>
  <c r="S222" i="114"/>
  <c r="Q222" i="114"/>
  <c r="N222" i="114"/>
  <c r="O222" i="114" s="1"/>
  <c r="K222" i="114"/>
  <c r="L222" i="114" s="1"/>
  <c r="W221" i="114"/>
  <c r="V221" i="114"/>
  <c r="U221" i="114"/>
  <c r="T221" i="114"/>
  <c r="S221" i="114"/>
  <c r="Q221" i="114"/>
  <c r="N221" i="114"/>
  <c r="O221" i="114" s="1"/>
  <c r="K221" i="114"/>
  <c r="L221" i="114" s="1"/>
  <c r="W220" i="114"/>
  <c r="V220" i="114"/>
  <c r="U220" i="114"/>
  <c r="T220" i="114"/>
  <c r="S220" i="114"/>
  <c r="Q220" i="114"/>
  <c r="N220" i="114"/>
  <c r="O220" i="114" s="1"/>
  <c r="K220" i="114"/>
  <c r="L220" i="114" s="1"/>
  <c r="W219" i="114"/>
  <c r="V219" i="114"/>
  <c r="U219" i="114"/>
  <c r="T219" i="114"/>
  <c r="S219" i="114"/>
  <c r="Q219" i="114"/>
  <c r="N219" i="114"/>
  <c r="O219" i="114" s="1"/>
  <c r="K219" i="114"/>
  <c r="L219" i="114" s="1"/>
  <c r="W218" i="114"/>
  <c r="V218" i="114"/>
  <c r="U218" i="114"/>
  <c r="T218" i="114"/>
  <c r="S218" i="114"/>
  <c r="Q218" i="114"/>
  <c r="N218" i="114"/>
  <c r="O218" i="114" s="1"/>
  <c r="K218" i="114"/>
  <c r="L218" i="114" s="1"/>
  <c r="W217" i="114"/>
  <c r="V217" i="114"/>
  <c r="U217" i="114"/>
  <c r="T217" i="114"/>
  <c r="S217" i="114"/>
  <c r="Q217" i="114"/>
  <c r="N217" i="114"/>
  <c r="O217" i="114" s="1"/>
  <c r="K217" i="114"/>
  <c r="L217" i="114" s="1"/>
  <c r="W216" i="114"/>
  <c r="V216" i="114"/>
  <c r="U216" i="114"/>
  <c r="T216" i="114"/>
  <c r="S216" i="114"/>
  <c r="Q216" i="114"/>
  <c r="N216" i="114"/>
  <c r="O216" i="114" s="1"/>
  <c r="K216" i="114"/>
  <c r="L216" i="114" s="1"/>
  <c r="W215" i="114"/>
  <c r="V215" i="114"/>
  <c r="U215" i="114"/>
  <c r="T215" i="114"/>
  <c r="S215" i="114"/>
  <c r="Q215" i="114"/>
  <c r="N215" i="114"/>
  <c r="O215" i="114" s="1"/>
  <c r="K215" i="114"/>
  <c r="L215" i="114" s="1"/>
  <c r="W214" i="114"/>
  <c r="V214" i="114"/>
  <c r="U214" i="114"/>
  <c r="T214" i="114"/>
  <c r="S214" i="114"/>
  <c r="Q214" i="114"/>
  <c r="N214" i="114"/>
  <c r="O214" i="114" s="1"/>
  <c r="K214" i="114"/>
  <c r="L214" i="114" s="1"/>
  <c r="W213" i="114"/>
  <c r="V213" i="114"/>
  <c r="U213" i="114"/>
  <c r="T213" i="114"/>
  <c r="S213" i="114"/>
  <c r="Q213" i="114"/>
  <c r="N213" i="114"/>
  <c r="O213" i="114" s="1"/>
  <c r="K213" i="114"/>
  <c r="L213" i="114" s="1"/>
  <c r="W212" i="114"/>
  <c r="V212" i="114"/>
  <c r="U212" i="114"/>
  <c r="T212" i="114"/>
  <c r="S212" i="114"/>
  <c r="Q212" i="114"/>
  <c r="N212" i="114"/>
  <c r="O212" i="114" s="1"/>
  <c r="K212" i="114"/>
  <c r="L212" i="114" s="1"/>
  <c r="W211" i="114"/>
  <c r="V211" i="114"/>
  <c r="U211" i="114"/>
  <c r="T211" i="114"/>
  <c r="S211" i="114"/>
  <c r="Q211" i="114"/>
  <c r="N211" i="114"/>
  <c r="O211" i="114" s="1"/>
  <c r="K211" i="114"/>
  <c r="L211" i="114" s="1"/>
  <c r="W210" i="114"/>
  <c r="V210" i="114"/>
  <c r="U210" i="114"/>
  <c r="T210" i="114"/>
  <c r="S210" i="114"/>
  <c r="Q210" i="114"/>
  <c r="N210" i="114"/>
  <c r="O210" i="114" s="1"/>
  <c r="K210" i="114"/>
  <c r="L210" i="114" s="1"/>
  <c r="W209" i="114"/>
  <c r="V209" i="114"/>
  <c r="U209" i="114"/>
  <c r="T209" i="114"/>
  <c r="S209" i="114"/>
  <c r="Q209" i="114"/>
  <c r="N209" i="114"/>
  <c r="O209" i="114" s="1"/>
  <c r="K209" i="114"/>
  <c r="L209" i="114" s="1"/>
  <c r="W208" i="114"/>
  <c r="V208" i="114"/>
  <c r="U208" i="114"/>
  <c r="T208" i="114"/>
  <c r="S208" i="114"/>
  <c r="Q208" i="114"/>
  <c r="N208" i="114"/>
  <c r="O208" i="114" s="1"/>
  <c r="K208" i="114"/>
  <c r="L208" i="114" s="1"/>
  <c r="W207" i="114"/>
  <c r="V207" i="114"/>
  <c r="U207" i="114"/>
  <c r="T207" i="114"/>
  <c r="S207" i="114"/>
  <c r="Q207" i="114"/>
  <c r="N207" i="114"/>
  <c r="O207" i="114" s="1"/>
  <c r="K207" i="114"/>
  <c r="L207" i="114" s="1"/>
  <c r="W206" i="114"/>
  <c r="V206" i="114"/>
  <c r="U206" i="114"/>
  <c r="T206" i="114"/>
  <c r="S206" i="114"/>
  <c r="Q206" i="114"/>
  <c r="N206" i="114"/>
  <c r="O206" i="114" s="1"/>
  <c r="K206" i="114"/>
  <c r="L206" i="114" s="1"/>
  <c r="W205" i="114"/>
  <c r="V205" i="114"/>
  <c r="U205" i="114"/>
  <c r="T205" i="114"/>
  <c r="S205" i="114"/>
  <c r="Q205" i="114"/>
  <c r="N205" i="114"/>
  <c r="O205" i="114" s="1"/>
  <c r="K205" i="114"/>
  <c r="L205" i="114" s="1"/>
  <c r="W204" i="114"/>
  <c r="V204" i="114"/>
  <c r="U204" i="114"/>
  <c r="T204" i="114"/>
  <c r="S204" i="114"/>
  <c r="Q204" i="114"/>
  <c r="N204" i="114"/>
  <c r="O204" i="114" s="1"/>
  <c r="K204" i="114"/>
  <c r="L204" i="114" s="1"/>
  <c r="W203" i="114"/>
  <c r="V203" i="114"/>
  <c r="U203" i="114"/>
  <c r="T203" i="114"/>
  <c r="T224" i="114" s="1"/>
  <c r="T223" i="114" s="1"/>
  <c r="D223" i="114" s="1"/>
  <c r="D16" i="114" s="1"/>
  <c r="Q16" i="114" s="1"/>
  <c r="AA16" i="114" s="1"/>
  <c r="S203" i="114"/>
  <c r="Q203" i="114"/>
  <c r="N203" i="114"/>
  <c r="O203" i="114" s="1"/>
  <c r="K203" i="114"/>
  <c r="L203" i="114" s="1"/>
  <c r="I198" i="114"/>
  <c r="I15" i="114" s="1"/>
  <c r="H198" i="114"/>
  <c r="H15" i="114" s="1"/>
  <c r="T15" i="114" s="1"/>
  <c r="C198" i="114"/>
  <c r="B198" i="114"/>
  <c r="B15" i="114" s="1"/>
  <c r="W197" i="114"/>
  <c r="V197" i="114"/>
  <c r="U197" i="114"/>
  <c r="T197" i="114"/>
  <c r="S197" i="114"/>
  <c r="Q197" i="114"/>
  <c r="N197" i="114"/>
  <c r="O197" i="114" s="1"/>
  <c r="K197" i="114"/>
  <c r="L197" i="114" s="1"/>
  <c r="W196" i="114"/>
  <c r="V196" i="114"/>
  <c r="U196" i="114"/>
  <c r="T196" i="114"/>
  <c r="S196" i="114"/>
  <c r="Q196" i="114"/>
  <c r="N196" i="114"/>
  <c r="O196" i="114" s="1"/>
  <c r="K196" i="114"/>
  <c r="L196" i="114" s="1"/>
  <c r="W195" i="114"/>
  <c r="V195" i="114"/>
  <c r="U195" i="114"/>
  <c r="T195" i="114"/>
  <c r="S195" i="114"/>
  <c r="Q195" i="114"/>
  <c r="N195" i="114"/>
  <c r="O195" i="114" s="1"/>
  <c r="K195" i="114"/>
  <c r="L195" i="114" s="1"/>
  <c r="W194" i="114"/>
  <c r="V194" i="114"/>
  <c r="U194" i="114"/>
  <c r="T194" i="114"/>
  <c r="S194" i="114"/>
  <c r="Q194" i="114"/>
  <c r="N194" i="114"/>
  <c r="O194" i="114" s="1"/>
  <c r="K194" i="114"/>
  <c r="L194" i="114" s="1"/>
  <c r="W193" i="114"/>
  <c r="V193" i="114"/>
  <c r="U193" i="114"/>
  <c r="T193" i="114"/>
  <c r="S193" i="114"/>
  <c r="Q193" i="114"/>
  <c r="N193" i="114"/>
  <c r="O193" i="114" s="1"/>
  <c r="K193" i="114"/>
  <c r="L193" i="114" s="1"/>
  <c r="W192" i="114"/>
  <c r="V192" i="114"/>
  <c r="U192" i="114"/>
  <c r="T192" i="114"/>
  <c r="S192" i="114"/>
  <c r="Q192" i="114"/>
  <c r="N192" i="114"/>
  <c r="O192" i="114" s="1"/>
  <c r="K192" i="114"/>
  <c r="L192" i="114" s="1"/>
  <c r="W191" i="114"/>
  <c r="V191" i="114"/>
  <c r="U191" i="114"/>
  <c r="T191" i="114"/>
  <c r="S191" i="114"/>
  <c r="Q191" i="114"/>
  <c r="N191" i="114"/>
  <c r="O191" i="114" s="1"/>
  <c r="K191" i="114"/>
  <c r="L191" i="114" s="1"/>
  <c r="W190" i="114"/>
  <c r="V190" i="114"/>
  <c r="U190" i="114"/>
  <c r="T190" i="114"/>
  <c r="S190" i="114"/>
  <c r="Q190" i="114"/>
  <c r="N190" i="114"/>
  <c r="O190" i="114" s="1"/>
  <c r="K190" i="114"/>
  <c r="L190" i="114" s="1"/>
  <c r="W189" i="114"/>
  <c r="V189" i="114"/>
  <c r="U189" i="114"/>
  <c r="T189" i="114"/>
  <c r="S189" i="114"/>
  <c r="Q189" i="114"/>
  <c r="N189" i="114"/>
  <c r="O189" i="114" s="1"/>
  <c r="K189" i="114"/>
  <c r="L189" i="114" s="1"/>
  <c r="W188" i="114"/>
  <c r="V188" i="114"/>
  <c r="U188" i="114"/>
  <c r="T188" i="114"/>
  <c r="S188" i="114"/>
  <c r="Q188" i="114"/>
  <c r="N188" i="114"/>
  <c r="O188" i="114" s="1"/>
  <c r="K188" i="114"/>
  <c r="L188" i="114" s="1"/>
  <c r="W187" i="114"/>
  <c r="V187" i="114"/>
  <c r="U187" i="114"/>
  <c r="T187" i="114"/>
  <c r="S187" i="114"/>
  <c r="Q187" i="114"/>
  <c r="N187" i="114"/>
  <c r="O187" i="114" s="1"/>
  <c r="K187" i="114"/>
  <c r="L187" i="114" s="1"/>
  <c r="W186" i="114"/>
  <c r="V186" i="114"/>
  <c r="U186" i="114"/>
  <c r="T186" i="114"/>
  <c r="S186" i="114"/>
  <c r="Q186" i="114"/>
  <c r="N186" i="114"/>
  <c r="O186" i="114" s="1"/>
  <c r="K186" i="114"/>
  <c r="L186" i="114" s="1"/>
  <c r="W185" i="114"/>
  <c r="V185" i="114"/>
  <c r="U185" i="114"/>
  <c r="T185" i="114"/>
  <c r="S185" i="114"/>
  <c r="Q185" i="114"/>
  <c r="N185" i="114"/>
  <c r="O185" i="114" s="1"/>
  <c r="K185" i="114"/>
  <c r="L185" i="114" s="1"/>
  <c r="W184" i="114"/>
  <c r="V184" i="114"/>
  <c r="U184" i="114"/>
  <c r="T184" i="114"/>
  <c r="S184" i="114"/>
  <c r="Q184" i="114"/>
  <c r="N184" i="114"/>
  <c r="O184" i="114" s="1"/>
  <c r="K184" i="114"/>
  <c r="L184" i="114" s="1"/>
  <c r="W183" i="114"/>
  <c r="V183" i="114"/>
  <c r="U183" i="114"/>
  <c r="T183" i="114"/>
  <c r="S183" i="114"/>
  <c r="Q183" i="114"/>
  <c r="N183" i="114"/>
  <c r="O183" i="114" s="1"/>
  <c r="K183" i="114"/>
  <c r="L183" i="114" s="1"/>
  <c r="W182" i="114"/>
  <c r="V182" i="114"/>
  <c r="U182" i="114"/>
  <c r="T182" i="114"/>
  <c r="S182" i="114"/>
  <c r="Q182" i="114"/>
  <c r="N182" i="114"/>
  <c r="O182" i="114" s="1"/>
  <c r="K182" i="114"/>
  <c r="L182" i="114" s="1"/>
  <c r="W181" i="114"/>
  <c r="V181" i="114"/>
  <c r="U181" i="114"/>
  <c r="T181" i="114"/>
  <c r="S181" i="114"/>
  <c r="Q181" i="114"/>
  <c r="N181" i="114"/>
  <c r="O181" i="114" s="1"/>
  <c r="K181" i="114"/>
  <c r="L181" i="114" s="1"/>
  <c r="W180" i="114"/>
  <c r="V180" i="114"/>
  <c r="U180" i="114"/>
  <c r="T180" i="114"/>
  <c r="S180" i="114"/>
  <c r="Q180" i="114"/>
  <c r="N180" i="114"/>
  <c r="O180" i="114" s="1"/>
  <c r="K180" i="114"/>
  <c r="L180" i="114" s="1"/>
  <c r="W179" i="114"/>
  <c r="V179" i="114"/>
  <c r="U179" i="114"/>
  <c r="T179" i="114"/>
  <c r="S179" i="114"/>
  <c r="Q179" i="114"/>
  <c r="N179" i="114"/>
  <c r="O179" i="114" s="1"/>
  <c r="K179" i="114"/>
  <c r="L179" i="114" s="1"/>
  <c r="W178" i="114"/>
  <c r="W199" i="114" s="1"/>
  <c r="W198" i="114" s="1"/>
  <c r="G198" i="114" s="1"/>
  <c r="V178" i="114"/>
  <c r="V199" i="114" s="1"/>
  <c r="V198" i="114" s="1"/>
  <c r="F198" i="114" s="1"/>
  <c r="F15" i="114" s="1"/>
  <c r="U178" i="114"/>
  <c r="T178" i="114"/>
  <c r="S178" i="114"/>
  <c r="Q178" i="114"/>
  <c r="N178" i="114"/>
  <c r="O178" i="114" s="1"/>
  <c r="K178" i="114"/>
  <c r="L178" i="114" s="1"/>
  <c r="I173" i="114"/>
  <c r="H173" i="114"/>
  <c r="C173" i="114"/>
  <c r="B173" i="114"/>
  <c r="W172" i="114"/>
  <c r="V172" i="114"/>
  <c r="U172" i="114"/>
  <c r="T172" i="114"/>
  <c r="S172" i="114"/>
  <c r="Q172" i="114"/>
  <c r="N172" i="114"/>
  <c r="O172" i="114" s="1"/>
  <c r="K172" i="114"/>
  <c r="L172" i="114" s="1"/>
  <c r="W171" i="114"/>
  <c r="V171" i="114"/>
  <c r="U171" i="114"/>
  <c r="T171" i="114"/>
  <c r="S171" i="114"/>
  <c r="Q171" i="114"/>
  <c r="N171" i="114"/>
  <c r="O171" i="114" s="1"/>
  <c r="K171" i="114"/>
  <c r="L171" i="114" s="1"/>
  <c r="W170" i="114"/>
  <c r="V170" i="114"/>
  <c r="U170" i="114"/>
  <c r="T170" i="114"/>
  <c r="S170" i="114"/>
  <c r="Q170" i="114"/>
  <c r="N170" i="114"/>
  <c r="O170" i="114" s="1"/>
  <c r="K170" i="114"/>
  <c r="L170" i="114" s="1"/>
  <c r="W169" i="114"/>
  <c r="V169" i="114"/>
  <c r="U169" i="114"/>
  <c r="T169" i="114"/>
  <c r="S169" i="114"/>
  <c r="Q169" i="114"/>
  <c r="N169" i="114"/>
  <c r="O169" i="114" s="1"/>
  <c r="K169" i="114"/>
  <c r="L169" i="114" s="1"/>
  <c r="W168" i="114"/>
  <c r="V168" i="114"/>
  <c r="U168" i="114"/>
  <c r="T168" i="114"/>
  <c r="S168" i="114"/>
  <c r="Q168" i="114"/>
  <c r="N168" i="114"/>
  <c r="O168" i="114" s="1"/>
  <c r="K168" i="114"/>
  <c r="L168" i="114" s="1"/>
  <c r="W167" i="114"/>
  <c r="V167" i="114"/>
  <c r="U167" i="114"/>
  <c r="T167" i="114"/>
  <c r="S167" i="114"/>
  <c r="Q167" i="114"/>
  <c r="N167" i="114"/>
  <c r="O167" i="114" s="1"/>
  <c r="K167" i="114"/>
  <c r="L167" i="114" s="1"/>
  <c r="W166" i="114"/>
  <c r="V166" i="114"/>
  <c r="U166" i="114"/>
  <c r="T166" i="114"/>
  <c r="S166" i="114"/>
  <c r="Q166" i="114"/>
  <c r="N166" i="114"/>
  <c r="O166" i="114" s="1"/>
  <c r="K166" i="114"/>
  <c r="L166" i="114" s="1"/>
  <c r="W165" i="114"/>
  <c r="V165" i="114"/>
  <c r="U165" i="114"/>
  <c r="T165" i="114"/>
  <c r="S165" i="114"/>
  <c r="Q165" i="114"/>
  <c r="N165" i="114"/>
  <c r="O165" i="114" s="1"/>
  <c r="K165" i="114"/>
  <c r="L165" i="114" s="1"/>
  <c r="W164" i="114"/>
  <c r="V164" i="114"/>
  <c r="U164" i="114"/>
  <c r="T164" i="114"/>
  <c r="S164" i="114"/>
  <c r="Q164" i="114"/>
  <c r="N164" i="114"/>
  <c r="O164" i="114" s="1"/>
  <c r="K164" i="114"/>
  <c r="L164" i="114" s="1"/>
  <c r="W163" i="114"/>
  <c r="V163" i="114"/>
  <c r="U163" i="114"/>
  <c r="T163" i="114"/>
  <c r="S163" i="114"/>
  <c r="Q163" i="114"/>
  <c r="N163" i="114"/>
  <c r="O163" i="114" s="1"/>
  <c r="K163" i="114"/>
  <c r="L163" i="114" s="1"/>
  <c r="W162" i="114"/>
  <c r="V162" i="114"/>
  <c r="U162" i="114"/>
  <c r="T162" i="114"/>
  <c r="S162" i="114"/>
  <c r="Q162" i="114"/>
  <c r="N162" i="114"/>
  <c r="O162" i="114" s="1"/>
  <c r="K162" i="114"/>
  <c r="L162" i="114" s="1"/>
  <c r="W161" i="114"/>
  <c r="V161" i="114"/>
  <c r="U161" i="114"/>
  <c r="T161" i="114"/>
  <c r="S161" i="114"/>
  <c r="Q161" i="114"/>
  <c r="N161" i="114"/>
  <c r="O161" i="114" s="1"/>
  <c r="K161" i="114"/>
  <c r="L161" i="114" s="1"/>
  <c r="W160" i="114"/>
  <c r="V160" i="114"/>
  <c r="U160" i="114"/>
  <c r="T160" i="114"/>
  <c r="S160" i="114"/>
  <c r="Q160" i="114"/>
  <c r="N160" i="114"/>
  <c r="O160" i="114" s="1"/>
  <c r="K160" i="114"/>
  <c r="L160" i="114" s="1"/>
  <c r="W159" i="114"/>
  <c r="V159" i="114"/>
  <c r="U159" i="114"/>
  <c r="T159" i="114"/>
  <c r="S159" i="114"/>
  <c r="Q159" i="114"/>
  <c r="N159" i="114"/>
  <c r="O159" i="114" s="1"/>
  <c r="K159" i="114"/>
  <c r="L159" i="114" s="1"/>
  <c r="W158" i="114"/>
  <c r="V158" i="114"/>
  <c r="U158" i="114"/>
  <c r="T158" i="114"/>
  <c r="S158" i="114"/>
  <c r="Q158" i="114"/>
  <c r="N158" i="114"/>
  <c r="O158" i="114" s="1"/>
  <c r="K158" i="114"/>
  <c r="L158" i="114" s="1"/>
  <c r="W157" i="114"/>
  <c r="V157" i="114"/>
  <c r="U157" i="114"/>
  <c r="T157" i="114"/>
  <c r="S157" i="114"/>
  <c r="Q157" i="114"/>
  <c r="N157" i="114"/>
  <c r="O157" i="114" s="1"/>
  <c r="K157" i="114"/>
  <c r="L157" i="114" s="1"/>
  <c r="W156" i="114"/>
  <c r="V156" i="114"/>
  <c r="U156" i="114"/>
  <c r="T156" i="114"/>
  <c r="S156" i="114"/>
  <c r="Q156" i="114"/>
  <c r="N156" i="114"/>
  <c r="O156" i="114" s="1"/>
  <c r="K156" i="114"/>
  <c r="L156" i="114" s="1"/>
  <c r="W155" i="114"/>
  <c r="V155" i="114"/>
  <c r="U155" i="114"/>
  <c r="T155" i="114"/>
  <c r="S155" i="114"/>
  <c r="Q155" i="114"/>
  <c r="N155" i="114"/>
  <c r="O155" i="114" s="1"/>
  <c r="K155" i="114"/>
  <c r="L155" i="114" s="1"/>
  <c r="W154" i="114"/>
  <c r="V154" i="114"/>
  <c r="U154" i="114"/>
  <c r="T154" i="114"/>
  <c r="S154" i="114"/>
  <c r="Q154" i="114"/>
  <c r="N154" i="114"/>
  <c r="O154" i="114" s="1"/>
  <c r="K154" i="114"/>
  <c r="L154" i="114" s="1"/>
  <c r="W153" i="114"/>
  <c r="V153" i="114"/>
  <c r="U153" i="114"/>
  <c r="U174" i="114" s="1"/>
  <c r="U173" i="114" s="1"/>
  <c r="E173" i="114" s="1"/>
  <c r="E14" i="114" s="1"/>
  <c r="S14" i="114" s="1"/>
  <c r="T153" i="114"/>
  <c r="S153" i="114"/>
  <c r="Q153" i="114"/>
  <c r="N153" i="114"/>
  <c r="O153" i="114" s="1"/>
  <c r="K153" i="114"/>
  <c r="L153" i="114" s="1"/>
  <c r="I148" i="114"/>
  <c r="I13" i="114" s="1"/>
  <c r="H148" i="114"/>
  <c r="H13" i="114" s="1"/>
  <c r="T13" i="114" s="1"/>
  <c r="C148" i="114"/>
  <c r="B148" i="114"/>
  <c r="B13" i="114" s="1"/>
  <c r="W147" i="114"/>
  <c r="V147" i="114"/>
  <c r="U147" i="114"/>
  <c r="T147" i="114"/>
  <c r="S147" i="114"/>
  <c r="Q147" i="114"/>
  <c r="N147" i="114"/>
  <c r="O147" i="114" s="1"/>
  <c r="K147" i="114"/>
  <c r="L147" i="114" s="1"/>
  <c r="W146" i="114"/>
  <c r="V146" i="114"/>
  <c r="U146" i="114"/>
  <c r="T146" i="114"/>
  <c r="S146" i="114"/>
  <c r="Q146" i="114"/>
  <c r="N146" i="114"/>
  <c r="O146" i="114" s="1"/>
  <c r="K146" i="114"/>
  <c r="L146" i="114" s="1"/>
  <c r="W145" i="114"/>
  <c r="V145" i="114"/>
  <c r="U145" i="114"/>
  <c r="T145" i="114"/>
  <c r="S145" i="114"/>
  <c r="Q145" i="114"/>
  <c r="N145" i="114"/>
  <c r="O145" i="114" s="1"/>
  <c r="K145" i="114"/>
  <c r="L145" i="114" s="1"/>
  <c r="W144" i="114"/>
  <c r="V144" i="114"/>
  <c r="U144" i="114"/>
  <c r="T144" i="114"/>
  <c r="S144" i="114"/>
  <c r="Q144" i="114"/>
  <c r="N144" i="114"/>
  <c r="O144" i="114" s="1"/>
  <c r="K144" i="114"/>
  <c r="L144" i="114" s="1"/>
  <c r="W143" i="114"/>
  <c r="V143" i="114"/>
  <c r="U143" i="114"/>
  <c r="T143" i="114"/>
  <c r="S143" i="114"/>
  <c r="Q143" i="114"/>
  <c r="N143" i="114"/>
  <c r="O143" i="114" s="1"/>
  <c r="K143" i="114"/>
  <c r="L143" i="114" s="1"/>
  <c r="W142" i="114"/>
  <c r="V142" i="114"/>
  <c r="U142" i="114"/>
  <c r="T142" i="114"/>
  <c r="S142" i="114"/>
  <c r="Q142" i="114"/>
  <c r="N142" i="114"/>
  <c r="O142" i="114" s="1"/>
  <c r="K142" i="114"/>
  <c r="L142" i="114" s="1"/>
  <c r="W141" i="114"/>
  <c r="V141" i="114"/>
  <c r="U141" i="114"/>
  <c r="T141" i="114"/>
  <c r="S141" i="114"/>
  <c r="Q141" i="114"/>
  <c r="N141" i="114"/>
  <c r="O141" i="114" s="1"/>
  <c r="K141" i="114"/>
  <c r="L141" i="114" s="1"/>
  <c r="W140" i="114"/>
  <c r="V140" i="114"/>
  <c r="U140" i="114"/>
  <c r="T140" i="114"/>
  <c r="S140" i="114"/>
  <c r="Q140" i="114"/>
  <c r="N140" i="114"/>
  <c r="O140" i="114" s="1"/>
  <c r="K140" i="114"/>
  <c r="L140" i="114" s="1"/>
  <c r="W139" i="114"/>
  <c r="V139" i="114"/>
  <c r="U139" i="114"/>
  <c r="T139" i="114"/>
  <c r="S139" i="114"/>
  <c r="Q139" i="114"/>
  <c r="N139" i="114"/>
  <c r="O139" i="114" s="1"/>
  <c r="K139" i="114"/>
  <c r="L139" i="114" s="1"/>
  <c r="W138" i="114"/>
  <c r="V138" i="114"/>
  <c r="U138" i="114"/>
  <c r="T138" i="114"/>
  <c r="S138" i="114"/>
  <c r="Q138" i="114"/>
  <c r="N138" i="114"/>
  <c r="O138" i="114" s="1"/>
  <c r="K138" i="114"/>
  <c r="L138" i="114" s="1"/>
  <c r="W137" i="114"/>
  <c r="V137" i="114"/>
  <c r="U137" i="114"/>
  <c r="T137" i="114"/>
  <c r="S137" i="114"/>
  <c r="Q137" i="114"/>
  <c r="N137" i="114"/>
  <c r="O137" i="114" s="1"/>
  <c r="K137" i="114"/>
  <c r="L137" i="114" s="1"/>
  <c r="W136" i="114"/>
  <c r="V136" i="114"/>
  <c r="U136" i="114"/>
  <c r="T136" i="114"/>
  <c r="S136" i="114"/>
  <c r="Q136" i="114"/>
  <c r="N136" i="114"/>
  <c r="O136" i="114" s="1"/>
  <c r="K136" i="114"/>
  <c r="L136" i="114" s="1"/>
  <c r="W135" i="114"/>
  <c r="V135" i="114"/>
  <c r="U135" i="114"/>
  <c r="T135" i="114"/>
  <c r="S135" i="114"/>
  <c r="Q135" i="114"/>
  <c r="N135" i="114"/>
  <c r="O135" i="114" s="1"/>
  <c r="K135" i="114"/>
  <c r="L135" i="114" s="1"/>
  <c r="W134" i="114"/>
  <c r="V134" i="114"/>
  <c r="U134" i="114"/>
  <c r="T134" i="114"/>
  <c r="S134" i="114"/>
  <c r="Q134" i="114"/>
  <c r="N134" i="114"/>
  <c r="O134" i="114" s="1"/>
  <c r="K134" i="114"/>
  <c r="L134" i="114" s="1"/>
  <c r="W133" i="114"/>
  <c r="V133" i="114"/>
  <c r="U133" i="114"/>
  <c r="T133" i="114"/>
  <c r="S133" i="114"/>
  <c r="Q133" i="114"/>
  <c r="N133" i="114"/>
  <c r="O133" i="114" s="1"/>
  <c r="K133" i="114"/>
  <c r="L133" i="114" s="1"/>
  <c r="W132" i="114"/>
  <c r="V132" i="114"/>
  <c r="U132" i="114"/>
  <c r="T132" i="114"/>
  <c r="S132" i="114"/>
  <c r="Q132" i="114"/>
  <c r="N132" i="114"/>
  <c r="O132" i="114" s="1"/>
  <c r="K132" i="114"/>
  <c r="L132" i="114" s="1"/>
  <c r="W131" i="114"/>
  <c r="V131" i="114"/>
  <c r="U131" i="114"/>
  <c r="T131" i="114"/>
  <c r="S131" i="114"/>
  <c r="Q131" i="114"/>
  <c r="N131" i="114"/>
  <c r="O131" i="114" s="1"/>
  <c r="K131" i="114"/>
  <c r="L131" i="114" s="1"/>
  <c r="W130" i="114"/>
  <c r="V130" i="114"/>
  <c r="U130" i="114"/>
  <c r="T130" i="114"/>
  <c r="S130" i="114"/>
  <c r="Q130" i="114"/>
  <c r="N130" i="114"/>
  <c r="O130" i="114" s="1"/>
  <c r="K130" i="114"/>
  <c r="L130" i="114" s="1"/>
  <c r="W129" i="114"/>
  <c r="V129" i="114"/>
  <c r="U129" i="114"/>
  <c r="T129" i="114"/>
  <c r="S129" i="114"/>
  <c r="Q129" i="114"/>
  <c r="N129" i="114"/>
  <c r="O129" i="114" s="1"/>
  <c r="K129" i="114"/>
  <c r="L129" i="114" s="1"/>
  <c r="W128" i="114"/>
  <c r="V128" i="114"/>
  <c r="U128" i="114"/>
  <c r="T128" i="114"/>
  <c r="T149" i="114" s="1"/>
  <c r="T148" i="114" s="1"/>
  <c r="D148" i="114" s="1"/>
  <c r="D13" i="114" s="1"/>
  <c r="Q13" i="114" s="1"/>
  <c r="AA13" i="114" s="1"/>
  <c r="S128" i="114"/>
  <c r="Q128" i="114"/>
  <c r="N128" i="114"/>
  <c r="O128" i="114" s="1"/>
  <c r="K128" i="114"/>
  <c r="L128" i="114" s="1"/>
  <c r="I123" i="114"/>
  <c r="I12" i="114" s="1"/>
  <c r="H123" i="114"/>
  <c r="H12" i="114" s="1"/>
  <c r="T12" i="114" s="1"/>
  <c r="C123" i="114"/>
  <c r="B123" i="114"/>
  <c r="B12" i="114" s="1"/>
  <c r="W122" i="114"/>
  <c r="V122" i="114"/>
  <c r="U122" i="114"/>
  <c r="T122" i="114"/>
  <c r="S122" i="114"/>
  <c r="Q122" i="114"/>
  <c r="N122" i="114"/>
  <c r="O122" i="114" s="1"/>
  <c r="K122" i="114"/>
  <c r="L122" i="114" s="1"/>
  <c r="W121" i="114"/>
  <c r="V121" i="114"/>
  <c r="U121" i="114"/>
  <c r="T121" i="114"/>
  <c r="S121" i="114"/>
  <c r="Q121" i="114"/>
  <c r="N121" i="114"/>
  <c r="O121" i="114" s="1"/>
  <c r="K121" i="114"/>
  <c r="L121" i="114" s="1"/>
  <c r="W120" i="114"/>
  <c r="V120" i="114"/>
  <c r="U120" i="114"/>
  <c r="T120" i="114"/>
  <c r="S120" i="114"/>
  <c r="Q120" i="114"/>
  <c r="N120" i="114"/>
  <c r="O120" i="114" s="1"/>
  <c r="K120" i="114"/>
  <c r="L120" i="114" s="1"/>
  <c r="W119" i="114"/>
  <c r="V119" i="114"/>
  <c r="U119" i="114"/>
  <c r="T119" i="114"/>
  <c r="S119" i="114"/>
  <c r="Q119" i="114"/>
  <c r="N119" i="114"/>
  <c r="O119" i="114" s="1"/>
  <c r="K119" i="114"/>
  <c r="L119" i="114" s="1"/>
  <c r="W118" i="114"/>
  <c r="V118" i="114"/>
  <c r="U118" i="114"/>
  <c r="T118" i="114"/>
  <c r="S118" i="114"/>
  <c r="Q118" i="114"/>
  <c r="N118" i="114"/>
  <c r="O118" i="114" s="1"/>
  <c r="K118" i="114"/>
  <c r="L118" i="114" s="1"/>
  <c r="W117" i="114"/>
  <c r="V117" i="114"/>
  <c r="U117" i="114"/>
  <c r="T117" i="114"/>
  <c r="S117" i="114"/>
  <c r="Q117" i="114"/>
  <c r="N117" i="114"/>
  <c r="O117" i="114" s="1"/>
  <c r="K117" i="114"/>
  <c r="L117" i="114" s="1"/>
  <c r="W116" i="114"/>
  <c r="V116" i="114"/>
  <c r="U116" i="114"/>
  <c r="T116" i="114"/>
  <c r="S116" i="114"/>
  <c r="Q116" i="114"/>
  <c r="N116" i="114"/>
  <c r="O116" i="114" s="1"/>
  <c r="K116" i="114"/>
  <c r="L116" i="114" s="1"/>
  <c r="W115" i="114"/>
  <c r="V115" i="114"/>
  <c r="U115" i="114"/>
  <c r="T115" i="114"/>
  <c r="S115" i="114"/>
  <c r="Q115" i="114"/>
  <c r="N115" i="114"/>
  <c r="O115" i="114" s="1"/>
  <c r="K115" i="114"/>
  <c r="L115" i="114" s="1"/>
  <c r="W114" i="114"/>
  <c r="V114" i="114"/>
  <c r="U114" i="114"/>
  <c r="T114" i="114"/>
  <c r="S114" i="114"/>
  <c r="Q114" i="114"/>
  <c r="N114" i="114"/>
  <c r="O114" i="114" s="1"/>
  <c r="K114" i="114"/>
  <c r="L114" i="114" s="1"/>
  <c r="W113" i="114"/>
  <c r="V113" i="114"/>
  <c r="U113" i="114"/>
  <c r="T113" i="114"/>
  <c r="S113" i="114"/>
  <c r="Q113" i="114"/>
  <c r="N113" i="114"/>
  <c r="O113" i="114" s="1"/>
  <c r="K113" i="114"/>
  <c r="L113" i="114" s="1"/>
  <c r="W112" i="114"/>
  <c r="V112" i="114"/>
  <c r="U112" i="114"/>
  <c r="T112" i="114"/>
  <c r="S112" i="114"/>
  <c r="Q112" i="114"/>
  <c r="N112" i="114"/>
  <c r="O112" i="114" s="1"/>
  <c r="K112" i="114"/>
  <c r="L112" i="114" s="1"/>
  <c r="W111" i="114"/>
  <c r="V111" i="114"/>
  <c r="U111" i="114"/>
  <c r="T111" i="114"/>
  <c r="S111" i="114"/>
  <c r="Q111" i="114"/>
  <c r="N111" i="114"/>
  <c r="O111" i="114" s="1"/>
  <c r="K111" i="114"/>
  <c r="L111" i="114" s="1"/>
  <c r="W110" i="114"/>
  <c r="V110" i="114"/>
  <c r="U110" i="114"/>
  <c r="T110" i="114"/>
  <c r="S110" i="114"/>
  <c r="Q110" i="114"/>
  <c r="N110" i="114"/>
  <c r="O110" i="114" s="1"/>
  <c r="K110" i="114"/>
  <c r="L110" i="114" s="1"/>
  <c r="W109" i="114"/>
  <c r="V109" i="114"/>
  <c r="U109" i="114"/>
  <c r="T109" i="114"/>
  <c r="S109" i="114"/>
  <c r="Q109" i="114"/>
  <c r="N109" i="114"/>
  <c r="O109" i="114" s="1"/>
  <c r="K109" i="114"/>
  <c r="L109" i="114" s="1"/>
  <c r="W108" i="114"/>
  <c r="V108" i="114"/>
  <c r="U108" i="114"/>
  <c r="T108" i="114"/>
  <c r="S108" i="114"/>
  <c r="Q108" i="114"/>
  <c r="N108" i="114"/>
  <c r="O108" i="114" s="1"/>
  <c r="K108" i="114"/>
  <c r="L108" i="114" s="1"/>
  <c r="W107" i="114"/>
  <c r="V107" i="114"/>
  <c r="U107" i="114"/>
  <c r="T107" i="114"/>
  <c r="S107" i="114"/>
  <c r="Q107" i="114"/>
  <c r="N107" i="114"/>
  <c r="O107" i="114" s="1"/>
  <c r="K107" i="114"/>
  <c r="L107" i="114" s="1"/>
  <c r="W106" i="114"/>
  <c r="V106" i="114"/>
  <c r="U106" i="114"/>
  <c r="T106" i="114"/>
  <c r="S106" i="114"/>
  <c r="Q106" i="114"/>
  <c r="N106" i="114"/>
  <c r="O106" i="114" s="1"/>
  <c r="K106" i="114"/>
  <c r="L106" i="114" s="1"/>
  <c r="W105" i="114"/>
  <c r="V105" i="114"/>
  <c r="U105" i="114"/>
  <c r="T105" i="114"/>
  <c r="S105" i="114"/>
  <c r="Q105" i="114"/>
  <c r="N105" i="114"/>
  <c r="O105" i="114" s="1"/>
  <c r="K105" i="114"/>
  <c r="L105" i="114" s="1"/>
  <c r="W104" i="114"/>
  <c r="V104" i="114"/>
  <c r="U104" i="114"/>
  <c r="T104" i="114"/>
  <c r="S104" i="114"/>
  <c r="Q104" i="114"/>
  <c r="N104" i="114"/>
  <c r="O104" i="114" s="1"/>
  <c r="K104" i="114"/>
  <c r="L104" i="114" s="1"/>
  <c r="W103" i="114"/>
  <c r="V103" i="114"/>
  <c r="U103" i="114"/>
  <c r="T103" i="114"/>
  <c r="S103" i="114"/>
  <c r="Q103" i="114"/>
  <c r="N103" i="114"/>
  <c r="O103" i="114" s="1"/>
  <c r="K103" i="114"/>
  <c r="L103" i="114" s="1"/>
  <c r="I98" i="114"/>
  <c r="H98" i="114"/>
  <c r="C98" i="114"/>
  <c r="C11" i="114" s="1"/>
  <c r="O11" i="114" s="1"/>
  <c r="Y11" i="114" s="1"/>
  <c r="B98" i="114"/>
  <c r="B11" i="114" s="1"/>
  <c r="W97" i="114"/>
  <c r="V97" i="114"/>
  <c r="U97" i="114"/>
  <c r="T97" i="114"/>
  <c r="S97" i="114"/>
  <c r="Q97" i="114"/>
  <c r="N97" i="114"/>
  <c r="O97" i="114" s="1"/>
  <c r="K97" i="114"/>
  <c r="L97" i="114" s="1"/>
  <c r="W96" i="114"/>
  <c r="V96" i="114"/>
  <c r="U96" i="114"/>
  <c r="T96" i="114"/>
  <c r="S96" i="114"/>
  <c r="Q96" i="114"/>
  <c r="N96" i="114"/>
  <c r="O96" i="114" s="1"/>
  <c r="K96" i="114"/>
  <c r="L96" i="114" s="1"/>
  <c r="W95" i="114"/>
  <c r="V95" i="114"/>
  <c r="U95" i="114"/>
  <c r="T95" i="114"/>
  <c r="S95" i="114"/>
  <c r="Q95" i="114"/>
  <c r="N95" i="114"/>
  <c r="O95" i="114" s="1"/>
  <c r="K95" i="114"/>
  <c r="L95" i="114" s="1"/>
  <c r="W94" i="114"/>
  <c r="V94" i="114"/>
  <c r="U94" i="114"/>
  <c r="T94" i="114"/>
  <c r="S94" i="114"/>
  <c r="Q94" i="114"/>
  <c r="N94" i="114"/>
  <c r="O94" i="114" s="1"/>
  <c r="L94" i="114"/>
  <c r="K94" i="114"/>
  <c r="W93" i="114"/>
  <c r="V93" i="114"/>
  <c r="U93" i="114"/>
  <c r="T93" i="114"/>
  <c r="S93" i="114"/>
  <c r="Q93" i="114"/>
  <c r="O93" i="114"/>
  <c r="N93" i="114"/>
  <c r="K93" i="114"/>
  <c r="L93" i="114" s="1"/>
  <c r="W92" i="114"/>
  <c r="V92" i="114"/>
  <c r="U92" i="114"/>
  <c r="T92" i="114"/>
  <c r="S92" i="114"/>
  <c r="Q92" i="114"/>
  <c r="N92" i="114"/>
  <c r="O92" i="114" s="1"/>
  <c r="K92" i="114"/>
  <c r="L92" i="114" s="1"/>
  <c r="W91" i="114"/>
  <c r="V91" i="114"/>
  <c r="U91" i="114"/>
  <c r="T91" i="114"/>
  <c r="S91" i="114"/>
  <c r="Q91" i="114"/>
  <c r="N91" i="114"/>
  <c r="O91" i="114" s="1"/>
  <c r="K91" i="114"/>
  <c r="L91" i="114" s="1"/>
  <c r="W90" i="114"/>
  <c r="V90" i="114"/>
  <c r="U90" i="114"/>
  <c r="T90" i="114"/>
  <c r="S90" i="114"/>
  <c r="Q90" i="114"/>
  <c r="N90" i="114"/>
  <c r="O90" i="114" s="1"/>
  <c r="K90" i="114"/>
  <c r="L90" i="114" s="1"/>
  <c r="W89" i="114"/>
  <c r="V89" i="114"/>
  <c r="U89" i="114"/>
  <c r="T89" i="114"/>
  <c r="S89" i="114"/>
  <c r="Q89" i="114"/>
  <c r="N89" i="114"/>
  <c r="O89" i="114" s="1"/>
  <c r="K89" i="114"/>
  <c r="L89" i="114" s="1"/>
  <c r="W88" i="114"/>
  <c r="V88" i="114"/>
  <c r="U88" i="114"/>
  <c r="T88" i="114"/>
  <c r="S88" i="114"/>
  <c r="Q88" i="114"/>
  <c r="N88" i="114"/>
  <c r="O88" i="114" s="1"/>
  <c r="K88" i="114"/>
  <c r="L88" i="114" s="1"/>
  <c r="W87" i="114"/>
  <c r="V87" i="114"/>
  <c r="U87" i="114"/>
  <c r="T87" i="114"/>
  <c r="S87" i="114"/>
  <c r="Q87" i="114"/>
  <c r="N87" i="114"/>
  <c r="O87" i="114" s="1"/>
  <c r="K87" i="114"/>
  <c r="L87" i="114" s="1"/>
  <c r="W86" i="114"/>
  <c r="V86" i="114"/>
  <c r="U86" i="114"/>
  <c r="T86" i="114"/>
  <c r="S86" i="114"/>
  <c r="Q86" i="114"/>
  <c r="N86" i="114"/>
  <c r="O86" i="114" s="1"/>
  <c r="K86" i="114"/>
  <c r="L86" i="114" s="1"/>
  <c r="W85" i="114"/>
  <c r="V85" i="114"/>
  <c r="U85" i="114"/>
  <c r="T85" i="114"/>
  <c r="S85" i="114"/>
  <c r="Q85" i="114"/>
  <c r="N85" i="114"/>
  <c r="O85" i="114" s="1"/>
  <c r="K85" i="114"/>
  <c r="L85" i="114" s="1"/>
  <c r="W84" i="114"/>
  <c r="V84" i="114"/>
  <c r="U84" i="114"/>
  <c r="T84" i="114"/>
  <c r="S84" i="114"/>
  <c r="Q84" i="114"/>
  <c r="N84" i="114"/>
  <c r="O84" i="114" s="1"/>
  <c r="K84" i="114"/>
  <c r="L84" i="114" s="1"/>
  <c r="W83" i="114"/>
  <c r="V83" i="114"/>
  <c r="U83" i="114"/>
  <c r="T83" i="114"/>
  <c r="S83" i="114"/>
  <c r="Q83" i="114"/>
  <c r="N83" i="114"/>
  <c r="O83" i="114" s="1"/>
  <c r="K83" i="114"/>
  <c r="L83" i="114" s="1"/>
  <c r="W82" i="114"/>
  <c r="V82" i="114"/>
  <c r="U82" i="114"/>
  <c r="T82" i="114"/>
  <c r="S82" i="114"/>
  <c r="Q82" i="114"/>
  <c r="N82" i="114"/>
  <c r="O82" i="114" s="1"/>
  <c r="K82" i="114"/>
  <c r="L82" i="114" s="1"/>
  <c r="W81" i="114"/>
  <c r="V81" i="114"/>
  <c r="U81" i="114"/>
  <c r="T81" i="114"/>
  <c r="S81" i="114"/>
  <c r="Q81" i="114"/>
  <c r="N81" i="114"/>
  <c r="O81" i="114" s="1"/>
  <c r="K81" i="114"/>
  <c r="L81" i="114" s="1"/>
  <c r="W80" i="114"/>
  <c r="V80" i="114"/>
  <c r="U80" i="114"/>
  <c r="T80" i="114"/>
  <c r="S80" i="114"/>
  <c r="Q80" i="114"/>
  <c r="N80" i="114"/>
  <c r="O80" i="114" s="1"/>
  <c r="K80" i="114"/>
  <c r="L80" i="114" s="1"/>
  <c r="W79" i="114"/>
  <c r="V79" i="114"/>
  <c r="U79" i="114"/>
  <c r="T79" i="114"/>
  <c r="S79" i="114"/>
  <c r="Q79" i="114"/>
  <c r="N79" i="114"/>
  <c r="O79" i="114" s="1"/>
  <c r="K79" i="114"/>
  <c r="L79" i="114" s="1"/>
  <c r="W78" i="114"/>
  <c r="V78" i="114"/>
  <c r="U78" i="114"/>
  <c r="T78" i="114"/>
  <c r="S78" i="114"/>
  <c r="Q78" i="114"/>
  <c r="N78" i="114"/>
  <c r="O78" i="114" s="1"/>
  <c r="L78" i="114"/>
  <c r="K78" i="114"/>
  <c r="I73" i="114"/>
  <c r="I10" i="114" s="1"/>
  <c r="H73" i="114"/>
  <c r="H10" i="114" s="1"/>
  <c r="C73" i="114"/>
  <c r="C10" i="114" s="1"/>
  <c r="O10" i="114" s="1"/>
  <c r="Y10" i="114" s="1"/>
  <c r="B73" i="114"/>
  <c r="B10" i="114" s="1"/>
  <c r="W72" i="114"/>
  <c r="V72" i="114"/>
  <c r="U72" i="114"/>
  <c r="T72" i="114"/>
  <c r="S72" i="114"/>
  <c r="Q72" i="114"/>
  <c r="O72" i="114"/>
  <c r="N72" i="114"/>
  <c r="K72" i="114"/>
  <c r="L72" i="114" s="1"/>
  <c r="W71" i="114"/>
  <c r="V71" i="114"/>
  <c r="U71" i="114"/>
  <c r="T71" i="114"/>
  <c r="S71" i="114"/>
  <c r="Q71" i="114"/>
  <c r="N71" i="114"/>
  <c r="O71" i="114" s="1"/>
  <c r="K71" i="114"/>
  <c r="L71" i="114" s="1"/>
  <c r="W70" i="114"/>
  <c r="V70" i="114"/>
  <c r="U70" i="114"/>
  <c r="T70" i="114"/>
  <c r="S70" i="114"/>
  <c r="Q70" i="114"/>
  <c r="N70" i="114"/>
  <c r="O70" i="114" s="1"/>
  <c r="K70" i="114"/>
  <c r="L70" i="114" s="1"/>
  <c r="W69" i="114"/>
  <c r="V69" i="114"/>
  <c r="U69" i="114"/>
  <c r="T69" i="114"/>
  <c r="S69" i="114"/>
  <c r="Q69" i="114"/>
  <c r="N69" i="114"/>
  <c r="O69" i="114" s="1"/>
  <c r="K69" i="114"/>
  <c r="L69" i="114" s="1"/>
  <c r="W68" i="114"/>
  <c r="V68" i="114"/>
  <c r="U68" i="114"/>
  <c r="T68" i="114"/>
  <c r="S68" i="114"/>
  <c r="Q68" i="114"/>
  <c r="N68" i="114"/>
  <c r="O68" i="114" s="1"/>
  <c r="K68" i="114"/>
  <c r="L68" i="114" s="1"/>
  <c r="W67" i="114"/>
  <c r="V67" i="114"/>
  <c r="U67" i="114"/>
  <c r="T67" i="114"/>
  <c r="S67" i="114"/>
  <c r="Q67" i="114"/>
  <c r="N67" i="114"/>
  <c r="O67" i="114" s="1"/>
  <c r="K67" i="114"/>
  <c r="L67" i="114" s="1"/>
  <c r="W66" i="114"/>
  <c r="V66" i="114"/>
  <c r="U66" i="114"/>
  <c r="T66" i="114"/>
  <c r="S66" i="114"/>
  <c r="Q66" i="114"/>
  <c r="N66" i="114"/>
  <c r="O66" i="114" s="1"/>
  <c r="K66" i="114"/>
  <c r="L66" i="114" s="1"/>
  <c r="W65" i="114"/>
  <c r="V65" i="114"/>
  <c r="U65" i="114"/>
  <c r="T65" i="114"/>
  <c r="S65" i="114"/>
  <c r="Q65" i="114"/>
  <c r="N65" i="114"/>
  <c r="O65" i="114" s="1"/>
  <c r="K65" i="114"/>
  <c r="L65" i="114" s="1"/>
  <c r="W64" i="114"/>
  <c r="V64" i="114"/>
  <c r="U64" i="114"/>
  <c r="T64" i="114"/>
  <c r="S64" i="114"/>
  <c r="Q64" i="114"/>
  <c r="O64" i="114"/>
  <c r="N64" i="114"/>
  <c r="K64" i="114"/>
  <c r="L64" i="114" s="1"/>
  <c r="W63" i="114"/>
  <c r="V63" i="114"/>
  <c r="U63" i="114"/>
  <c r="T63" i="114"/>
  <c r="S63" i="114"/>
  <c r="Q63" i="114"/>
  <c r="N63" i="114"/>
  <c r="O63" i="114" s="1"/>
  <c r="K63" i="114"/>
  <c r="L63" i="114" s="1"/>
  <c r="W62" i="114"/>
  <c r="V62" i="114"/>
  <c r="U62" i="114"/>
  <c r="T62" i="114"/>
  <c r="S62" i="114"/>
  <c r="Q62" i="114"/>
  <c r="N62" i="114"/>
  <c r="O62" i="114" s="1"/>
  <c r="K62" i="114"/>
  <c r="L62" i="114" s="1"/>
  <c r="W61" i="114"/>
  <c r="V61" i="114"/>
  <c r="U61" i="114"/>
  <c r="T61" i="114"/>
  <c r="S61" i="114"/>
  <c r="Q61" i="114"/>
  <c r="N61" i="114"/>
  <c r="O61" i="114" s="1"/>
  <c r="L61" i="114"/>
  <c r="K61" i="114"/>
  <c r="W60" i="114"/>
  <c r="V60" i="114"/>
  <c r="U60" i="114"/>
  <c r="T60" i="114"/>
  <c r="S60" i="114"/>
  <c r="Q60" i="114"/>
  <c r="N60" i="114"/>
  <c r="O60" i="114" s="1"/>
  <c r="K60" i="114"/>
  <c r="L60" i="114" s="1"/>
  <c r="W59" i="114"/>
  <c r="V59" i="114"/>
  <c r="U59" i="114"/>
  <c r="T59" i="114"/>
  <c r="S59" i="114"/>
  <c r="Q59" i="114"/>
  <c r="N59" i="114"/>
  <c r="O59" i="114" s="1"/>
  <c r="K59" i="114"/>
  <c r="L59" i="114" s="1"/>
  <c r="W58" i="114"/>
  <c r="V58" i="114"/>
  <c r="U58" i="114"/>
  <c r="T58" i="114"/>
  <c r="S58" i="114"/>
  <c r="Q58" i="114"/>
  <c r="N58" i="114"/>
  <c r="O58" i="114" s="1"/>
  <c r="K58" i="114"/>
  <c r="L58" i="114" s="1"/>
  <c r="W57" i="114"/>
  <c r="V57" i="114"/>
  <c r="U57" i="114"/>
  <c r="T57" i="114"/>
  <c r="S57" i="114"/>
  <c r="Q57" i="114"/>
  <c r="N57" i="114"/>
  <c r="O57" i="114" s="1"/>
  <c r="L57" i="114"/>
  <c r="K57" i="114"/>
  <c r="W56" i="114"/>
  <c r="V56" i="114"/>
  <c r="U56" i="114"/>
  <c r="T56" i="114"/>
  <c r="S56" i="114"/>
  <c r="Q56" i="114"/>
  <c r="N56" i="114"/>
  <c r="O56" i="114" s="1"/>
  <c r="K56" i="114"/>
  <c r="L56" i="114" s="1"/>
  <c r="W55" i="114"/>
  <c r="V55" i="114"/>
  <c r="U55" i="114"/>
  <c r="T55" i="114"/>
  <c r="S55" i="114"/>
  <c r="Q55" i="114"/>
  <c r="N55" i="114"/>
  <c r="O55" i="114" s="1"/>
  <c r="K55" i="114"/>
  <c r="L55" i="114" s="1"/>
  <c r="W54" i="114"/>
  <c r="V54" i="114"/>
  <c r="U54" i="114"/>
  <c r="T54" i="114"/>
  <c r="S54" i="114"/>
  <c r="Q54" i="114"/>
  <c r="N54" i="114"/>
  <c r="O54" i="114" s="1"/>
  <c r="K54" i="114"/>
  <c r="L54" i="114" s="1"/>
  <c r="W53" i="114"/>
  <c r="V53" i="114"/>
  <c r="U53" i="114"/>
  <c r="T53" i="114"/>
  <c r="S53" i="114"/>
  <c r="Q53" i="114"/>
  <c r="N53" i="114"/>
  <c r="O53" i="114" s="1"/>
  <c r="K53" i="114"/>
  <c r="L53" i="114" s="1"/>
  <c r="I48" i="114"/>
  <c r="H48" i="114"/>
  <c r="H9" i="114" s="1"/>
  <c r="T9" i="114" s="1"/>
  <c r="C48" i="114"/>
  <c r="C9" i="114" s="1"/>
  <c r="O9" i="114" s="1"/>
  <c r="Y9" i="114" s="1"/>
  <c r="B48" i="114"/>
  <c r="W47" i="114"/>
  <c r="V47" i="114"/>
  <c r="U47" i="114"/>
  <c r="T47" i="114"/>
  <c r="S47" i="114"/>
  <c r="Q47" i="114"/>
  <c r="N47" i="114"/>
  <c r="O47" i="114" s="1"/>
  <c r="K47" i="114"/>
  <c r="L47" i="114" s="1"/>
  <c r="W46" i="114"/>
  <c r="V46" i="114"/>
  <c r="U46" i="114"/>
  <c r="T46" i="114"/>
  <c r="S46" i="114"/>
  <c r="Q46" i="114"/>
  <c r="N46" i="114"/>
  <c r="O46" i="114" s="1"/>
  <c r="K46" i="114"/>
  <c r="L46" i="114" s="1"/>
  <c r="W45" i="114"/>
  <c r="V45" i="114"/>
  <c r="U45" i="114"/>
  <c r="T45" i="114"/>
  <c r="S45" i="114"/>
  <c r="Q45" i="114"/>
  <c r="N45" i="114"/>
  <c r="O45" i="114" s="1"/>
  <c r="K45" i="114"/>
  <c r="L45" i="114" s="1"/>
  <c r="W44" i="114"/>
  <c r="V44" i="114"/>
  <c r="U44" i="114"/>
  <c r="T44" i="114"/>
  <c r="S44" i="114"/>
  <c r="Q44" i="114"/>
  <c r="N44" i="114"/>
  <c r="O44" i="114" s="1"/>
  <c r="K44" i="114"/>
  <c r="L44" i="114" s="1"/>
  <c r="W43" i="114"/>
  <c r="V43" i="114"/>
  <c r="U43" i="114"/>
  <c r="T43" i="114"/>
  <c r="S43" i="114"/>
  <c r="Q43" i="114"/>
  <c r="O43" i="114"/>
  <c r="N43" i="114"/>
  <c r="K43" i="114"/>
  <c r="L43" i="114" s="1"/>
  <c r="W42" i="114"/>
  <c r="V42" i="114"/>
  <c r="U42" i="114"/>
  <c r="T42" i="114"/>
  <c r="S42" i="114"/>
  <c r="Q42" i="114"/>
  <c r="N42" i="114"/>
  <c r="O42" i="114" s="1"/>
  <c r="K42" i="114"/>
  <c r="L42" i="114" s="1"/>
  <c r="W41" i="114"/>
  <c r="V41" i="114"/>
  <c r="U41" i="114"/>
  <c r="T41" i="114"/>
  <c r="S41" i="114"/>
  <c r="Q41" i="114"/>
  <c r="N41" i="114"/>
  <c r="O41" i="114" s="1"/>
  <c r="K41" i="114"/>
  <c r="L41" i="114" s="1"/>
  <c r="W40" i="114"/>
  <c r="V40" i="114"/>
  <c r="U40" i="114"/>
  <c r="T40" i="114"/>
  <c r="S40" i="114"/>
  <c r="Q40" i="114"/>
  <c r="N40" i="114"/>
  <c r="O40" i="114" s="1"/>
  <c r="K40" i="114"/>
  <c r="L40" i="114" s="1"/>
  <c r="W39" i="114"/>
  <c r="V39" i="114"/>
  <c r="U39" i="114"/>
  <c r="T39" i="114"/>
  <c r="S39" i="114"/>
  <c r="Q39" i="114"/>
  <c r="N39" i="114"/>
  <c r="O39" i="114" s="1"/>
  <c r="K39" i="114"/>
  <c r="L39" i="114" s="1"/>
  <c r="W38" i="114"/>
  <c r="V38" i="114"/>
  <c r="U38" i="114"/>
  <c r="T38" i="114"/>
  <c r="S38" i="114"/>
  <c r="Q38" i="114"/>
  <c r="N38" i="114"/>
  <c r="O38" i="114" s="1"/>
  <c r="K38" i="114"/>
  <c r="L38" i="114" s="1"/>
  <c r="W37" i="114"/>
  <c r="V37" i="114"/>
  <c r="U37" i="114"/>
  <c r="T37" i="114"/>
  <c r="S37" i="114"/>
  <c r="Q37" i="114"/>
  <c r="N37" i="114"/>
  <c r="O37" i="114" s="1"/>
  <c r="K37" i="114"/>
  <c r="L37" i="114" s="1"/>
  <c r="W36" i="114"/>
  <c r="V36" i="114"/>
  <c r="U36" i="114"/>
  <c r="T36" i="114"/>
  <c r="S36" i="114"/>
  <c r="Q36" i="114"/>
  <c r="N36" i="114"/>
  <c r="O36" i="114" s="1"/>
  <c r="K36" i="114"/>
  <c r="L36" i="114" s="1"/>
  <c r="W35" i="114"/>
  <c r="V35" i="114"/>
  <c r="U35" i="114"/>
  <c r="T35" i="114"/>
  <c r="S35" i="114"/>
  <c r="Q35" i="114"/>
  <c r="N35" i="114"/>
  <c r="O35" i="114" s="1"/>
  <c r="K35" i="114"/>
  <c r="L35" i="114" s="1"/>
  <c r="W34" i="114"/>
  <c r="V34" i="114"/>
  <c r="U34" i="114"/>
  <c r="T34" i="114"/>
  <c r="S34" i="114"/>
  <c r="Q34" i="114"/>
  <c r="N34" i="114"/>
  <c r="O34" i="114" s="1"/>
  <c r="K34" i="114"/>
  <c r="L34" i="114" s="1"/>
  <c r="W33" i="114"/>
  <c r="V33" i="114"/>
  <c r="U33" i="114"/>
  <c r="T33" i="114"/>
  <c r="S33" i="114"/>
  <c r="Q33" i="114"/>
  <c r="N33" i="114"/>
  <c r="O33" i="114" s="1"/>
  <c r="K33" i="114"/>
  <c r="L33" i="114" s="1"/>
  <c r="W32" i="114"/>
  <c r="V32" i="114"/>
  <c r="U32" i="114"/>
  <c r="T32" i="114"/>
  <c r="S32" i="114"/>
  <c r="Q32" i="114"/>
  <c r="N32" i="114"/>
  <c r="O32" i="114" s="1"/>
  <c r="K32" i="114"/>
  <c r="L32" i="114" s="1"/>
  <c r="W31" i="114"/>
  <c r="V31" i="114"/>
  <c r="U31" i="114"/>
  <c r="T31" i="114"/>
  <c r="S31" i="114"/>
  <c r="Q31" i="114"/>
  <c r="N31" i="114"/>
  <c r="O31" i="114" s="1"/>
  <c r="K31" i="114"/>
  <c r="L31" i="114" s="1"/>
  <c r="W30" i="114"/>
  <c r="V30" i="114"/>
  <c r="U30" i="114"/>
  <c r="T30" i="114"/>
  <c r="S30" i="114"/>
  <c r="Q30" i="114"/>
  <c r="N30" i="114"/>
  <c r="O30" i="114" s="1"/>
  <c r="K30" i="114"/>
  <c r="L30" i="114" s="1"/>
  <c r="W29" i="114"/>
  <c r="V29" i="114"/>
  <c r="U29" i="114"/>
  <c r="T29" i="114"/>
  <c r="S29" i="114"/>
  <c r="Q29" i="114"/>
  <c r="N29" i="114"/>
  <c r="O29" i="114" s="1"/>
  <c r="K29" i="114"/>
  <c r="L29" i="114" s="1"/>
  <c r="W28" i="114"/>
  <c r="V28" i="114"/>
  <c r="U28" i="114"/>
  <c r="T28" i="114"/>
  <c r="S28" i="114"/>
  <c r="Q28" i="114"/>
  <c r="N28" i="114"/>
  <c r="O28" i="114" s="1"/>
  <c r="K28" i="114"/>
  <c r="L28" i="114" s="1"/>
  <c r="I23" i="114"/>
  <c r="H23" i="114"/>
  <c r="C23" i="114"/>
  <c r="O23" i="114" s="1"/>
  <c r="Y23" i="114" s="1"/>
  <c r="B23" i="114"/>
  <c r="I22" i="114"/>
  <c r="C22" i="114"/>
  <c r="O22" i="114" s="1"/>
  <c r="Y22" i="114" s="1"/>
  <c r="B22" i="114"/>
  <c r="O21" i="114"/>
  <c r="Y21" i="114" s="1"/>
  <c r="I21" i="114"/>
  <c r="B21" i="114"/>
  <c r="I20" i="114"/>
  <c r="B20" i="114"/>
  <c r="T19" i="114"/>
  <c r="O19" i="114"/>
  <c r="Y19" i="114" s="1"/>
  <c r="I19" i="114"/>
  <c r="H19" i="114"/>
  <c r="I18" i="114"/>
  <c r="C18" i="114"/>
  <c r="O18" i="114" s="1"/>
  <c r="Y18" i="114" s="1"/>
  <c r="B18" i="114"/>
  <c r="I17" i="114"/>
  <c r="H17" i="114"/>
  <c r="T17" i="114" s="1"/>
  <c r="E17" i="114"/>
  <c r="S17" i="114" s="1"/>
  <c r="B17" i="114"/>
  <c r="I16" i="114"/>
  <c r="H16" i="114"/>
  <c r="C16" i="114"/>
  <c r="O16" i="114" s="1"/>
  <c r="Y16" i="114" s="1"/>
  <c r="B16" i="114"/>
  <c r="O15" i="114"/>
  <c r="Y15" i="114" s="1"/>
  <c r="G15" i="114"/>
  <c r="AB15" i="114" s="1"/>
  <c r="C15" i="114"/>
  <c r="I14" i="114"/>
  <c r="H14" i="114"/>
  <c r="C14" i="114"/>
  <c r="O14" i="114" s="1"/>
  <c r="Y14" i="114" s="1"/>
  <c r="B14" i="114"/>
  <c r="C13" i="114"/>
  <c r="O13" i="114" s="1"/>
  <c r="Y13" i="114" s="1"/>
  <c r="C12" i="114"/>
  <c r="O12" i="114" s="1"/>
  <c r="Y12" i="114" s="1"/>
  <c r="I11" i="114"/>
  <c r="H11" i="114"/>
  <c r="AA9" i="114"/>
  <c r="I9" i="114"/>
  <c r="B9" i="114"/>
  <c r="S4" i="114"/>
  <c r="S5" i="114" s="1"/>
  <c r="Q4" i="114"/>
  <c r="Q5" i="114" s="1"/>
  <c r="F4" i="114"/>
  <c r="I398" i="113"/>
  <c r="H398" i="113"/>
  <c r="H23" i="113" s="1"/>
  <c r="C398" i="113"/>
  <c r="C23" i="113" s="1"/>
  <c r="O23" i="113" s="1"/>
  <c r="Y23" i="113" s="1"/>
  <c r="B398" i="113"/>
  <c r="W397" i="113"/>
  <c r="V397" i="113"/>
  <c r="U397" i="113"/>
  <c r="T397" i="113"/>
  <c r="S397" i="113"/>
  <c r="Q397" i="113"/>
  <c r="N397" i="113"/>
  <c r="O397" i="113" s="1"/>
  <c r="K397" i="113"/>
  <c r="L397" i="113" s="1"/>
  <c r="W396" i="113"/>
  <c r="V396" i="113"/>
  <c r="U396" i="113"/>
  <c r="T396" i="113"/>
  <c r="S396" i="113"/>
  <c r="Q396" i="113"/>
  <c r="N396" i="113"/>
  <c r="O396" i="113" s="1"/>
  <c r="K396" i="113"/>
  <c r="L396" i="113" s="1"/>
  <c r="W395" i="113"/>
  <c r="V395" i="113"/>
  <c r="U395" i="113"/>
  <c r="T395" i="113"/>
  <c r="S395" i="113"/>
  <c r="Q395" i="113"/>
  <c r="N395" i="113"/>
  <c r="O395" i="113" s="1"/>
  <c r="K395" i="113"/>
  <c r="L395" i="113" s="1"/>
  <c r="W394" i="113"/>
  <c r="V394" i="113"/>
  <c r="U394" i="113"/>
  <c r="T394" i="113"/>
  <c r="S394" i="113"/>
  <c r="Q394" i="113"/>
  <c r="N394" i="113"/>
  <c r="O394" i="113" s="1"/>
  <c r="K394" i="113"/>
  <c r="L394" i="113" s="1"/>
  <c r="W393" i="113"/>
  <c r="V393" i="113"/>
  <c r="U393" i="113"/>
  <c r="T393" i="113"/>
  <c r="S393" i="113"/>
  <c r="Q393" i="113"/>
  <c r="N393" i="113"/>
  <c r="O393" i="113" s="1"/>
  <c r="K393" i="113"/>
  <c r="L393" i="113" s="1"/>
  <c r="W392" i="113"/>
  <c r="V392" i="113"/>
  <c r="U392" i="113"/>
  <c r="T392" i="113"/>
  <c r="S392" i="113"/>
  <c r="Q392" i="113"/>
  <c r="N392" i="113"/>
  <c r="O392" i="113" s="1"/>
  <c r="K392" i="113"/>
  <c r="L392" i="113" s="1"/>
  <c r="W391" i="113"/>
  <c r="V391" i="113"/>
  <c r="U391" i="113"/>
  <c r="T391" i="113"/>
  <c r="S391" i="113"/>
  <c r="Q391" i="113"/>
  <c r="N391" i="113"/>
  <c r="O391" i="113" s="1"/>
  <c r="K391" i="113"/>
  <c r="L391" i="113" s="1"/>
  <c r="W390" i="113"/>
  <c r="V390" i="113"/>
  <c r="U390" i="113"/>
  <c r="T390" i="113"/>
  <c r="S390" i="113"/>
  <c r="Q390" i="113"/>
  <c r="N390" i="113"/>
  <c r="O390" i="113" s="1"/>
  <c r="K390" i="113"/>
  <c r="L390" i="113" s="1"/>
  <c r="W389" i="113"/>
  <c r="V389" i="113"/>
  <c r="U389" i="113"/>
  <c r="T389" i="113"/>
  <c r="S389" i="113"/>
  <c r="Q389" i="113"/>
  <c r="N389" i="113"/>
  <c r="O389" i="113" s="1"/>
  <c r="K389" i="113"/>
  <c r="L389" i="113" s="1"/>
  <c r="W388" i="113"/>
  <c r="V388" i="113"/>
  <c r="U388" i="113"/>
  <c r="T388" i="113"/>
  <c r="S388" i="113"/>
  <c r="Q388" i="113"/>
  <c r="N388" i="113"/>
  <c r="O388" i="113" s="1"/>
  <c r="L388" i="113"/>
  <c r="K388" i="113"/>
  <c r="W387" i="113"/>
  <c r="V387" i="113"/>
  <c r="U387" i="113"/>
  <c r="T387" i="113"/>
  <c r="S387" i="113"/>
  <c r="Q387" i="113"/>
  <c r="N387" i="113"/>
  <c r="O387" i="113" s="1"/>
  <c r="K387" i="113"/>
  <c r="L387" i="113" s="1"/>
  <c r="W386" i="113"/>
  <c r="V386" i="113"/>
  <c r="U386" i="113"/>
  <c r="T386" i="113"/>
  <c r="S386" i="113"/>
  <c r="Q386" i="113"/>
  <c r="N386" i="113"/>
  <c r="O386" i="113" s="1"/>
  <c r="K386" i="113"/>
  <c r="L386" i="113" s="1"/>
  <c r="W385" i="113"/>
  <c r="V385" i="113"/>
  <c r="U385" i="113"/>
  <c r="T385" i="113"/>
  <c r="S385" i="113"/>
  <c r="Q385" i="113"/>
  <c r="N385" i="113"/>
  <c r="O385" i="113" s="1"/>
  <c r="K385" i="113"/>
  <c r="L385" i="113" s="1"/>
  <c r="W384" i="113"/>
  <c r="V384" i="113"/>
  <c r="U384" i="113"/>
  <c r="T384" i="113"/>
  <c r="S384" i="113"/>
  <c r="Q384" i="113"/>
  <c r="N384" i="113"/>
  <c r="O384" i="113" s="1"/>
  <c r="K384" i="113"/>
  <c r="L384" i="113" s="1"/>
  <c r="W383" i="113"/>
  <c r="V383" i="113"/>
  <c r="U383" i="113"/>
  <c r="T383" i="113"/>
  <c r="S383" i="113"/>
  <c r="Q383" i="113"/>
  <c r="N383" i="113"/>
  <c r="O383" i="113" s="1"/>
  <c r="K383" i="113"/>
  <c r="L383" i="113" s="1"/>
  <c r="W382" i="113"/>
  <c r="V382" i="113"/>
  <c r="U382" i="113"/>
  <c r="T382" i="113"/>
  <c r="S382" i="113"/>
  <c r="Q382" i="113"/>
  <c r="N382" i="113"/>
  <c r="O382" i="113" s="1"/>
  <c r="K382" i="113"/>
  <c r="L382" i="113" s="1"/>
  <c r="W381" i="113"/>
  <c r="V381" i="113"/>
  <c r="U381" i="113"/>
  <c r="T381" i="113"/>
  <c r="S381" i="113"/>
  <c r="Q381" i="113"/>
  <c r="N381" i="113"/>
  <c r="O381" i="113" s="1"/>
  <c r="K381" i="113"/>
  <c r="L381" i="113" s="1"/>
  <c r="W380" i="113"/>
  <c r="V380" i="113"/>
  <c r="U380" i="113"/>
  <c r="T380" i="113"/>
  <c r="S380" i="113"/>
  <c r="Q380" i="113"/>
  <c r="N380" i="113"/>
  <c r="O380" i="113" s="1"/>
  <c r="K380" i="113"/>
  <c r="L380" i="113" s="1"/>
  <c r="W379" i="113"/>
  <c r="V379" i="113"/>
  <c r="U379" i="113"/>
  <c r="T379" i="113"/>
  <c r="S379" i="113"/>
  <c r="Q379" i="113"/>
  <c r="N379" i="113"/>
  <c r="O379" i="113" s="1"/>
  <c r="K379" i="113"/>
  <c r="L379" i="113" s="1"/>
  <c r="W378" i="113"/>
  <c r="V378" i="113"/>
  <c r="U378" i="113"/>
  <c r="T378" i="113"/>
  <c r="S378" i="113"/>
  <c r="Q378" i="113"/>
  <c r="N378" i="113"/>
  <c r="O378" i="113" s="1"/>
  <c r="K378" i="113"/>
  <c r="L378" i="113" s="1"/>
  <c r="I373" i="113"/>
  <c r="H373" i="113"/>
  <c r="C373" i="113"/>
  <c r="C22" i="113" s="1"/>
  <c r="O22" i="113" s="1"/>
  <c r="Y22" i="113" s="1"/>
  <c r="B373" i="113"/>
  <c r="W372" i="113"/>
  <c r="V372" i="113"/>
  <c r="U372" i="113"/>
  <c r="T372" i="113"/>
  <c r="S372" i="113"/>
  <c r="Q372" i="113"/>
  <c r="N372" i="113"/>
  <c r="O372" i="113" s="1"/>
  <c r="K372" i="113"/>
  <c r="L372" i="113" s="1"/>
  <c r="W371" i="113"/>
  <c r="V371" i="113"/>
  <c r="U371" i="113"/>
  <c r="T371" i="113"/>
  <c r="S371" i="113"/>
  <c r="Q371" i="113"/>
  <c r="N371" i="113"/>
  <c r="O371" i="113" s="1"/>
  <c r="K371" i="113"/>
  <c r="L371" i="113" s="1"/>
  <c r="W370" i="113"/>
  <c r="V370" i="113"/>
  <c r="U370" i="113"/>
  <c r="T370" i="113"/>
  <c r="S370" i="113"/>
  <c r="Q370" i="113"/>
  <c r="N370" i="113"/>
  <c r="O370" i="113" s="1"/>
  <c r="K370" i="113"/>
  <c r="L370" i="113" s="1"/>
  <c r="W369" i="113"/>
  <c r="V369" i="113"/>
  <c r="U369" i="113"/>
  <c r="T369" i="113"/>
  <c r="S369" i="113"/>
  <c r="Q369" i="113"/>
  <c r="N369" i="113"/>
  <c r="O369" i="113" s="1"/>
  <c r="K369" i="113"/>
  <c r="L369" i="113" s="1"/>
  <c r="W368" i="113"/>
  <c r="V368" i="113"/>
  <c r="U368" i="113"/>
  <c r="T368" i="113"/>
  <c r="S368" i="113"/>
  <c r="Q368" i="113"/>
  <c r="N368" i="113"/>
  <c r="O368" i="113" s="1"/>
  <c r="K368" i="113"/>
  <c r="L368" i="113" s="1"/>
  <c r="W367" i="113"/>
  <c r="V367" i="113"/>
  <c r="U367" i="113"/>
  <c r="T367" i="113"/>
  <c r="S367" i="113"/>
  <c r="Q367" i="113"/>
  <c r="N367" i="113"/>
  <c r="O367" i="113" s="1"/>
  <c r="K367" i="113"/>
  <c r="L367" i="113" s="1"/>
  <c r="W366" i="113"/>
  <c r="V366" i="113"/>
  <c r="U366" i="113"/>
  <c r="T366" i="113"/>
  <c r="S366" i="113"/>
  <c r="Q366" i="113"/>
  <c r="N366" i="113"/>
  <c r="O366" i="113" s="1"/>
  <c r="K366" i="113"/>
  <c r="L366" i="113" s="1"/>
  <c r="W365" i="113"/>
  <c r="V365" i="113"/>
  <c r="U365" i="113"/>
  <c r="T365" i="113"/>
  <c r="S365" i="113"/>
  <c r="Q365" i="113"/>
  <c r="N365" i="113"/>
  <c r="O365" i="113" s="1"/>
  <c r="K365" i="113"/>
  <c r="L365" i="113" s="1"/>
  <c r="W364" i="113"/>
  <c r="V364" i="113"/>
  <c r="U364" i="113"/>
  <c r="T364" i="113"/>
  <c r="S364" i="113"/>
  <c r="Q364" i="113"/>
  <c r="N364" i="113"/>
  <c r="O364" i="113" s="1"/>
  <c r="K364" i="113"/>
  <c r="L364" i="113" s="1"/>
  <c r="W363" i="113"/>
  <c r="V363" i="113"/>
  <c r="U363" i="113"/>
  <c r="T363" i="113"/>
  <c r="S363" i="113"/>
  <c r="Q363" i="113"/>
  <c r="N363" i="113"/>
  <c r="O363" i="113" s="1"/>
  <c r="K363" i="113"/>
  <c r="L363" i="113" s="1"/>
  <c r="W362" i="113"/>
  <c r="V362" i="113"/>
  <c r="U362" i="113"/>
  <c r="T362" i="113"/>
  <c r="S362" i="113"/>
  <c r="Q362" i="113"/>
  <c r="O362" i="113"/>
  <c r="N362" i="113"/>
  <c r="K362" i="113"/>
  <c r="L362" i="113" s="1"/>
  <c r="W361" i="113"/>
  <c r="V361" i="113"/>
  <c r="U361" i="113"/>
  <c r="T361" i="113"/>
  <c r="S361" i="113"/>
  <c r="Q361" i="113"/>
  <c r="N361" i="113"/>
  <c r="O361" i="113" s="1"/>
  <c r="K361" i="113"/>
  <c r="L361" i="113" s="1"/>
  <c r="W360" i="113"/>
  <c r="V360" i="113"/>
  <c r="U360" i="113"/>
  <c r="T360" i="113"/>
  <c r="S360" i="113"/>
  <c r="Q360" i="113"/>
  <c r="N360" i="113"/>
  <c r="O360" i="113" s="1"/>
  <c r="K360" i="113"/>
  <c r="L360" i="113" s="1"/>
  <c r="W359" i="113"/>
  <c r="V359" i="113"/>
  <c r="U359" i="113"/>
  <c r="T359" i="113"/>
  <c r="S359" i="113"/>
  <c r="Q359" i="113"/>
  <c r="N359" i="113"/>
  <c r="O359" i="113" s="1"/>
  <c r="K359" i="113"/>
  <c r="L359" i="113" s="1"/>
  <c r="W358" i="113"/>
  <c r="V358" i="113"/>
  <c r="U358" i="113"/>
  <c r="T358" i="113"/>
  <c r="S358" i="113"/>
  <c r="Q358" i="113"/>
  <c r="N358" i="113"/>
  <c r="O358" i="113" s="1"/>
  <c r="K358" i="113"/>
  <c r="L358" i="113" s="1"/>
  <c r="W357" i="113"/>
  <c r="V357" i="113"/>
  <c r="U357" i="113"/>
  <c r="T357" i="113"/>
  <c r="S357" i="113"/>
  <c r="Q357" i="113"/>
  <c r="N357" i="113"/>
  <c r="O357" i="113" s="1"/>
  <c r="K357" i="113"/>
  <c r="L357" i="113" s="1"/>
  <c r="W356" i="113"/>
  <c r="V356" i="113"/>
  <c r="U356" i="113"/>
  <c r="T356" i="113"/>
  <c r="S356" i="113"/>
  <c r="Q356" i="113"/>
  <c r="N356" i="113"/>
  <c r="O356" i="113" s="1"/>
  <c r="K356" i="113"/>
  <c r="L356" i="113" s="1"/>
  <c r="W355" i="113"/>
  <c r="V355" i="113"/>
  <c r="U355" i="113"/>
  <c r="T355" i="113"/>
  <c r="S355" i="113"/>
  <c r="Q355" i="113"/>
  <c r="N355" i="113"/>
  <c r="O355" i="113" s="1"/>
  <c r="L355" i="113"/>
  <c r="K355" i="113"/>
  <c r="W354" i="113"/>
  <c r="V354" i="113"/>
  <c r="U354" i="113"/>
  <c r="T354" i="113"/>
  <c r="S354" i="113"/>
  <c r="Q354" i="113"/>
  <c r="N354" i="113"/>
  <c r="O354" i="113" s="1"/>
  <c r="K354" i="113"/>
  <c r="L354" i="113" s="1"/>
  <c r="W353" i="113"/>
  <c r="V353" i="113"/>
  <c r="U353" i="113"/>
  <c r="T353" i="113"/>
  <c r="S353" i="113"/>
  <c r="Q353" i="113"/>
  <c r="N353" i="113"/>
  <c r="O353" i="113" s="1"/>
  <c r="K353" i="113"/>
  <c r="L353" i="113" s="1"/>
  <c r="I348" i="113"/>
  <c r="I21" i="113" s="1"/>
  <c r="H348" i="113"/>
  <c r="C348" i="113"/>
  <c r="B348" i="113"/>
  <c r="W347" i="113"/>
  <c r="V347" i="113"/>
  <c r="U347" i="113"/>
  <c r="T347" i="113"/>
  <c r="S347" i="113"/>
  <c r="Q347" i="113"/>
  <c r="N347" i="113"/>
  <c r="O347" i="113" s="1"/>
  <c r="K347" i="113"/>
  <c r="L347" i="113" s="1"/>
  <c r="W346" i="113"/>
  <c r="V346" i="113"/>
  <c r="U346" i="113"/>
  <c r="T346" i="113"/>
  <c r="S346" i="113"/>
  <c r="Q346" i="113"/>
  <c r="N346" i="113"/>
  <c r="O346" i="113" s="1"/>
  <c r="L346" i="113"/>
  <c r="K346" i="113"/>
  <c r="W345" i="113"/>
  <c r="V345" i="113"/>
  <c r="U345" i="113"/>
  <c r="T345" i="113"/>
  <c r="S345" i="113"/>
  <c r="Q345" i="113"/>
  <c r="N345" i="113"/>
  <c r="O345" i="113" s="1"/>
  <c r="K345" i="113"/>
  <c r="L345" i="113" s="1"/>
  <c r="W344" i="113"/>
  <c r="V344" i="113"/>
  <c r="U344" i="113"/>
  <c r="T344" i="113"/>
  <c r="S344" i="113"/>
  <c r="Q344" i="113"/>
  <c r="N344" i="113"/>
  <c r="O344" i="113" s="1"/>
  <c r="K344" i="113"/>
  <c r="L344" i="113" s="1"/>
  <c r="W343" i="113"/>
  <c r="V343" i="113"/>
  <c r="U343" i="113"/>
  <c r="T343" i="113"/>
  <c r="S343" i="113"/>
  <c r="Q343" i="113"/>
  <c r="N343" i="113"/>
  <c r="O343" i="113" s="1"/>
  <c r="K343" i="113"/>
  <c r="L343" i="113" s="1"/>
  <c r="W342" i="113"/>
  <c r="V342" i="113"/>
  <c r="U342" i="113"/>
  <c r="T342" i="113"/>
  <c r="S342" i="113"/>
  <c r="Q342" i="113"/>
  <c r="N342" i="113"/>
  <c r="O342" i="113" s="1"/>
  <c r="K342" i="113"/>
  <c r="L342" i="113" s="1"/>
  <c r="W341" i="113"/>
  <c r="V341" i="113"/>
  <c r="U341" i="113"/>
  <c r="T341" i="113"/>
  <c r="S341" i="113"/>
  <c r="Q341" i="113"/>
  <c r="N341" i="113"/>
  <c r="O341" i="113" s="1"/>
  <c r="K341" i="113"/>
  <c r="L341" i="113" s="1"/>
  <c r="W340" i="113"/>
  <c r="V340" i="113"/>
  <c r="U340" i="113"/>
  <c r="T340" i="113"/>
  <c r="S340" i="113"/>
  <c r="Q340" i="113"/>
  <c r="N340" i="113"/>
  <c r="O340" i="113" s="1"/>
  <c r="K340" i="113"/>
  <c r="L340" i="113" s="1"/>
  <c r="W339" i="113"/>
  <c r="V339" i="113"/>
  <c r="U339" i="113"/>
  <c r="T339" i="113"/>
  <c r="S339" i="113"/>
  <c r="Q339" i="113"/>
  <c r="N339" i="113"/>
  <c r="O339" i="113" s="1"/>
  <c r="K339" i="113"/>
  <c r="L339" i="113" s="1"/>
  <c r="W338" i="113"/>
  <c r="V338" i="113"/>
  <c r="U338" i="113"/>
  <c r="T338" i="113"/>
  <c r="S338" i="113"/>
  <c r="Q338" i="113"/>
  <c r="N338" i="113"/>
  <c r="O338" i="113" s="1"/>
  <c r="K338" i="113"/>
  <c r="L338" i="113" s="1"/>
  <c r="W337" i="113"/>
  <c r="V337" i="113"/>
  <c r="U337" i="113"/>
  <c r="T337" i="113"/>
  <c r="S337" i="113"/>
  <c r="Q337" i="113"/>
  <c r="N337" i="113"/>
  <c r="O337" i="113" s="1"/>
  <c r="K337" i="113"/>
  <c r="L337" i="113" s="1"/>
  <c r="W336" i="113"/>
  <c r="V336" i="113"/>
  <c r="U336" i="113"/>
  <c r="T336" i="113"/>
  <c r="S336" i="113"/>
  <c r="Q336" i="113"/>
  <c r="N336" i="113"/>
  <c r="O336" i="113" s="1"/>
  <c r="K336" i="113"/>
  <c r="L336" i="113" s="1"/>
  <c r="W335" i="113"/>
  <c r="V335" i="113"/>
  <c r="U335" i="113"/>
  <c r="T335" i="113"/>
  <c r="S335" i="113"/>
  <c r="Q335" i="113"/>
  <c r="N335" i="113"/>
  <c r="O335" i="113" s="1"/>
  <c r="K335" i="113"/>
  <c r="L335" i="113" s="1"/>
  <c r="W334" i="113"/>
  <c r="V334" i="113"/>
  <c r="U334" i="113"/>
  <c r="T334" i="113"/>
  <c r="S334" i="113"/>
  <c r="Q334" i="113"/>
  <c r="N334" i="113"/>
  <c r="O334" i="113" s="1"/>
  <c r="L334" i="113"/>
  <c r="K334" i="113"/>
  <c r="W333" i="113"/>
  <c r="V333" i="113"/>
  <c r="U333" i="113"/>
  <c r="T333" i="113"/>
  <c r="S333" i="113"/>
  <c r="Q333" i="113"/>
  <c r="N333" i="113"/>
  <c r="O333" i="113" s="1"/>
  <c r="K333" i="113"/>
  <c r="L333" i="113" s="1"/>
  <c r="W332" i="113"/>
  <c r="V332" i="113"/>
  <c r="U332" i="113"/>
  <c r="T332" i="113"/>
  <c r="S332" i="113"/>
  <c r="Q332" i="113"/>
  <c r="N332" i="113"/>
  <c r="O332" i="113" s="1"/>
  <c r="K332" i="113"/>
  <c r="L332" i="113" s="1"/>
  <c r="W331" i="113"/>
  <c r="V331" i="113"/>
  <c r="U331" i="113"/>
  <c r="T331" i="113"/>
  <c r="S331" i="113"/>
  <c r="Q331" i="113"/>
  <c r="N331" i="113"/>
  <c r="O331" i="113" s="1"/>
  <c r="K331" i="113"/>
  <c r="L331" i="113" s="1"/>
  <c r="W330" i="113"/>
  <c r="V330" i="113"/>
  <c r="U330" i="113"/>
  <c r="T330" i="113"/>
  <c r="S330" i="113"/>
  <c r="Q330" i="113"/>
  <c r="N330" i="113"/>
  <c r="O330" i="113" s="1"/>
  <c r="L330" i="113"/>
  <c r="K330" i="113"/>
  <c r="W329" i="113"/>
  <c r="V329" i="113"/>
  <c r="U329" i="113"/>
  <c r="T329" i="113"/>
  <c r="S329" i="113"/>
  <c r="Q329" i="113"/>
  <c r="N329" i="113"/>
  <c r="O329" i="113" s="1"/>
  <c r="K329" i="113"/>
  <c r="L329" i="113" s="1"/>
  <c r="W328" i="113"/>
  <c r="V328" i="113"/>
  <c r="U328" i="113"/>
  <c r="T328" i="113"/>
  <c r="S328" i="113"/>
  <c r="Q328" i="113"/>
  <c r="N328" i="113"/>
  <c r="O328" i="113" s="1"/>
  <c r="K328" i="113"/>
  <c r="L328" i="113" s="1"/>
  <c r="I323" i="113"/>
  <c r="I20" i="113" s="1"/>
  <c r="H323" i="113"/>
  <c r="C323" i="113"/>
  <c r="B323" i="113"/>
  <c r="B20" i="113" s="1"/>
  <c r="W322" i="113"/>
  <c r="V322" i="113"/>
  <c r="U322" i="113"/>
  <c r="T322" i="113"/>
  <c r="S322" i="113"/>
  <c r="Q322" i="113"/>
  <c r="N322" i="113"/>
  <c r="O322" i="113" s="1"/>
  <c r="K322" i="113"/>
  <c r="L322" i="113" s="1"/>
  <c r="W321" i="113"/>
  <c r="V321" i="113"/>
  <c r="U321" i="113"/>
  <c r="T321" i="113"/>
  <c r="S321" i="113"/>
  <c r="Q321" i="113"/>
  <c r="N321" i="113"/>
  <c r="O321" i="113" s="1"/>
  <c r="L321" i="113"/>
  <c r="K321" i="113"/>
  <c r="W320" i="113"/>
  <c r="V320" i="113"/>
  <c r="U320" i="113"/>
  <c r="T320" i="113"/>
  <c r="S320" i="113"/>
  <c r="Q320" i="113"/>
  <c r="N320" i="113"/>
  <c r="O320" i="113" s="1"/>
  <c r="K320" i="113"/>
  <c r="L320" i="113" s="1"/>
  <c r="W319" i="113"/>
  <c r="V319" i="113"/>
  <c r="U319" i="113"/>
  <c r="T319" i="113"/>
  <c r="S319" i="113"/>
  <c r="Q319" i="113"/>
  <c r="N319" i="113"/>
  <c r="O319" i="113" s="1"/>
  <c r="K319" i="113"/>
  <c r="L319" i="113" s="1"/>
  <c r="W318" i="113"/>
  <c r="V318" i="113"/>
  <c r="U318" i="113"/>
  <c r="T318" i="113"/>
  <c r="S318" i="113"/>
  <c r="Q318" i="113"/>
  <c r="N318" i="113"/>
  <c r="O318" i="113" s="1"/>
  <c r="K318" i="113"/>
  <c r="L318" i="113" s="1"/>
  <c r="W317" i="113"/>
  <c r="V317" i="113"/>
  <c r="U317" i="113"/>
  <c r="T317" i="113"/>
  <c r="S317" i="113"/>
  <c r="Q317" i="113"/>
  <c r="N317" i="113"/>
  <c r="O317" i="113" s="1"/>
  <c r="L317" i="113"/>
  <c r="K317" i="113"/>
  <c r="W316" i="113"/>
  <c r="V316" i="113"/>
  <c r="U316" i="113"/>
  <c r="T316" i="113"/>
  <c r="S316" i="113"/>
  <c r="Q316" i="113"/>
  <c r="N316" i="113"/>
  <c r="O316" i="113" s="1"/>
  <c r="K316" i="113"/>
  <c r="L316" i="113" s="1"/>
  <c r="W315" i="113"/>
  <c r="V315" i="113"/>
  <c r="U315" i="113"/>
  <c r="T315" i="113"/>
  <c r="S315" i="113"/>
  <c r="Q315" i="113"/>
  <c r="N315" i="113"/>
  <c r="O315" i="113" s="1"/>
  <c r="K315" i="113"/>
  <c r="L315" i="113" s="1"/>
  <c r="W314" i="113"/>
  <c r="V314" i="113"/>
  <c r="U314" i="113"/>
  <c r="T314" i="113"/>
  <c r="S314" i="113"/>
  <c r="Q314" i="113"/>
  <c r="N314" i="113"/>
  <c r="O314" i="113" s="1"/>
  <c r="K314" i="113"/>
  <c r="L314" i="113" s="1"/>
  <c r="W313" i="113"/>
  <c r="V313" i="113"/>
  <c r="U313" i="113"/>
  <c r="T313" i="113"/>
  <c r="S313" i="113"/>
  <c r="Q313" i="113"/>
  <c r="N313" i="113"/>
  <c r="O313" i="113" s="1"/>
  <c r="K313" i="113"/>
  <c r="L313" i="113" s="1"/>
  <c r="W312" i="113"/>
  <c r="V312" i="113"/>
  <c r="U312" i="113"/>
  <c r="T312" i="113"/>
  <c r="S312" i="113"/>
  <c r="Q312" i="113"/>
  <c r="N312" i="113"/>
  <c r="O312" i="113" s="1"/>
  <c r="K312" i="113"/>
  <c r="L312" i="113" s="1"/>
  <c r="W311" i="113"/>
  <c r="V311" i="113"/>
  <c r="U311" i="113"/>
  <c r="T311" i="113"/>
  <c r="S311" i="113"/>
  <c r="Q311" i="113"/>
  <c r="N311" i="113"/>
  <c r="O311" i="113" s="1"/>
  <c r="K311" i="113"/>
  <c r="L311" i="113" s="1"/>
  <c r="W310" i="113"/>
  <c r="V310" i="113"/>
  <c r="U310" i="113"/>
  <c r="T310" i="113"/>
  <c r="S310" i="113"/>
  <c r="Q310" i="113"/>
  <c r="N310" i="113"/>
  <c r="O310" i="113" s="1"/>
  <c r="K310" i="113"/>
  <c r="L310" i="113" s="1"/>
  <c r="W309" i="113"/>
  <c r="V309" i="113"/>
  <c r="U309" i="113"/>
  <c r="T309" i="113"/>
  <c r="S309" i="113"/>
  <c r="Q309" i="113"/>
  <c r="N309" i="113"/>
  <c r="O309" i="113" s="1"/>
  <c r="K309" i="113"/>
  <c r="L309" i="113" s="1"/>
  <c r="W308" i="113"/>
  <c r="V308" i="113"/>
  <c r="U308" i="113"/>
  <c r="T308" i="113"/>
  <c r="S308" i="113"/>
  <c r="Q308" i="113"/>
  <c r="N308" i="113"/>
  <c r="O308" i="113" s="1"/>
  <c r="K308" i="113"/>
  <c r="L308" i="113" s="1"/>
  <c r="W307" i="113"/>
  <c r="V307" i="113"/>
  <c r="U307" i="113"/>
  <c r="T307" i="113"/>
  <c r="S307" i="113"/>
  <c r="Q307" i="113"/>
  <c r="N307" i="113"/>
  <c r="O307" i="113" s="1"/>
  <c r="K307" i="113"/>
  <c r="L307" i="113" s="1"/>
  <c r="W306" i="113"/>
  <c r="V306" i="113"/>
  <c r="U306" i="113"/>
  <c r="T306" i="113"/>
  <c r="S306" i="113"/>
  <c r="Q306" i="113"/>
  <c r="N306" i="113"/>
  <c r="O306" i="113" s="1"/>
  <c r="K306" i="113"/>
  <c r="L306" i="113" s="1"/>
  <c r="W305" i="113"/>
  <c r="V305" i="113"/>
  <c r="U305" i="113"/>
  <c r="T305" i="113"/>
  <c r="S305" i="113"/>
  <c r="Q305" i="113"/>
  <c r="N305" i="113"/>
  <c r="O305" i="113" s="1"/>
  <c r="L305" i="113"/>
  <c r="K305" i="113"/>
  <c r="W304" i="113"/>
  <c r="V304" i="113"/>
  <c r="U304" i="113"/>
  <c r="T304" i="113"/>
  <c r="S304" i="113"/>
  <c r="Q304" i="113"/>
  <c r="N304" i="113"/>
  <c r="O304" i="113" s="1"/>
  <c r="K304" i="113"/>
  <c r="L304" i="113" s="1"/>
  <c r="W303" i="113"/>
  <c r="V303" i="113"/>
  <c r="U303" i="113"/>
  <c r="T303" i="113"/>
  <c r="S303" i="113"/>
  <c r="Q303" i="113"/>
  <c r="N303" i="113"/>
  <c r="O303" i="113" s="1"/>
  <c r="K303" i="113"/>
  <c r="L303" i="113" s="1"/>
  <c r="I298" i="113"/>
  <c r="H298" i="113"/>
  <c r="C298" i="113"/>
  <c r="C19" i="113" s="1"/>
  <c r="O19" i="113" s="1"/>
  <c r="Y19" i="113" s="1"/>
  <c r="B298" i="113"/>
  <c r="B19" i="113" s="1"/>
  <c r="W297" i="113"/>
  <c r="V297" i="113"/>
  <c r="U297" i="113"/>
  <c r="T297" i="113"/>
  <c r="S297" i="113"/>
  <c r="Q297" i="113"/>
  <c r="N297" i="113"/>
  <c r="O297" i="113" s="1"/>
  <c r="K297" i="113"/>
  <c r="L297" i="113" s="1"/>
  <c r="W296" i="113"/>
  <c r="V296" i="113"/>
  <c r="U296" i="113"/>
  <c r="T296" i="113"/>
  <c r="S296" i="113"/>
  <c r="Q296" i="113"/>
  <c r="N296" i="113"/>
  <c r="O296" i="113" s="1"/>
  <c r="K296" i="113"/>
  <c r="L296" i="113" s="1"/>
  <c r="W295" i="113"/>
  <c r="V295" i="113"/>
  <c r="U295" i="113"/>
  <c r="T295" i="113"/>
  <c r="S295" i="113"/>
  <c r="Q295" i="113"/>
  <c r="N295" i="113"/>
  <c r="O295" i="113" s="1"/>
  <c r="K295" i="113"/>
  <c r="L295" i="113" s="1"/>
  <c r="W294" i="113"/>
  <c r="V294" i="113"/>
  <c r="U294" i="113"/>
  <c r="T294" i="113"/>
  <c r="S294" i="113"/>
  <c r="Q294" i="113"/>
  <c r="N294" i="113"/>
  <c r="O294" i="113" s="1"/>
  <c r="K294" i="113"/>
  <c r="L294" i="113" s="1"/>
  <c r="W293" i="113"/>
  <c r="V293" i="113"/>
  <c r="U293" i="113"/>
  <c r="T293" i="113"/>
  <c r="S293" i="113"/>
  <c r="Q293" i="113"/>
  <c r="N293" i="113"/>
  <c r="O293" i="113" s="1"/>
  <c r="K293" i="113"/>
  <c r="L293" i="113" s="1"/>
  <c r="W292" i="113"/>
  <c r="V292" i="113"/>
  <c r="U292" i="113"/>
  <c r="T292" i="113"/>
  <c r="S292" i="113"/>
  <c r="Q292" i="113"/>
  <c r="N292" i="113"/>
  <c r="O292" i="113" s="1"/>
  <c r="L292" i="113"/>
  <c r="K292" i="113"/>
  <c r="W291" i="113"/>
  <c r="V291" i="113"/>
  <c r="U291" i="113"/>
  <c r="T291" i="113"/>
  <c r="S291" i="113"/>
  <c r="Q291" i="113"/>
  <c r="O291" i="113"/>
  <c r="N291" i="113"/>
  <c r="K291" i="113"/>
  <c r="L291" i="113" s="1"/>
  <c r="W290" i="113"/>
  <c r="V290" i="113"/>
  <c r="U290" i="113"/>
  <c r="T290" i="113"/>
  <c r="S290" i="113"/>
  <c r="Q290" i="113"/>
  <c r="N290" i="113"/>
  <c r="O290" i="113" s="1"/>
  <c r="K290" i="113"/>
  <c r="L290" i="113" s="1"/>
  <c r="W289" i="113"/>
  <c r="V289" i="113"/>
  <c r="U289" i="113"/>
  <c r="T289" i="113"/>
  <c r="S289" i="113"/>
  <c r="Q289" i="113"/>
  <c r="N289" i="113"/>
  <c r="O289" i="113" s="1"/>
  <c r="K289" i="113"/>
  <c r="L289" i="113" s="1"/>
  <c r="W288" i="113"/>
  <c r="V288" i="113"/>
  <c r="U288" i="113"/>
  <c r="T288" i="113"/>
  <c r="S288" i="113"/>
  <c r="Q288" i="113"/>
  <c r="N288" i="113"/>
  <c r="O288" i="113" s="1"/>
  <c r="K288" i="113"/>
  <c r="L288" i="113" s="1"/>
  <c r="W287" i="113"/>
  <c r="V287" i="113"/>
  <c r="U287" i="113"/>
  <c r="T287" i="113"/>
  <c r="S287" i="113"/>
  <c r="Q287" i="113"/>
  <c r="N287" i="113"/>
  <c r="O287" i="113" s="1"/>
  <c r="K287" i="113"/>
  <c r="L287" i="113" s="1"/>
  <c r="W286" i="113"/>
  <c r="V286" i="113"/>
  <c r="U286" i="113"/>
  <c r="T286" i="113"/>
  <c r="S286" i="113"/>
  <c r="Q286" i="113"/>
  <c r="N286" i="113"/>
  <c r="O286" i="113" s="1"/>
  <c r="K286" i="113"/>
  <c r="L286" i="113" s="1"/>
  <c r="W285" i="113"/>
  <c r="V285" i="113"/>
  <c r="U285" i="113"/>
  <c r="T285" i="113"/>
  <c r="S285" i="113"/>
  <c r="Q285" i="113"/>
  <c r="N285" i="113"/>
  <c r="O285" i="113" s="1"/>
  <c r="K285" i="113"/>
  <c r="L285" i="113" s="1"/>
  <c r="W284" i="113"/>
  <c r="V284" i="113"/>
  <c r="U284" i="113"/>
  <c r="T284" i="113"/>
  <c r="S284" i="113"/>
  <c r="Q284" i="113"/>
  <c r="N284" i="113"/>
  <c r="O284" i="113" s="1"/>
  <c r="K284" i="113"/>
  <c r="L284" i="113" s="1"/>
  <c r="W283" i="113"/>
  <c r="V283" i="113"/>
  <c r="U283" i="113"/>
  <c r="T283" i="113"/>
  <c r="S283" i="113"/>
  <c r="Q283" i="113"/>
  <c r="N283" i="113"/>
  <c r="O283" i="113" s="1"/>
  <c r="K283" i="113"/>
  <c r="L283" i="113" s="1"/>
  <c r="W282" i="113"/>
  <c r="V282" i="113"/>
  <c r="U282" i="113"/>
  <c r="T282" i="113"/>
  <c r="S282" i="113"/>
  <c r="Q282" i="113"/>
  <c r="N282" i="113"/>
  <c r="O282" i="113" s="1"/>
  <c r="K282" i="113"/>
  <c r="L282" i="113" s="1"/>
  <c r="W281" i="113"/>
  <c r="V281" i="113"/>
  <c r="U281" i="113"/>
  <c r="T281" i="113"/>
  <c r="S281" i="113"/>
  <c r="Q281" i="113"/>
  <c r="N281" i="113"/>
  <c r="O281" i="113" s="1"/>
  <c r="K281" i="113"/>
  <c r="L281" i="113" s="1"/>
  <c r="W280" i="113"/>
  <c r="V280" i="113"/>
  <c r="U280" i="113"/>
  <c r="T280" i="113"/>
  <c r="S280" i="113"/>
  <c r="Q280" i="113"/>
  <c r="N280" i="113"/>
  <c r="O280" i="113" s="1"/>
  <c r="K280" i="113"/>
  <c r="L280" i="113" s="1"/>
  <c r="W279" i="113"/>
  <c r="V279" i="113"/>
  <c r="U279" i="113"/>
  <c r="T279" i="113"/>
  <c r="S279" i="113"/>
  <c r="Q279" i="113"/>
  <c r="N279" i="113"/>
  <c r="O279" i="113" s="1"/>
  <c r="K279" i="113"/>
  <c r="L279" i="113" s="1"/>
  <c r="W278" i="113"/>
  <c r="V278" i="113"/>
  <c r="U278" i="113"/>
  <c r="T278" i="113"/>
  <c r="S278" i="113"/>
  <c r="Q278" i="113"/>
  <c r="N278" i="113"/>
  <c r="O278" i="113" s="1"/>
  <c r="K278" i="113"/>
  <c r="L278" i="113" s="1"/>
  <c r="I273" i="113"/>
  <c r="H273" i="113"/>
  <c r="C273" i="113"/>
  <c r="C18" i="113" s="1"/>
  <c r="O18" i="113" s="1"/>
  <c r="Y18" i="113" s="1"/>
  <c r="B273" i="113"/>
  <c r="B18" i="113" s="1"/>
  <c r="W272" i="113"/>
  <c r="V272" i="113"/>
  <c r="U272" i="113"/>
  <c r="T272" i="113"/>
  <c r="S272" i="113"/>
  <c r="Q272" i="113"/>
  <c r="N272" i="113"/>
  <c r="O272" i="113" s="1"/>
  <c r="K272" i="113"/>
  <c r="L272" i="113" s="1"/>
  <c r="W271" i="113"/>
  <c r="V271" i="113"/>
  <c r="U271" i="113"/>
  <c r="T271" i="113"/>
  <c r="S271" i="113"/>
  <c r="Q271" i="113"/>
  <c r="N271" i="113"/>
  <c r="O271" i="113" s="1"/>
  <c r="K271" i="113"/>
  <c r="L271" i="113" s="1"/>
  <c r="W270" i="113"/>
  <c r="V270" i="113"/>
  <c r="U270" i="113"/>
  <c r="T270" i="113"/>
  <c r="S270" i="113"/>
  <c r="Q270" i="113"/>
  <c r="N270" i="113"/>
  <c r="O270" i="113" s="1"/>
  <c r="K270" i="113"/>
  <c r="L270" i="113" s="1"/>
  <c r="W269" i="113"/>
  <c r="V269" i="113"/>
  <c r="U269" i="113"/>
  <c r="T269" i="113"/>
  <c r="S269" i="113"/>
  <c r="Q269" i="113"/>
  <c r="N269" i="113"/>
  <c r="O269" i="113" s="1"/>
  <c r="K269" i="113"/>
  <c r="L269" i="113" s="1"/>
  <c r="W268" i="113"/>
  <c r="V268" i="113"/>
  <c r="U268" i="113"/>
  <c r="T268" i="113"/>
  <c r="S268" i="113"/>
  <c r="Q268" i="113"/>
  <c r="N268" i="113"/>
  <c r="O268" i="113" s="1"/>
  <c r="K268" i="113"/>
  <c r="L268" i="113" s="1"/>
  <c r="W267" i="113"/>
  <c r="V267" i="113"/>
  <c r="U267" i="113"/>
  <c r="T267" i="113"/>
  <c r="S267" i="113"/>
  <c r="Q267" i="113"/>
  <c r="N267" i="113"/>
  <c r="O267" i="113" s="1"/>
  <c r="K267" i="113"/>
  <c r="L267" i="113" s="1"/>
  <c r="W266" i="113"/>
  <c r="V266" i="113"/>
  <c r="U266" i="113"/>
  <c r="T266" i="113"/>
  <c r="S266" i="113"/>
  <c r="Q266" i="113"/>
  <c r="N266" i="113"/>
  <c r="O266" i="113" s="1"/>
  <c r="K266" i="113"/>
  <c r="L266" i="113" s="1"/>
  <c r="W265" i="113"/>
  <c r="V265" i="113"/>
  <c r="U265" i="113"/>
  <c r="T265" i="113"/>
  <c r="S265" i="113"/>
  <c r="Q265" i="113"/>
  <c r="N265" i="113"/>
  <c r="O265" i="113" s="1"/>
  <c r="K265" i="113"/>
  <c r="L265" i="113" s="1"/>
  <c r="W264" i="113"/>
  <c r="V264" i="113"/>
  <c r="U264" i="113"/>
  <c r="T264" i="113"/>
  <c r="S264" i="113"/>
  <c r="Q264" i="113"/>
  <c r="N264" i="113"/>
  <c r="O264" i="113" s="1"/>
  <c r="K264" i="113"/>
  <c r="L264" i="113" s="1"/>
  <c r="W263" i="113"/>
  <c r="V263" i="113"/>
  <c r="U263" i="113"/>
  <c r="T263" i="113"/>
  <c r="S263" i="113"/>
  <c r="Q263" i="113"/>
  <c r="N263" i="113"/>
  <c r="O263" i="113" s="1"/>
  <c r="L263" i="113"/>
  <c r="K263" i="113"/>
  <c r="W262" i="113"/>
  <c r="V262" i="113"/>
  <c r="U262" i="113"/>
  <c r="T262" i="113"/>
  <c r="S262" i="113"/>
  <c r="Q262" i="113"/>
  <c r="O262" i="113"/>
  <c r="N262" i="113"/>
  <c r="K262" i="113"/>
  <c r="L262" i="113" s="1"/>
  <c r="W261" i="113"/>
  <c r="V261" i="113"/>
  <c r="U261" i="113"/>
  <c r="T261" i="113"/>
  <c r="S261" i="113"/>
  <c r="Q261" i="113"/>
  <c r="N261" i="113"/>
  <c r="O261" i="113" s="1"/>
  <c r="K261" i="113"/>
  <c r="L261" i="113" s="1"/>
  <c r="W260" i="113"/>
  <c r="V260" i="113"/>
  <c r="U260" i="113"/>
  <c r="T260" i="113"/>
  <c r="S260" i="113"/>
  <c r="Q260" i="113"/>
  <c r="N260" i="113"/>
  <c r="O260" i="113" s="1"/>
  <c r="K260" i="113"/>
  <c r="L260" i="113" s="1"/>
  <c r="W259" i="113"/>
  <c r="V259" i="113"/>
  <c r="U259" i="113"/>
  <c r="T259" i="113"/>
  <c r="S259" i="113"/>
  <c r="Q259" i="113"/>
  <c r="N259" i="113"/>
  <c r="O259" i="113" s="1"/>
  <c r="K259" i="113"/>
  <c r="L259" i="113" s="1"/>
  <c r="W258" i="113"/>
  <c r="V258" i="113"/>
  <c r="U258" i="113"/>
  <c r="T258" i="113"/>
  <c r="S258" i="113"/>
  <c r="Q258" i="113"/>
  <c r="N258" i="113"/>
  <c r="O258" i="113" s="1"/>
  <c r="K258" i="113"/>
  <c r="L258" i="113" s="1"/>
  <c r="W257" i="113"/>
  <c r="V257" i="113"/>
  <c r="U257" i="113"/>
  <c r="T257" i="113"/>
  <c r="S257" i="113"/>
  <c r="Q257" i="113"/>
  <c r="N257" i="113"/>
  <c r="O257" i="113" s="1"/>
  <c r="K257" i="113"/>
  <c r="L257" i="113" s="1"/>
  <c r="W256" i="113"/>
  <c r="V256" i="113"/>
  <c r="U256" i="113"/>
  <c r="T256" i="113"/>
  <c r="S256" i="113"/>
  <c r="Q256" i="113"/>
  <c r="N256" i="113"/>
  <c r="O256" i="113" s="1"/>
  <c r="K256" i="113"/>
  <c r="L256" i="113" s="1"/>
  <c r="W255" i="113"/>
  <c r="V255" i="113"/>
  <c r="U255" i="113"/>
  <c r="T255" i="113"/>
  <c r="S255" i="113"/>
  <c r="Q255" i="113"/>
  <c r="N255" i="113"/>
  <c r="O255" i="113" s="1"/>
  <c r="K255" i="113"/>
  <c r="L255" i="113" s="1"/>
  <c r="W254" i="113"/>
  <c r="V254" i="113"/>
  <c r="U254" i="113"/>
  <c r="T254" i="113"/>
  <c r="S254" i="113"/>
  <c r="Q254" i="113"/>
  <c r="N254" i="113"/>
  <c r="O254" i="113" s="1"/>
  <c r="K254" i="113"/>
  <c r="L254" i="113" s="1"/>
  <c r="W253" i="113"/>
  <c r="V253" i="113"/>
  <c r="U253" i="113"/>
  <c r="T253" i="113"/>
  <c r="S253" i="113"/>
  <c r="Q253" i="113"/>
  <c r="N253" i="113"/>
  <c r="O253" i="113" s="1"/>
  <c r="K253" i="113"/>
  <c r="L253" i="113" s="1"/>
  <c r="I248" i="113"/>
  <c r="H248" i="113"/>
  <c r="C248" i="113"/>
  <c r="C17" i="113" s="1"/>
  <c r="B248" i="113"/>
  <c r="W247" i="113"/>
  <c r="V247" i="113"/>
  <c r="U247" i="113"/>
  <c r="T247" i="113"/>
  <c r="S247" i="113"/>
  <c r="Q247" i="113"/>
  <c r="N247" i="113"/>
  <c r="O247" i="113" s="1"/>
  <c r="K247" i="113"/>
  <c r="L247" i="113" s="1"/>
  <c r="W246" i="113"/>
  <c r="V246" i="113"/>
  <c r="U246" i="113"/>
  <c r="T246" i="113"/>
  <c r="S246" i="113"/>
  <c r="Q246" i="113"/>
  <c r="N246" i="113"/>
  <c r="O246" i="113" s="1"/>
  <c r="K246" i="113"/>
  <c r="L246" i="113" s="1"/>
  <c r="W245" i="113"/>
  <c r="V245" i="113"/>
  <c r="U245" i="113"/>
  <c r="T245" i="113"/>
  <c r="S245" i="113"/>
  <c r="Q245" i="113"/>
  <c r="N245" i="113"/>
  <c r="O245" i="113" s="1"/>
  <c r="K245" i="113"/>
  <c r="L245" i="113" s="1"/>
  <c r="W244" i="113"/>
  <c r="V244" i="113"/>
  <c r="U244" i="113"/>
  <c r="T244" i="113"/>
  <c r="S244" i="113"/>
  <c r="Q244" i="113"/>
  <c r="N244" i="113"/>
  <c r="O244" i="113" s="1"/>
  <c r="K244" i="113"/>
  <c r="L244" i="113" s="1"/>
  <c r="W243" i="113"/>
  <c r="V243" i="113"/>
  <c r="U243" i="113"/>
  <c r="T243" i="113"/>
  <c r="S243" i="113"/>
  <c r="Q243" i="113"/>
  <c r="O243" i="113"/>
  <c r="N243" i="113"/>
  <c r="K243" i="113"/>
  <c r="L243" i="113" s="1"/>
  <c r="W242" i="113"/>
  <c r="V242" i="113"/>
  <c r="U242" i="113"/>
  <c r="T242" i="113"/>
  <c r="S242" i="113"/>
  <c r="Q242" i="113"/>
  <c r="N242" i="113"/>
  <c r="O242" i="113" s="1"/>
  <c r="K242" i="113"/>
  <c r="L242" i="113" s="1"/>
  <c r="W241" i="113"/>
  <c r="V241" i="113"/>
  <c r="U241" i="113"/>
  <c r="T241" i="113"/>
  <c r="S241" i="113"/>
  <c r="Q241" i="113"/>
  <c r="N241" i="113"/>
  <c r="O241" i="113" s="1"/>
  <c r="K241" i="113"/>
  <c r="L241" i="113" s="1"/>
  <c r="W240" i="113"/>
  <c r="V240" i="113"/>
  <c r="U240" i="113"/>
  <c r="T240" i="113"/>
  <c r="S240" i="113"/>
  <c r="Q240" i="113"/>
  <c r="N240" i="113"/>
  <c r="O240" i="113" s="1"/>
  <c r="L240" i="113"/>
  <c r="K240" i="113"/>
  <c r="W239" i="113"/>
  <c r="V239" i="113"/>
  <c r="U239" i="113"/>
  <c r="T239" i="113"/>
  <c r="S239" i="113"/>
  <c r="Q239" i="113"/>
  <c r="N239" i="113"/>
  <c r="O239" i="113" s="1"/>
  <c r="K239" i="113"/>
  <c r="L239" i="113" s="1"/>
  <c r="W238" i="113"/>
  <c r="V238" i="113"/>
  <c r="U238" i="113"/>
  <c r="T238" i="113"/>
  <c r="S238" i="113"/>
  <c r="Q238" i="113"/>
  <c r="N238" i="113"/>
  <c r="O238" i="113" s="1"/>
  <c r="K238" i="113"/>
  <c r="L238" i="113" s="1"/>
  <c r="W237" i="113"/>
  <c r="V237" i="113"/>
  <c r="U237" i="113"/>
  <c r="T237" i="113"/>
  <c r="S237" i="113"/>
  <c r="Q237" i="113"/>
  <c r="N237" i="113"/>
  <c r="O237" i="113" s="1"/>
  <c r="K237" i="113"/>
  <c r="L237" i="113" s="1"/>
  <c r="W236" i="113"/>
  <c r="V236" i="113"/>
  <c r="U236" i="113"/>
  <c r="T236" i="113"/>
  <c r="S236" i="113"/>
  <c r="Q236" i="113"/>
  <c r="N236" i="113"/>
  <c r="O236" i="113" s="1"/>
  <c r="L236" i="113"/>
  <c r="K236" i="113"/>
  <c r="W235" i="113"/>
  <c r="V235" i="113"/>
  <c r="U235" i="113"/>
  <c r="T235" i="113"/>
  <c r="S235" i="113"/>
  <c r="Q235" i="113"/>
  <c r="O235" i="113"/>
  <c r="N235" i="113"/>
  <c r="K235" i="113"/>
  <c r="L235" i="113" s="1"/>
  <c r="W234" i="113"/>
  <c r="V234" i="113"/>
  <c r="U234" i="113"/>
  <c r="T234" i="113"/>
  <c r="S234" i="113"/>
  <c r="Q234" i="113"/>
  <c r="N234" i="113"/>
  <c r="O234" i="113" s="1"/>
  <c r="K234" i="113"/>
  <c r="L234" i="113" s="1"/>
  <c r="W233" i="113"/>
  <c r="V233" i="113"/>
  <c r="U233" i="113"/>
  <c r="T233" i="113"/>
  <c r="S233" i="113"/>
  <c r="Q233" i="113"/>
  <c r="N233" i="113"/>
  <c r="O233" i="113" s="1"/>
  <c r="K233" i="113"/>
  <c r="L233" i="113" s="1"/>
  <c r="W232" i="113"/>
  <c r="V232" i="113"/>
  <c r="U232" i="113"/>
  <c r="T232" i="113"/>
  <c r="S232" i="113"/>
  <c r="Q232" i="113"/>
  <c r="N232" i="113"/>
  <c r="O232" i="113" s="1"/>
  <c r="K232" i="113"/>
  <c r="L232" i="113" s="1"/>
  <c r="W231" i="113"/>
  <c r="V231" i="113"/>
  <c r="U231" i="113"/>
  <c r="T231" i="113"/>
  <c r="S231" i="113"/>
  <c r="Q231" i="113"/>
  <c r="N231" i="113"/>
  <c r="O231" i="113" s="1"/>
  <c r="K231" i="113"/>
  <c r="L231" i="113" s="1"/>
  <c r="W230" i="113"/>
  <c r="V230" i="113"/>
  <c r="U230" i="113"/>
  <c r="T230" i="113"/>
  <c r="S230" i="113"/>
  <c r="Q230" i="113"/>
  <c r="N230" i="113"/>
  <c r="O230" i="113" s="1"/>
  <c r="K230" i="113"/>
  <c r="L230" i="113" s="1"/>
  <c r="W229" i="113"/>
  <c r="V229" i="113"/>
  <c r="U229" i="113"/>
  <c r="T229" i="113"/>
  <c r="S229" i="113"/>
  <c r="Q229" i="113"/>
  <c r="N229" i="113"/>
  <c r="O229" i="113" s="1"/>
  <c r="K229" i="113"/>
  <c r="L229" i="113" s="1"/>
  <c r="W228" i="113"/>
  <c r="V228" i="113"/>
  <c r="U228" i="113"/>
  <c r="T228" i="113"/>
  <c r="S228" i="113"/>
  <c r="Q228" i="113"/>
  <c r="N228" i="113"/>
  <c r="O228" i="113" s="1"/>
  <c r="L228" i="113"/>
  <c r="K228" i="113"/>
  <c r="I223" i="113"/>
  <c r="I16" i="113" s="1"/>
  <c r="H223" i="113"/>
  <c r="C223" i="113"/>
  <c r="B223" i="113"/>
  <c r="W222" i="113"/>
  <c r="V222" i="113"/>
  <c r="U222" i="113"/>
  <c r="T222" i="113"/>
  <c r="S222" i="113"/>
  <c r="Q222" i="113"/>
  <c r="O222" i="113"/>
  <c r="N222" i="113"/>
  <c r="K222" i="113"/>
  <c r="L222" i="113" s="1"/>
  <c r="W221" i="113"/>
  <c r="V221" i="113"/>
  <c r="U221" i="113"/>
  <c r="T221" i="113"/>
  <c r="S221" i="113"/>
  <c r="Q221" i="113"/>
  <c r="N221" i="113"/>
  <c r="O221" i="113" s="1"/>
  <c r="K221" i="113"/>
  <c r="L221" i="113" s="1"/>
  <c r="W220" i="113"/>
  <c r="V220" i="113"/>
  <c r="U220" i="113"/>
  <c r="T220" i="113"/>
  <c r="S220" i="113"/>
  <c r="Q220" i="113"/>
  <c r="N220" i="113"/>
  <c r="O220" i="113" s="1"/>
  <c r="K220" i="113"/>
  <c r="L220" i="113" s="1"/>
  <c r="W219" i="113"/>
  <c r="V219" i="113"/>
  <c r="U219" i="113"/>
  <c r="T219" i="113"/>
  <c r="S219" i="113"/>
  <c r="Q219" i="113"/>
  <c r="N219" i="113"/>
  <c r="O219" i="113" s="1"/>
  <c r="L219" i="113"/>
  <c r="K219" i="113"/>
  <c r="W218" i="113"/>
  <c r="V218" i="113"/>
  <c r="U218" i="113"/>
  <c r="T218" i="113"/>
  <c r="S218" i="113"/>
  <c r="Q218" i="113"/>
  <c r="N218" i="113"/>
  <c r="O218" i="113" s="1"/>
  <c r="K218" i="113"/>
  <c r="L218" i="113" s="1"/>
  <c r="W217" i="113"/>
  <c r="V217" i="113"/>
  <c r="U217" i="113"/>
  <c r="T217" i="113"/>
  <c r="S217" i="113"/>
  <c r="Q217" i="113"/>
  <c r="N217" i="113"/>
  <c r="O217" i="113" s="1"/>
  <c r="K217" i="113"/>
  <c r="L217" i="113" s="1"/>
  <c r="W216" i="113"/>
  <c r="V216" i="113"/>
  <c r="U216" i="113"/>
  <c r="T216" i="113"/>
  <c r="S216" i="113"/>
  <c r="Q216" i="113"/>
  <c r="N216" i="113"/>
  <c r="O216" i="113" s="1"/>
  <c r="K216" i="113"/>
  <c r="L216" i="113" s="1"/>
  <c r="W215" i="113"/>
  <c r="V215" i="113"/>
  <c r="U215" i="113"/>
  <c r="T215" i="113"/>
  <c r="S215" i="113"/>
  <c r="Q215" i="113"/>
  <c r="N215" i="113"/>
  <c r="O215" i="113" s="1"/>
  <c r="K215" i="113"/>
  <c r="L215" i="113" s="1"/>
  <c r="W214" i="113"/>
  <c r="V214" i="113"/>
  <c r="U214" i="113"/>
  <c r="T214" i="113"/>
  <c r="S214" i="113"/>
  <c r="Q214" i="113"/>
  <c r="N214" i="113"/>
  <c r="O214" i="113" s="1"/>
  <c r="K214" i="113"/>
  <c r="L214" i="113" s="1"/>
  <c r="W213" i="113"/>
  <c r="V213" i="113"/>
  <c r="U213" i="113"/>
  <c r="T213" i="113"/>
  <c r="S213" i="113"/>
  <c r="Q213" i="113"/>
  <c r="N213" i="113"/>
  <c r="O213" i="113" s="1"/>
  <c r="K213" i="113"/>
  <c r="L213" i="113" s="1"/>
  <c r="W212" i="113"/>
  <c r="V212" i="113"/>
  <c r="U212" i="113"/>
  <c r="T212" i="113"/>
  <c r="S212" i="113"/>
  <c r="Q212" i="113"/>
  <c r="N212" i="113"/>
  <c r="O212" i="113" s="1"/>
  <c r="K212" i="113"/>
  <c r="L212" i="113" s="1"/>
  <c r="W211" i="113"/>
  <c r="V211" i="113"/>
  <c r="U211" i="113"/>
  <c r="T211" i="113"/>
  <c r="S211" i="113"/>
  <c r="Q211" i="113"/>
  <c r="N211" i="113"/>
  <c r="O211" i="113" s="1"/>
  <c r="K211" i="113"/>
  <c r="L211" i="113" s="1"/>
  <c r="W210" i="113"/>
  <c r="V210" i="113"/>
  <c r="U210" i="113"/>
  <c r="T210" i="113"/>
  <c r="S210" i="113"/>
  <c r="Q210" i="113"/>
  <c r="N210" i="113"/>
  <c r="O210" i="113" s="1"/>
  <c r="K210" i="113"/>
  <c r="L210" i="113" s="1"/>
  <c r="W209" i="113"/>
  <c r="V209" i="113"/>
  <c r="U209" i="113"/>
  <c r="T209" i="113"/>
  <c r="S209" i="113"/>
  <c r="Q209" i="113"/>
  <c r="N209" i="113"/>
  <c r="O209" i="113" s="1"/>
  <c r="K209" i="113"/>
  <c r="L209" i="113" s="1"/>
  <c r="W208" i="113"/>
  <c r="V208" i="113"/>
  <c r="U208" i="113"/>
  <c r="T208" i="113"/>
  <c r="S208" i="113"/>
  <c r="Q208" i="113"/>
  <c r="N208" i="113"/>
  <c r="O208" i="113" s="1"/>
  <c r="K208" i="113"/>
  <c r="L208" i="113" s="1"/>
  <c r="W207" i="113"/>
  <c r="V207" i="113"/>
  <c r="U207" i="113"/>
  <c r="T207" i="113"/>
  <c r="S207" i="113"/>
  <c r="Q207" i="113"/>
  <c r="N207" i="113"/>
  <c r="O207" i="113" s="1"/>
  <c r="K207" i="113"/>
  <c r="L207" i="113" s="1"/>
  <c r="W206" i="113"/>
  <c r="V206" i="113"/>
  <c r="U206" i="113"/>
  <c r="T206" i="113"/>
  <c r="S206" i="113"/>
  <c r="Q206" i="113"/>
  <c r="O206" i="113"/>
  <c r="N206" i="113"/>
  <c r="K206" i="113"/>
  <c r="L206" i="113" s="1"/>
  <c r="W205" i="113"/>
  <c r="V205" i="113"/>
  <c r="U205" i="113"/>
  <c r="T205" i="113"/>
  <c r="S205" i="113"/>
  <c r="Q205" i="113"/>
  <c r="N205" i="113"/>
  <c r="O205" i="113" s="1"/>
  <c r="K205" i="113"/>
  <c r="L205" i="113" s="1"/>
  <c r="W204" i="113"/>
  <c r="V204" i="113"/>
  <c r="U204" i="113"/>
  <c r="T204" i="113"/>
  <c r="S204" i="113"/>
  <c r="Q204" i="113"/>
  <c r="N204" i="113"/>
  <c r="O204" i="113" s="1"/>
  <c r="K204" i="113"/>
  <c r="L204" i="113" s="1"/>
  <c r="W203" i="113"/>
  <c r="V203" i="113"/>
  <c r="U203" i="113"/>
  <c r="T203" i="113"/>
  <c r="S203" i="113"/>
  <c r="Q203" i="113"/>
  <c r="N203" i="113"/>
  <c r="O203" i="113" s="1"/>
  <c r="K203" i="113"/>
  <c r="L203" i="113" s="1"/>
  <c r="I198" i="113"/>
  <c r="H198" i="113"/>
  <c r="C198" i="113"/>
  <c r="C15" i="113" s="1"/>
  <c r="O15" i="113" s="1"/>
  <c r="Y15" i="113" s="1"/>
  <c r="B198" i="113"/>
  <c r="B15" i="113" s="1"/>
  <c r="W197" i="113"/>
  <c r="V197" i="113"/>
  <c r="U197" i="113"/>
  <c r="T197" i="113"/>
  <c r="S197" i="113"/>
  <c r="Q197" i="113"/>
  <c r="N197" i="113"/>
  <c r="O197" i="113" s="1"/>
  <c r="K197" i="113"/>
  <c r="L197" i="113" s="1"/>
  <c r="W196" i="113"/>
  <c r="V196" i="113"/>
  <c r="U196" i="113"/>
  <c r="T196" i="113"/>
  <c r="S196" i="113"/>
  <c r="Q196" i="113"/>
  <c r="N196" i="113"/>
  <c r="O196" i="113" s="1"/>
  <c r="K196" i="113"/>
  <c r="L196" i="113" s="1"/>
  <c r="W195" i="113"/>
  <c r="V195" i="113"/>
  <c r="U195" i="113"/>
  <c r="T195" i="113"/>
  <c r="S195" i="113"/>
  <c r="Q195" i="113"/>
  <c r="O195" i="113"/>
  <c r="N195" i="113"/>
  <c r="K195" i="113"/>
  <c r="L195" i="113" s="1"/>
  <c r="W194" i="113"/>
  <c r="V194" i="113"/>
  <c r="U194" i="113"/>
  <c r="T194" i="113"/>
  <c r="S194" i="113"/>
  <c r="Q194" i="113"/>
  <c r="N194" i="113"/>
  <c r="O194" i="113" s="1"/>
  <c r="K194" i="113"/>
  <c r="L194" i="113" s="1"/>
  <c r="W193" i="113"/>
  <c r="V193" i="113"/>
  <c r="U193" i="113"/>
  <c r="T193" i="113"/>
  <c r="S193" i="113"/>
  <c r="Q193" i="113"/>
  <c r="O193" i="113"/>
  <c r="N193" i="113"/>
  <c r="K193" i="113"/>
  <c r="L193" i="113" s="1"/>
  <c r="W192" i="113"/>
  <c r="V192" i="113"/>
  <c r="U192" i="113"/>
  <c r="T192" i="113"/>
  <c r="S192" i="113"/>
  <c r="Q192" i="113"/>
  <c r="N192" i="113"/>
  <c r="O192" i="113" s="1"/>
  <c r="K192" i="113"/>
  <c r="L192" i="113" s="1"/>
  <c r="W191" i="113"/>
  <c r="V191" i="113"/>
  <c r="U191" i="113"/>
  <c r="T191" i="113"/>
  <c r="S191" i="113"/>
  <c r="Q191" i="113"/>
  <c r="N191" i="113"/>
  <c r="O191" i="113" s="1"/>
  <c r="K191" i="113"/>
  <c r="L191" i="113" s="1"/>
  <c r="W190" i="113"/>
  <c r="V190" i="113"/>
  <c r="U190" i="113"/>
  <c r="T190" i="113"/>
  <c r="S190" i="113"/>
  <c r="Q190" i="113"/>
  <c r="N190" i="113"/>
  <c r="O190" i="113" s="1"/>
  <c r="K190" i="113"/>
  <c r="L190" i="113" s="1"/>
  <c r="W189" i="113"/>
  <c r="V189" i="113"/>
  <c r="U189" i="113"/>
  <c r="T189" i="113"/>
  <c r="S189" i="113"/>
  <c r="Q189" i="113"/>
  <c r="N189" i="113"/>
  <c r="O189" i="113" s="1"/>
  <c r="K189" i="113"/>
  <c r="L189" i="113" s="1"/>
  <c r="W188" i="113"/>
  <c r="V188" i="113"/>
  <c r="U188" i="113"/>
  <c r="T188" i="113"/>
  <c r="S188" i="113"/>
  <c r="Q188" i="113"/>
  <c r="N188" i="113"/>
  <c r="O188" i="113" s="1"/>
  <c r="K188" i="113"/>
  <c r="L188" i="113" s="1"/>
  <c r="W187" i="113"/>
  <c r="V187" i="113"/>
  <c r="U187" i="113"/>
  <c r="T187" i="113"/>
  <c r="S187" i="113"/>
  <c r="Q187" i="113"/>
  <c r="N187" i="113"/>
  <c r="O187" i="113" s="1"/>
  <c r="K187" i="113"/>
  <c r="L187" i="113" s="1"/>
  <c r="W186" i="113"/>
  <c r="V186" i="113"/>
  <c r="U186" i="113"/>
  <c r="T186" i="113"/>
  <c r="S186" i="113"/>
  <c r="Q186" i="113"/>
  <c r="N186" i="113"/>
  <c r="O186" i="113" s="1"/>
  <c r="K186" i="113"/>
  <c r="L186" i="113" s="1"/>
  <c r="W185" i="113"/>
  <c r="V185" i="113"/>
  <c r="U185" i="113"/>
  <c r="T185" i="113"/>
  <c r="S185" i="113"/>
  <c r="Q185" i="113"/>
  <c r="O185" i="113"/>
  <c r="N185" i="113"/>
  <c r="K185" i="113"/>
  <c r="L185" i="113" s="1"/>
  <c r="W184" i="113"/>
  <c r="V184" i="113"/>
  <c r="U184" i="113"/>
  <c r="T184" i="113"/>
  <c r="S184" i="113"/>
  <c r="Q184" i="113"/>
  <c r="N184" i="113"/>
  <c r="O184" i="113" s="1"/>
  <c r="K184" i="113"/>
  <c r="L184" i="113" s="1"/>
  <c r="W183" i="113"/>
  <c r="V183" i="113"/>
  <c r="U183" i="113"/>
  <c r="T183" i="113"/>
  <c r="S183" i="113"/>
  <c r="Q183" i="113"/>
  <c r="O183" i="113"/>
  <c r="N183" i="113"/>
  <c r="K183" i="113"/>
  <c r="L183" i="113" s="1"/>
  <c r="W182" i="113"/>
  <c r="V182" i="113"/>
  <c r="U182" i="113"/>
  <c r="T182" i="113"/>
  <c r="S182" i="113"/>
  <c r="Q182" i="113"/>
  <c r="N182" i="113"/>
  <c r="O182" i="113" s="1"/>
  <c r="K182" i="113"/>
  <c r="L182" i="113" s="1"/>
  <c r="W181" i="113"/>
  <c r="V181" i="113"/>
  <c r="U181" i="113"/>
  <c r="T181" i="113"/>
  <c r="S181" i="113"/>
  <c r="Q181" i="113"/>
  <c r="N181" i="113"/>
  <c r="O181" i="113" s="1"/>
  <c r="K181" i="113"/>
  <c r="L181" i="113" s="1"/>
  <c r="W180" i="113"/>
  <c r="V180" i="113"/>
  <c r="U180" i="113"/>
  <c r="T180" i="113"/>
  <c r="S180" i="113"/>
  <c r="Q180" i="113"/>
  <c r="N180" i="113"/>
  <c r="O180" i="113" s="1"/>
  <c r="K180" i="113"/>
  <c r="L180" i="113" s="1"/>
  <c r="W179" i="113"/>
  <c r="V179" i="113"/>
  <c r="U179" i="113"/>
  <c r="T179" i="113"/>
  <c r="S179" i="113"/>
  <c r="Q179" i="113"/>
  <c r="N179" i="113"/>
  <c r="O179" i="113" s="1"/>
  <c r="K179" i="113"/>
  <c r="L179" i="113" s="1"/>
  <c r="W178" i="113"/>
  <c r="V178" i="113"/>
  <c r="U178" i="113"/>
  <c r="T178" i="113"/>
  <c r="S178" i="113"/>
  <c r="Q178" i="113"/>
  <c r="N178" i="113"/>
  <c r="O178" i="113" s="1"/>
  <c r="K178" i="113"/>
  <c r="L178" i="113" s="1"/>
  <c r="I173" i="113"/>
  <c r="H173" i="113"/>
  <c r="C173" i="113"/>
  <c r="B173" i="113"/>
  <c r="W172" i="113"/>
  <c r="V172" i="113"/>
  <c r="U172" i="113"/>
  <c r="T172" i="113"/>
  <c r="S172" i="113"/>
  <c r="Q172" i="113"/>
  <c r="N172" i="113"/>
  <c r="O172" i="113" s="1"/>
  <c r="K172" i="113"/>
  <c r="L172" i="113" s="1"/>
  <c r="W171" i="113"/>
  <c r="V171" i="113"/>
  <c r="U171" i="113"/>
  <c r="T171" i="113"/>
  <c r="S171" i="113"/>
  <c r="Q171" i="113"/>
  <c r="O171" i="113"/>
  <c r="N171" i="113"/>
  <c r="K171" i="113"/>
  <c r="L171" i="113" s="1"/>
  <c r="W170" i="113"/>
  <c r="V170" i="113"/>
  <c r="U170" i="113"/>
  <c r="T170" i="113"/>
  <c r="S170" i="113"/>
  <c r="Q170" i="113"/>
  <c r="N170" i="113"/>
  <c r="O170" i="113" s="1"/>
  <c r="K170" i="113"/>
  <c r="L170" i="113" s="1"/>
  <c r="W169" i="113"/>
  <c r="V169" i="113"/>
  <c r="U169" i="113"/>
  <c r="T169" i="113"/>
  <c r="S169" i="113"/>
  <c r="Q169" i="113"/>
  <c r="N169" i="113"/>
  <c r="O169" i="113" s="1"/>
  <c r="K169" i="113"/>
  <c r="L169" i="113" s="1"/>
  <c r="W168" i="113"/>
  <c r="V168" i="113"/>
  <c r="U168" i="113"/>
  <c r="T168" i="113"/>
  <c r="S168" i="113"/>
  <c r="Q168" i="113"/>
  <c r="N168" i="113"/>
  <c r="O168" i="113" s="1"/>
  <c r="K168" i="113"/>
  <c r="L168" i="113" s="1"/>
  <c r="W167" i="113"/>
  <c r="V167" i="113"/>
  <c r="U167" i="113"/>
  <c r="T167" i="113"/>
  <c r="S167" i="113"/>
  <c r="Q167" i="113"/>
  <c r="N167" i="113"/>
  <c r="O167" i="113" s="1"/>
  <c r="L167" i="113"/>
  <c r="K167" i="113"/>
  <c r="W166" i="113"/>
  <c r="V166" i="113"/>
  <c r="U166" i="113"/>
  <c r="T166" i="113"/>
  <c r="S166" i="113"/>
  <c r="Q166" i="113"/>
  <c r="N166" i="113"/>
  <c r="O166" i="113" s="1"/>
  <c r="K166" i="113"/>
  <c r="L166" i="113" s="1"/>
  <c r="W165" i="113"/>
  <c r="V165" i="113"/>
  <c r="U165" i="113"/>
  <c r="T165" i="113"/>
  <c r="S165" i="113"/>
  <c r="Q165" i="113"/>
  <c r="N165" i="113"/>
  <c r="O165" i="113" s="1"/>
  <c r="K165" i="113"/>
  <c r="L165" i="113" s="1"/>
  <c r="W164" i="113"/>
  <c r="V164" i="113"/>
  <c r="U164" i="113"/>
  <c r="T164" i="113"/>
  <c r="S164" i="113"/>
  <c r="Q164" i="113"/>
  <c r="N164" i="113"/>
  <c r="O164" i="113" s="1"/>
  <c r="K164" i="113"/>
  <c r="L164" i="113" s="1"/>
  <c r="W163" i="113"/>
  <c r="V163" i="113"/>
  <c r="U163" i="113"/>
  <c r="T163" i="113"/>
  <c r="S163" i="113"/>
  <c r="Q163" i="113"/>
  <c r="N163" i="113"/>
  <c r="O163" i="113" s="1"/>
  <c r="L163" i="113"/>
  <c r="K163" i="113"/>
  <c r="W162" i="113"/>
  <c r="V162" i="113"/>
  <c r="U162" i="113"/>
  <c r="T162" i="113"/>
  <c r="S162" i="113"/>
  <c r="Q162" i="113"/>
  <c r="N162" i="113"/>
  <c r="O162" i="113" s="1"/>
  <c r="K162" i="113"/>
  <c r="L162" i="113" s="1"/>
  <c r="W161" i="113"/>
  <c r="V161" i="113"/>
  <c r="U161" i="113"/>
  <c r="T161" i="113"/>
  <c r="S161" i="113"/>
  <c r="Q161" i="113"/>
  <c r="N161" i="113"/>
  <c r="O161" i="113" s="1"/>
  <c r="K161" i="113"/>
  <c r="L161" i="113" s="1"/>
  <c r="W160" i="113"/>
  <c r="V160" i="113"/>
  <c r="U160" i="113"/>
  <c r="T160" i="113"/>
  <c r="S160" i="113"/>
  <c r="Q160" i="113"/>
  <c r="N160" i="113"/>
  <c r="O160" i="113" s="1"/>
  <c r="K160" i="113"/>
  <c r="L160" i="113" s="1"/>
  <c r="W159" i="113"/>
  <c r="V159" i="113"/>
  <c r="U159" i="113"/>
  <c r="T159" i="113"/>
  <c r="S159" i="113"/>
  <c r="Q159" i="113"/>
  <c r="N159" i="113"/>
  <c r="O159" i="113" s="1"/>
  <c r="K159" i="113"/>
  <c r="L159" i="113" s="1"/>
  <c r="W158" i="113"/>
  <c r="V158" i="113"/>
  <c r="U158" i="113"/>
  <c r="T158" i="113"/>
  <c r="S158" i="113"/>
  <c r="Q158" i="113"/>
  <c r="N158" i="113"/>
  <c r="O158" i="113" s="1"/>
  <c r="K158" i="113"/>
  <c r="L158" i="113" s="1"/>
  <c r="W157" i="113"/>
  <c r="V157" i="113"/>
  <c r="U157" i="113"/>
  <c r="T157" i="113"/>
  <c r="S157" i="113"/>
  <c r="Q157" i="113"/>
  <c r="N157" i="113"/>
  <c r="O157" i="113" s="1"/>
  <c r="K157" i="113"/>
  <c r="L157" i="113" s="1"/>
  <c r="W156" i="113"/>
  <c r="V156" i="113"/>
  <c r="U156" i="113"/>
  <c r="T156" i="113"/>
  <c r="S156" i="113"/>
  <c r="Q156" i="113"/>
  <c r="O156" i="113"/>
  <c r="N156" i="113"/>
  <c r="K156" i="113"/>
  <c r="L156" i="113" s="1"/>
  <c r="W155" i="113"/>
  <c r="V155" i="113"/>
  <c r="U155" i="113"/>
  <c r="T155" i="113"/>
  <c r="S155" i="113"/>
  <c r="Q155" i="113"/>
  <c r="N155" i="113"/>
  <c r="O155" i="113" s="1"/>
  <c r="K155" i="113"/>
  <c r="L155" i="113" s="1"/>
  <c r="W154" i="113"/>
  <c r="V154" i="113"/>
  <c r="U154" i="113"/>
  <c r="T154" i="113"/>
  <c r="S154" i="113"/>
  <c r="Q154" i="113"/>
  <c r="N154" i="113"/>
  <c r="O154" i="113" s="1"/>
  <c r="K154" i="113"/>
  <c r="L154" i="113" s="1"/>
  <c r="W153" i="113"/>
  <c r="V153" i="113"/>
  <c r="U153" i="113"/>
  <c r="T153" i="113"/>
  <c r="S153" i="113"/>
  <c r="Q153" i="113"/>
  <c r="N153" i="113"/>
  <c r="O153" i="113" s="1"/>
  <c r="K153" i="113"/>
  <c r="L153" i="113" s="1"/>
  <c r="I148" i="113"/>
  <c r="I13" i="113" s="1"/>
  <c r="H148" i="113"/>
  <c r="C148" i="113"/>
  <c r="B148" i="113"/>
  <c r="W147" i="113"/>
  <c r="V147" i="113"/>
  <c r="U147" i="113"/>
  <c r="T147" i="113"/>
  <c r="S147" i="113"/>
  <c r="Q147" i="113"/>
  <c r="O147" i="113"/>
  <c r="N147" i="113"/>
  <c r="L147" i="113"/>
  <c r="K147" i="113"/>
  <c r="W146" i="113"/>
  <c r="V146" i="113"/>
  <c r="U146" i="113"/>
  <c r="T146" i="113"/>
  <c r="S146" i="113"/>
  <c r="Q146" i="113"/>
  <c r="N146" i="113"/>
  <c r="O146" i="113" s="1"/>
  <c r="K146" i="113"/>
  <c r="L146" i="113" s="1"/>
  <c r="W145" i="113"/>
  <c r="V145" i="113"/>
  <c r="U145" i="113"/>
  <c r="T145" i="113"/>
  <c r="S145" i="113"/>
  <c r="Q145" i="113"/>
  <c r="N145" i="113"/>
  <c r="O145" i="113" s="1"/>
  <c r="K145" i="113"/>
  <c r="L145" i="113" s="1"/>
  <c r="W144" i="113"/>
  <c r="V144" i="113"/>
  <c r="U144" i="113"/>
  <c r="T144" i="113"/>
  <c r="S144" i="113"/>
  <c r="Q144" i="113"/>
  <c r="N144" i="113"/>
  <c r="O144" i="113" s="1"/>
  <c r="K144" i="113"/>
  <c r="L144" i="113" s="1"/>
  <c r="W143" i="113"/>
  <c r="V143" i="113"/>
  <c r="U143" i="113"/>
  <c r="T143" i="113"/>
  <c r="S143" i="113"/>
  <c r="Q143" i="113"/>
  <c r="O143" i="113"/>
  <c r="N143" i="113"/>
  <c r="K143" i="113"/>
  <c r="L143" i="113" s="1"/>
  <c r="W142" i="113"/>
  <c r="V142" i="113"/>
  <c r="U142" i="113"/>
  <c r="T142" i="113"/>
  <c r="S142" i="113"/>
  <c r="Q142" i="113"/>
  <c r="N142" i="113"/>
  <c r="O142" i="113" s="1"/>
  <c r="K142" i="113"/>
  <c r="L142" i="113" s="1"/>
  <c r="W141" i="113"/>
  <c r="V141" i="113"/>
  <c r="U141" i="113"/>
  <c r="T141" i="113"/>
  <c r="S141" i="113"/>
  <c r="Q141" i="113"/>
  <c r="O141" i="113"/>
  <c r="N141" i="113"/>
  <c r="K141" i="113"/>
  <c r="L141" i="113" s="1"/>
  <c r="W140" i="113"/>
  <c r="V140" i="113"/>
  <c r="U140" i="113"/>
  <c r="T140" i="113"/>
  <c r="S140" i="113"/>
  <c r="Q140" i="113"/>
  <c r="N140" i="113"/>
  <c r="O140" i="113" s="1"/>
  <c r="K140" i="113"/>
  <c r="L140" i="113" s="1"/>
  <c r="W139" i="113"/>
  <c r="V139" i="113"/>
  <c r="U139" i="113"/>
  <c r="T139" i="113"/>
  <c r="S139" i="113"/>
  <c r="Q139" i="113"/>
  <c r="N139" i="113"/>
  <c r="O139" i="113" s="1"/>
  <c r="L139" i="113"/>
  <c r="K139" i="113"/>
  <c r="W138" i="113"/>
  <c r="V138" i="113"/>
  <c r="U138" i="113"/>
  <c r="T138" i="113"/>
  <c r="S138" i="113"/>
  <c r="Q138" i="113"/>
  <c r="O138" i="113"/>
  <c r="N138" i="113"/>
  <c r="K138" i="113"/>
  <c r="L138" i="113" s="1"/>
  <c r="W137" i="113"/>
  <c r="V137" i="113"/>
  <c r="U137" i="113"/>
  <c r="T137" i="113"/>
  <c r="S137" i="113"/>
  <c r="Q137" i="113"/>
  <c r="N137" i="113"/>
  <c r="O137" i="113" s="1"/>
  <c r="K137" i="113"/>
  <c r="L137" i="113" s="1"/>
  <c r="W136" i="113"/>
  <c r="V136" i="113"/>
  <c r="U136" i="113"/>
  <c r="T136" i="113"/>
  <c r="S136" i="113"/>
  <c r="Q136" i="113"/>
  <c r="N136" i="113"/>
  <c r="O136" i="113" s="1"/>
  <c r="K136" i="113"/>
  <c r="L136" i="113" s="1"/>
  <c r="W135" i="113"/>
  <c r="V135" i="113"/>
  <c r="U135" i="113"/>
  <c r="T135" i="113"/>
  <c r="S135" i="113"/>
  <c r="Q135" i="113"/>
  <c r="N135" i="113"/>
  <c r="O135" i="113" s="1"/>
  <c r="K135" i="113"/>
  <c r="L135" i="113" s="1"/>
  <c r="W134" i="113"/>
  <c r="V134" i="113"/>
  <c r="U134" i="113"/>
  <c r="T134" i="113"/>
  <c r="S134" i="113"/>
  <c r="Q134" i="113"/>
  <c r="N134" i="113"/>
  <c r="O134" i="113" s="1"/>
  <c r="L134" i="113"/>
  <c r="K134" i="113"/>
  <c r="W133" i="113"/>
  <c r="V133" i="113"/>
  <c r="U133" i="113"/>
  <c r="T133" i="113"/>
  <c r="S133" i="113"/>
  <c r="Q133" i="113"/>
  <c r="O133" i="113"/>
  <c r="N133" i="113"/>
  <c r="K133" i="113"/>
  <c r="L133" i="113" s="1"/>
  <c r="W132" i="113"/>
  <c r="V132" i="113"/>
  <c r="U132" i="113"/>
  <c r="T132" i="113"/>
  <c r="S132" i="113"/>
  <c r="Q132" i="113"/>
  <c r="N132" i="113"/>
  <c r="O132" i="113" s="1"/>
  <c r="K132" i="113"/>
  <c r="L132" i="113" s="1"/>
  <c r="W131" i="113"/>
  <c r="V131" i="113"/>
  <c r="U131" i="113"/>
  <c r="T131" i="113"/>
  <c r="S131" i="113"/>
  <c r="Q131" i="113"/>
  <c r="N131" i="113"/>
  <c r="O131" i="113" s="1"/>
  <c r="K131" i="113"/>
  <c r="L131" i="113" s="1"/>
  <c r="W130" i="113"/>
  <c r="V130" i="113"/>
  <c r="U130" i="113"/>
  <c r="T130" i="113"/>
  <c r="S130" i="113"/>
  <c r="Q130" i="113"/>
  <c r="N130" i="113"/>
  <c r="O130" i="113" s="1"/>
  <c r="K130" i="113"/>
  <c r="L130" i="113" s="1"/>
  <c r="W129" i="113"/>
  <c r="V129" i="113"/>
  <c r="U129" i="113"/>
  <c r="T129" i="113"/>
  <c r="S129" i="113"/>
  <c r="Q129" i="113"/>
  <c r="N129" i="113"/>
  <c r="O129" i="113" s="1"/>
  <c r="K129" i="113"/>
  <c r="L129" i="113" s="1"/>
  <c r="W128" i="113"/>
  <c r="V128" i="113"/>
  <c r="U128" i="113"/>
  <c r="T128" i="113"/>
  <c r="S128" i="113"/>
  <c r="Q128" i="113"/>
  <c r="N128" i="113"/>
  <c r="O128" i="113" s="1"/>
  <c r="L128" i="113"/>
  <c r="K128" i="113"/>
  <c r="I123" i="113"/>
  <c r="H123" i="113"/>
  <c r="C123" i="113"/>
  <c r="C12" i="113" s="1"/>
  <c r="O12" i="113" s="1"/>
  <c r="Y12" i="113" s="1"/>
  <c r="B123" i="113"/>
  <c r="B12" i="113" s="1"/>
  <c r="W122" i="113"/>
  <c r="V122" i="113"/>
  <c r="U122" i="113"/>
  <c r="T122" i="113"/>
  <c r="S122" i="113"/>
  <c r="Q122" i="113"/>
  <c r="O122" i="113"/>
  <c r="N122" i="113"/>
  <c r="K122" i="113"/>
  <c r="L122" i="113" s="1"/>
  <c r="W121" i="113"/>
  <c r="V121" i="113"/>
  <c r="U121" i="113"/>
  <c r="T121" i="113"/>
  <c r="S121" i="113"/>
  <c r="Q121" i="113"/>
  <c r="N121" i="113"/>
  <c r="O121" i="113" s="1"/>
  <c r="L121" i="113"/>
  <c r="K121" i="113"/>
  <c r="W120" i="113"/>
  <c r="V120" i="113"/>
  <c r="U120" i="113"/>
  <c r="T120" i="113"/>
  <c r="S120" i="113"/>
  <c r="Q120" i="113"/>
  <c r="O120" i="113"/>
  <c r="N120" i="113"/>
  <c r="K120" i="113"/>
  <c r="L120" i="113" s="1"/>
  <c r="W119" i="113"/>
  <c r="V119" i="113"/>
  <c r="U119" i="113"/>
  <c r="T119" i="113"/>
  <c r="S119" i="113"/>
  <c r="Q119" i="113"/>
  <c r="N119" i="113"/>
  <c r="O119" i="113" s="1"/>
  <c r="K119" i="113"/>
  <c r="L119" i="113" s="1"/>
  <c r="W118" i="113"/>
  <c r="V118" i="113"/>
  <c r="U118" i="113"/>
  <c r="T118" i="113"/>
  <c r="S118" i="113"/>
  <c r="Q118" i="113"/>
  <c r="N118" i="113"/>
  <c r="O118" i="113" s="1"/>
  <c r="L118" i="113"/>
  <c r="K118" i="113"/>
  <c r="W117" i="113"/>
  <c r="V117" i="113"/>
  <c r="U117" i="113"/>
  <c r="T117" i="113"/>
  <c r="S117" i="113"/>
  <c r="Q117" i="113"/>
  <c r="N117" i="113"/>
  <c r="O117" i="113" s="1"/>
  <c r="K117" i="113"/>
  <c r="L117" i="113" s="1"/>
  <c r="W116" i="113"/>
  <c r="V116" i="113"/>
  <c r="U116" i="113"/>
  <c r="T116" i="113"/>
  <c r="S116" i="113"/>
  <c r="Q116" i="113"/>
  <c r="N116" i="113"/>
  <c r="O116" i="113" s="1"/>
  <c r="K116" i="113"/>
  <c r="L116" i="113" s="1"/>
  <c r="W115" i="113"/>
  <c r="V115" i="113"/>
  <c r="U115" i="113"/>
  <c r="T115" i="113"/>
  <c r="S115" i="113"/>
  <c r="Q115" i="113"/>
  <c r="N115" i="113"/>
  <c r="O115" i="113" s="1"/>
  <c r="K115" i="113"/>
  <c r="L115" i="113" s="1"/>
  <c r="W114" i="113"/>
  <c r="V114" i="113"/>
  <c r="U114" i="113"/>
  <c r="T114" i="113"/>
  <c r="S114" i="113"/>
  <c r="Q114" i="113"/>
  <c r="O114" i="113"/>
  <c r="N114" i="113"/>
  <c r="K114" i="113"/>
  <c r="L114" i="113" s="1"/>
  <c r="W113" i="113"/>
  <c r="V113" i="113"/>
  <c r="U113" i="113"/>
  <c r="T113" i="113"/>
  <c r="S113" i="113"/>
  <c r="Q113" i="113"/>
  <c r="N113" i="113"/>
  <c r="O113" i="113" s="1"/>
  <c r="K113" i="113"/>
  <c r="L113" i="113" s="1"/>
  <c r="W112" i="113"/>
  <c r="V112" i="113"/>
  <c r="U112" i="113"/>
  <c r="T112" i="113"/>
  <c r="S112" i="113"/>
  <c r="Q112" i="113"/>
  <c r="O112" i="113"/>
  <c r="N112" i="113"/>
  <c r="K112" i="113"/>
  <c r="L112" i="113" s="1"/>
  <c r="W111" i="113"/>
  <c r="V111" i="113"/>
  <c r="U111" i="113"/>
  <c r="T111" i="113"/>
  <c r="S111" i="113"/>
  <c r="Q111" i="113"/>
  <c r="N111" i="113"/>
  <c r="O111" i="113" s="1"/>
  <c r="K111" i="113"/>
  <c r="L111" i="113" s="1"/>
  <c r="W110" i="113"/>
  <c r="V110" i="113"/>
  <c r="U110" i="113"/>
  <c r="T110" i="113"/>
  <c r="S110" i="113"/>
  <c r="Q110" i="113"/>
  <c r="N110" i="113"/>
  <c r="O110" i="113" s="1"/>
  <c r="L110" i="113"/>
  <c r="K110" i="113"/>
  <c r="W109" i="113"/>
  <c r="V109" i="113"/>
  <c r="U109" i="113"/>
  <c r="T109" i="113"/>
  <c r="S109" i="113"/>
  <c r="Q109" i="113"/>
  <c r="O109" i="113"/>
  <c r="N109" i="113"/>
  <c r="K109" i="113"/>
  <c r="L109" i="113" s="1"/>
  <c r="W108" i="113"/>
  <c r="V108" i="113"/>
  <c r="U108" i="113"/>
  <c r="T108" i="113"/>
  <c r="S108" i="113"/>
  <c r="Q108" i="113"/>
  <c r="N108" i="113"/>
  <c r="O108" i="113" s="1"/>
  <c r="K108" i="113"/>
  <c r="L108" i="113" s="1"/>
  <c r="W107" i="113"/>
  <c r="V107" i="113"/>
  <c r="U107" i="113"/>
  <c r="T107" i="113"/>
  <c r="S107" i="113"/>
  <c r="Q107" i="113"/>
  <c r="N107" i="113"/>
  <c r="O107" i="113" s="1"/>
  <c r="L107" i="113"/>
  <c r="K107" i="113"/>
  <c r="W106" i="113"/>
  <c r="V106" i="113"/>
  <c r="U106" i="113"/>
  <c r="T106" i="113"/>
  <c r="S106" i="113"/>
  <c r="Q106" i="113"/>
  <c r="N106" i="113"/>
  <c r="O106" i="113" s="1"/>
  <c r="K106" i="113"/>
  <c r="L106" i="113" s="1"/>
  <c r="W105" i="113"/>
  <c r="V105" i="113"/>
  <c r="U105" i="113"/>
  <c r="T105" i="113"/>
  <c r="S105" i="113"/>
  <c r="Q105" i="113"/>
  <c r="N105" i="113"/>
  <c r="O105" i="113" s="1"/>
  <c r="L105" i="113"/>
  <c r="K105" i="113"/>
  <c r="W104" i="113"/>
  <c r="V104" i="113"/>
  <c r="U104" i="113"/>
  <c r="T104" i="113"/>
  <c r="S104" i="113"/>
  <c r="Q104" i="113"/>
  <c r="N104" i="113"/>
  <c r="O104" i="113" s="1"/>
  <c r="K104" i="113"/>
  <c r="L104" i="113" s="1"/>
  <c r="W103" i="113"/>
  <c r="V103" i="113"/>
  <c r="U103" i="113"/>
  <c r="T103" i="113"/>
  <c r="S103" i="113"/>
  <c r="Q103" i="113"/>
  <c r="N103" i="113"/>
  <c r="O103" i="113" s="1"/>
  <c r="K103" i="113"/>
  <c r="L103" i="113" s="1"/>
  <c r="I98" i="113"/>
  <c r="I11" i="113" s="1"/>
  <c r="H98" i="113"/>
  <c r="H11" i="113" s="1"/>
  <c r="C98" i="113"/>
  <c r="C11" i="113" s="1"/>
  <c r="O11" i="113" s="1"/>
  <c r="Y11" i="113" s="1"/>
  <c r="B98" i="113"/>
  <c r="B11" i="113" s="1"/>
  <c r="W97" i="113"/>
  <c r="V97" i="113"/>
  <c r="U97" i="113"/>
  <c r="T97" i="113"/>
  <c r="S97" i="113"/>
  <c r="Q97" i="113"/>
  <c r="N97" i="113"/>
  <c r="O97" i="113" s="1"/>
  <c r="L97" i="113"/>
  <c r="K97" i="113"/>
  <c r="W96" i="113"/>
  <c r="V96" i="113"/>
  <c r="U96" i="113"/>
  <c r="T96" i="113"/>
  <c r="S96" i="113"/>
  <c r="Q96" i="113"/>
  <c r="N96" i="113"/>
  <c r="O96" i="113" s="1"/>
  <c r="K96" i="113"/>
  <c r="L96" i="113" s="1"/>
  <c r="W95" i="113"/>
  <c r="V95" i="113"/>
  <c r="U95" i="113"/>
  <c r="T95" i="113"/>
  <c r="S95" i="113"/>
  <c r="Q95" i="113"/>
  <c r="N95" i="113"/>
  <c r="O95" i="113" s="1"/>
  <c r="K95" i="113"/>
  <c r="L95" i="113" s="1"/>
  <c r="W94" i="113"/>
  <c r="V94" i="113"/>
  <c r="U94" i="113"/>
  <c r="T94" i="113"/>
  <c r="S94" i="113"/>
  <c r="Q94" i="113"/>
  <c r="N94" i="113"/>
  <c r="O94" i="113" s="1"/>
  <c r="K94" i="113"/>
  <c r="L94" i="113" s="1"/>
  <c r="W93" i="113"/>
  <c r="V93" i="113"/>
  <c r="U93" i="113"/>
  <c r="T93" i="113"/>
  <c r="S93" i="113"/>
  <c r="Q93" i="113"/>
  <c r="O93" i="113"/>
  <c r="N93" i="113"/>
  <c r="K93" i="113"/>
  <c r="L93" i="113" s="1"/>
  <c r="W92" i="113"/>
  <c r="V92" i="113"/>
  <c r="U92" i="113"/>
  <c r="T92" i="113"/>
  <c r="S92" i="113"/>
  <c r="Q92" i="113"/>
  <c r="N92" i="113"/>
  <c r="O92" i="113" s="1"/>
  <c r="K92" i="113"/>
  <c r="L92" i="113" s="1"/>
  <c r="W91" i="113"/>
  <c r="V91" i="113"/>
  <c r="U91" i="113"/>
  <c r="T91" i="113"/>
  <c r="S91" i="113"/>
  <c r="Q91" i="113"/>
  <c r="O91" i="113"/>
  <c r="N91" i="113"/>
  <c r="K91" i="113"/>
  <c r="L91" i="113" s="1"/>
  <c r="W90" i="113"/>
  <c r="V90" i="113"/>
  <c r="U90" i="113"/>
  <c r="T90" i="113"/>
  <c r="S90" i="113"/>
  <c r="Q90" i="113"/>
  <c r="N90" i="113"/>
  <c r="O90" i="113" s="1"/>
  <c r="K90" i="113"/>
  <c r="L90" i="113" s="1"/>
  <c r="W89" i="113"/>
  <c r="V89" i="113"/>
  <c r="U89" i="113"/>
  <c r="T89" i="113"/>
  <c r="S89" i="113"/>
  <c r="Q89" i="113"/>
  <c r="N89" i="113"/>
  <c r="O89" i="113" s="1"/>
  <c r="L89" i="113"/>
  <c r="K89" i="113"/>
  <c r="W88" i="113"/>
  <c r="V88" i="113"/>
  <c r="U88" i="113"/>
  <c r="T88" i="113"/>
  <c r="S88" i="113"/>
  <c r="Q88" i="113"/>
  <c r="O88" i="113"/>
  <c r="N88" i="113"/>
  <c r="K88" i="113"/>
  <c r="L88" i="113" s="1"/>
  <c r="W87" i="113"/>
  <c r="V87" i="113"/>
  <c r="U87" i="113"/>
  <c r="T87" i="113"/>
  <c r="S87" i="113"/>
  <c r="Q87" i="113"/>
  <c r="N87" i="113"/>
  <c r="O87" i="113" s="1"/>
  <c r="K87" i="113"/>
  <c r="L87" i="113" s="1"/>
  <c r="W86" i="113"/>
  <c r="V86" i="113"/>
  <c r="U86" i="113"/>
  <c r="T86" i="113"/>
  <c r="S86" i="113"/>
  <c r="Q86" i="113"/>
  <c r="N86" i="113"/>
  <c r="O86" i="113" s="1"/>
  <c r="K86" i="113"/>
  <c r="L86" i="113" s="1"/>
  <c r="W85" i="113"/>
  <c r="V85" i="113"/>
  <c r="U85" i="113"/>
  <c r="T85" i="113"/>
  <c r="S85" i="113"/>
  <c r="Q85" i="113"/>
  <c r="N85" i="113"/>
  <c r="O85" i="113" s="1"/>
  <c r="K85" i="113"/>
  <c r="L85" i="113" s="1"/>
  <c r="W84" i="113"/>
  <c r="V84" i="113"/>
  <c r="U84" i="113"/>
  <c r="T84" i="113"/>
  <c r="S84" i="113"/>
  <c r="Q84" i="113"/>
  <c r="O84" i="113"/>
  <c r="N84" i="113"/>
  <c r="K84" i="113"/>
  <c r="L84" i="113" s="1"/>
  <c r="W83" i="113"/>
  <c r="V83" i="113"/>
  <c r="U83" i="113"/>
  <c r="T83" i="113"/>
  <c r="S83" i="113"/>
  <c r="Q83" i="113"/>
  <c r="N83" i="113"/>
  <c r="O83" i="113" s="1"/>
  <c r="K83" i="113"/>
  <c r="L83" i="113" s="1"/>
  <c r="W82" i="113"/>
  <c r="V82" i="113"/>
  <c r="U82" i="113"/>
  <c r="T82" i="113"/>
  <c r="S82" i="113"/>
  <c r="Q82" i="113"/>
  <c r="N82" i="113"/>
  <c r="O82" i="113" s="1"/>
  <c r="L82" i="113"/>
  <c r="K82" i="113"/>
  <c r="W81" i="113"/>
  <c r="V81" i="113"/>
  <c r="U81" i="113"/>
  <c r="T81" i="113"/>
  <c r="S81" i="113"/>
  <c r="Q81" i="113"/>
  <c r="O81" i="113"/>
  <c r="N81" i="113"/>
  <c r="K81" i="113"/>
  <c r="L81" i="113" s="1"/>
  <c r="W80" i="113"/>
  <c r="V80" i="113"/>
  <c r="U80" i="113"/>
  <c r="T80" i="113"/>
  <c r="S80" i="113"/>
  <c r="Q80" i="113"/>
  <c r="N80" i="113"/>
  <c r="O80" i="113" s="1"/>
  <c r="K80" i="113"/>
  <c r="L80" i="113" s="1"/>
  <c r="W79" i="113"/>
  <c r="V79" i="113"/>
  <c r="U79" i="113"/>
  <c r="T79" i="113"/>
  <c r="S79" i="113"/>
  <c r="Q79" i="113"/>
  <c r="N79" i="113"/>
  <c r="O79" i="113" s="1"/>
  <c r="K79" i="113"/>
  <c r="L79" i="113" s="1"/>
  <c r="W78" i="113"/>
  <c r="V78" i="113"/>
  <c r="U78" i="113"/>
  <c r="T78" i="113"/>
  <c r="S78" i="113"/>
  <c r="Q78" i="113"/>
  <c r="N78" i="113"/>
  <c r="O78" i="113" s="1"/>
  <c r="K78" i="113"/>
  <c r="L78" i="113" s="1"/>
  <c r="I73" i="113"/>
  <c r="I10" i="113" s="1"/>
  <c r="H73" i="113"/>
  <c r="H10" i="113" s="1"/>
  <c r="C73" i="113"/>
  <c r="C10" i="113" s="1"/>
  <c r="O10" i="113" s="1"/>
  <c r="Y10" i="113" s="1"/>
  <c r="B73" i="113"/>
  <c r="W72" i="113"/>
  <c r="V72" i="113"/>
  <c r="U72" i="113"/>
  <c r="T72" i="113"/>
  <c r="S72" i="113"/>
  <c r="Q72" i="113"/>
  <c r="N72" i="113"/>
  <c r="O72" i="113" s="1"/>
  <c r="K72" i="113"/>
  <c r="L72" i="113" s="1"/>
  <c r="W71" i="113"/>
  <c r="V71" i="113"/>
  <c r="U71" i="113"/>
  <c r="T71" i="113"/>
  <c r="S71" i="113"/>
  <c r="Q71" i="113"/>
  <c r="N71" i="113"/>
  <c r="O71" i="113" s="1"/>
  <c r="K71" i="113"/>
  <c r="L71" i="113" s="1"/>
  <c r="W70" i="113"/>
  <c r="V70" i="113"/>
  <c r="U70" i="113"/>
  <c r="T70" i="113"/>
  <c r="S70" i="113"/>
  <c r="Q70" i="113"/>
  <c r="N70" i="113"/>
  <c r="O70" i="113" s="1"/>
  <c r="K70" i="113"/>
  <c r="L70" i="113" s="1"/>
  <c r="W69" i="113"/>
  <c r="V69" i="113"/>
  <c r="U69" i="113"/>
  <c r="T69" i="113"/>
  <c r="S69" i="113"/>
  <c r="Q69" i="113"/>
  <c r="N69" i="113"/>
  <c r="O69" i="113" s="1"/>
  <c r="L69" i="113"/>
  <c r="K69" i="113"/>
  <c r="W68" i="113"/>
  <c r="V68" i="113"/>
  <c r="U68" i="113"/>
  <c r="T68" i="113"/>
  <c r="S68" i="113"/>
  <c r="Q68" i="113"/>
  <c r="O68" i="113"/>
  <c r="N68" i="113"/>
  <c r="K68" i="113"/>
  <c r="L68" i="113" s="1"/>
  <c r="W67" i="113"/>
  <c r="V67" i="113"/>
  <c r="U67" i="113"/>
  <c r="T67" i="113"/>
  <c r="S67" i="113"/>
  <c r="Q67" i="113"/>
  <c r="N67" i="113"/>
  <c r="O67" i="113" s="1"/>
  <c r="L67" i="113"/>
  <c r="K67" i="113"/>
  <c r="W66" i="113"/>
  <c r="V66" i="113"/>
  <c r="U66" i="113"/>
  <c r="T66" i="113"/>
  <c r="S66" i="113"/>
  <c r="Q66" i="113"/>
  <c r="O66" i="113"/>
  <c r="N66" i="113"/>
  <c r="K66" i="113"/>
  <c r="L66" i="113" s="1"/>
  <c r="W65" i="113"/>
  <c r="V65" i="113"/>
  <c r="U65" i="113"/>
  <c r="T65" i="113"/>
  <c r="S65" i="113"/>
  <c r="Q65" i="113"/>
  <c r="N65" i="113"/>
  <c r="O65" i="113" s="1"/>
  <c r="K65" i="113"/>
  <c r="L65" i="113" s="1"/>
  <c r="W64" i="113"/>
  <c r="V64" i="113"/>
  <c r="U64" i="113"/>
  <c r="T64" i="113"/>
  <c r="S64" i="113"/>
  <c r="Q64" i="113"/>
  <c r="N64" i="113"/>
  <c r="O64" i="113" s="1"/>
  <c r="L64" i="113"/>
  <c r="K64" i="113"/>
  <c r="W63" i="113"/>
  <c r="V63" i="113"/>
  <c r="U63" i="113"/>
  <c r="T63" i="113"/>
  <c r="S63" i="113"/>
  <c r="Q63" i="113"/>
  <c r="N63" i="113"/>
  <c r="O63" i="113" s="1"/>
  <c r="K63" i="113"/>
  <c r="L63" i="113" s="1"/>
  <c r="W62" i="113"/>
  <c r="V62" i="113"/>
  <c r="U62" i="113"/>
  <c r="T62" i="113"/>
  <c r="S62" i="113"/>
  <c r="Q62" i="113"/>
  <c r="N62" i="113"/>
  <c r="O62" i="113" s="1"/>
  <c r="K62" i="113"/>
  <c r="L62" i="113" s="1"/>
  <c r="W61" i="113"/>
  <c r="V61" i="113"/>
  <c r="U61" i="113"/>
  <c r="T61" i="113"/>
  <c r="S61" i="113"/>
  <c r="Q61" i="113"/>
  <c r="N61" i="113"/>
  <c r="O61" i="113" s="1"/>
  <c r="K61" i="113"/>
  <c r="L61" i="113" s="1"/>
  <c r="W60" i="113"/>
  <c r="V60" i="113"/>
  <c r="U60" i="113"/>
  <c r="T60" i="113"/>
  <c r="S60" i="113"/>
  <c r="Q60" i="113"/>
  <c r="N60" i="113"/>
  <c r="O60" i="113" s="1"/>
  <c r="K60" i="113"/>
  <c r="L60" i="113" s="1"/>
  <c r="W59" i="113"/>
  <c r="V59" i="113"/>
  <c r="U59" i="113"/>
  <c r="T59" i="113"/>
  <c r="S59" i="113"/>
  <c r="Q59" i="113"/>
  <c r="N59" i="113"/>
  <c r="O59" i="113" s="1"/>
  <c r="L59" i="113"/>
  <c r="K59" i="113"/>
  <c r="W58" i="113"/>
  <c r="V58" i="113"/>
  <c r="U58" i="113"/>
  <c r="T58" i="113"/>
  <c r="S58" i="113"/>
  <c r="Q58" i="113"/>
  <c r="N58" i="113"/>
  <c r="O58" i="113" s="1"/>
  <c r="K58" i="113"/>
  <c r="L58" i="113" s="1"/>
  <c r="W57" i="113"/>
  <c r="V57" i="113"/>
  <c r="U57" i="113"/>
  <c r="T57" i="113"/>
  <c r="S57" i="113"/>
  <c r="Q57" i="113"/>
  <c r="N57" i="113"/>
  <c r="O57" i="113" s="1"/>
  <c r="K57" i="113"/>
  <c r="L57" i="113" s="1"/>
  <c r="W56" i="113"/>
  <c r="V56" i="113"/>
  <c r="U56" i="113"/>
  <c r="T56" i="113"/>
  <c r="S56" i="113"/>
  <c r="Q56" i="113"/>
  <c r="N56" i="113"/>
  <c r="O56" i="113" s="1"/>
  <c r="K56" i="113"/>
  <c r="L56" i="113" s="1"/>
  <c r="W55" i="113"/>
  <c r="V55" i="113"/>
  <c r="U55" i="113"/>
  <c r="T55" i="113"/>
  <c r="S55" i="113"/>
  <c r="Q55" i="113"/>
  <c r="O55" i="113"/>
  <c r="N55" i="113"/>
  <c r="K55" i="113"/>
  <c r="L55" i="113" s="1"/>
  <c r="W54" i="113"/>
  <c r="V54" i="113"/>
  <c r="U54" i="113"/>
  <c r="T54" i="113"/>
  <c r="S54" i="113"/>
  <c r="Q54" i="113"/>
  <c r="N54" i="113"/>
  <c r="O54" i="113" s="1"/>
  <c r="K54" i="113"/>
  <c r="L54" i="113" s="1"/>
  <c r="W53" i="113"/>
  <c r="V53" i="113"/>
  <c r="U53" i="113"/>
  <c r="T53" i="113"/>
  <c r="S53" i="113"/>
  <c r="Q53" i="113"/>
  <c r="N53" i="113"/>
  <c r="O53" i="113" s="1"/>
  <c r="K53" i="113"/>
  <c r="L53" i="113" s="1"/>
  <c r="I48" i="113"/>
  <c r="I9" i="113" s="1"/>
  <c r="H48" i="113"/>
  <c r="C48" i="113"/>
  <c r="C9" i="113" s="1"/>
  <c r="O9" i="113" s="1"/>
  <c r="Y9" i="113" s="1"/>
  <c r="B48" i="113"/>
  <c r="W47" i="113"/>
  <c r="V47" i="113"/>
  <c r="U47" i="113"/>
  <c r="T47" i="113"/>
  <c r="S47" i="113"/>
  <c r="Q47" i="113"/>
  <c r="N47" i="113"/>
  <c r="O47" i="113" s="1"/>
  <c r="K47" i="113"/>
  <c r="L47" i="113" s="1"/>
  <c r="W46" i="113"/>
  <c r="V46" i="113"/>
  <c r="U46" i="113"/>
  <c r="T46" i="113"/>
  <c r="S46" i="113"/>
  <c r="Q46" i="113"/>
  <c r="N46" i="113"/>
  <c r="O46" i="113" s="1"/>
  <c r="K46" i="113"/>
  <c r="L46" i="113" s="1"/>
  <c r="W45" i="113"/>
  <c r="V45" i="113"/>
  <c r="U45" i="113"/>
  <c r="T45" i="113"/>
  <c r="S45" i="113"/>
  <c r="Q45" i="113"/>
  <c r="N45" i="113"/>
  <c r="O45" i="113" s="1"/>
  <c r="K45" i="113"/>
  <c r="L45" i="113" s="1"/>
  <c r="W44" i="113"/>
  <c r="V44" i="113"/>
  <c r="U44" i="113"/>
  <c r="T44" i="113"/>
  <c r="S44" i="113"/>
  <c r="Q44" i="113"/>
  <c r="N44" i="113"/>
  <c r="O44" i="113" s="1"/>
  <c r="K44" i="113"/>
  <c r="L44" i="113" s="1"/>
  <c r="W43" i="113"/>
  <c r="V43" i="113"/>
  <c r="U43" i="113"/>
  <c r="T43" i="113"/>
  <c r="S43" i="113"/>
  <c r="Q43" i="113"/>
  <c r="N43" i="113"/>
  <c r="O43" i="113" s="1"/>
  <c r="L43" i="113"/>
  <c r="K43" i="113"/>
  <c r="W42" i="113"/>
  <c r="V42" i="113"/>
  <c r="U42" i="113"/>
  <c r="T42" i="113"/>
  <c r="S42" i="113"/>
  <c r="Q42" i="113"/>
  <c r="N42" i="113"/>
  <c r="O42" i="113" s="1"/>
  <c r="K42" i="113"/>
  <c r="L42" i="113" s="1"/>
  <c r="W41" i="113"/>
  <c r="V41" i="113"/>
  <c r="U41" i="113"/>
  <c r="T41" i="113"/>
  <c r="S41" i="113"/>
  <c r="Q41" i="113"/>
  <c r="N41" i="113"/>
  <c r="O41" i="113" s="1"/>
  <c r="K41" i="113"/>
  <c r="L41" i="113" s="1"/>
  <c r="W40" i="113"/>
  <c r="V40" i="113"/>
  <c r="U40" i="113"/>
  <c r="T40" i="113"/>
  <c r="S40" i="113"/>
  <c r="Q40" i="113"/>
  <c r="N40" i="113"/>
  <c r="O40" i="113" s="1"/>
  <c r="K40" i="113"/>
  <c r="L40" i="113" s="1"/>
  <c r="W39" i="113"/>
  <c r="V39" i="113"/>
  <c r="U39" i="113"/>
  <c r="T39" i="113"/>
  <c r="S39" i="113"/>
  <c r="Q39" i="113"/>
  <c r="N39" i="113"/>
  <c r="O39" i="113" s="1"/>
  <c r="K39" i="113"/>
  <c r="L39" i="113" s="1"/>
  <c r="W38" i="113"/>
  <c r="V38" i="113"/>
  <c r="U38" i="113"/>
  <c r="T38" i="113"/>
  <c r="S38" i="113"/>
  <c r="Q38" i="113"/>
  <c r="N38" i="113"/>
  <c r="O38" i="113" s="1"/>
  <c r="K38" i="113"/>
  <c r="L38" i="113" s="1"/>
  <c r="W37" i="113"/>
  <c r="V37" i="113"/>
  <c r="U37" i="113"/>
  <c r="T37" i="113"/>
  <c r="S37" i="113"/>
  <c r="Q37" i="113"/>
  <c r="N37" i="113"/>
  <c r="O37" i="113" s="1"/>
  <c r="K37" i="113"/>
  <c r="L37" i="113" s="1"/>
  <c r="W36" i="113"/>
  <c r="V36" i="113"/>
  <c r="U36" i="113"/>
  <c r="T36" i="113"/>
  <c r="S36" i="113"/>
  <c r="Q36" i="113"/>
  <c r="N36" i="113"/>
  <c r="O36" i="113" s="1"/>
  <c r="L36" i="113"/>
  <c r="K36" i="113"/>
  <c r="W35" i="113"/>
  <c r="V35" i="113"/>
  <c r="U35" i="113"/>
  <c r="T35" i="113"/>
  <c r="S35" i="113"/>
  <c r="Q35" i="113"/>
  <c r="N35" i="113"/>
  <c r="O35" i="113" s="1"/>
  <c r="K35" i="113"/>
  <c r="L35" i="113" s="1"/>
  <c r="W34" i="113"/>
  <c r="V34" i="113"/>
  <c r="U34" i="113"/>
  <c r="T34" i="113"/>
  <c r="S34" i="113"/>
  <c r="Q34" i="113"/>
  <c r="N34" i="113"/>
  <c r="O34" i="113" s="1"/>
  <c r="K34" i="113"/>
  <c r="L34" i="113" s="1"/>
  <c r="W33" i="113"/>
  <c r="V33" i="113"/>
  <c r="U33" i="113"/>
  <c r="T33" i="113"/>
  <c r="S33" i="113"/>
  <c r="Q33" i="113"/>
  <c r="N33" i="113"/>
  <c r="O33" i="113" s="1"/>
  <c r="K33" i="113"/>
  <c r="L33" i="113" s="1"/>
  <c r="W32" i="113"/>
  <c r="V32" i="113"/>
  <c r="U32" i="113"/>
  <c r="T32" i="113"/>
  <c r="S32" i="113"/>
  <c r="Q32" i="113"/>
  <c r="N32" i="113"/>
  <c r="O32" i="113" s="1"/>
  <c r="K32" i="113"/>
  <c r="L32" i="113" s="1"/>
  <c r="W31" i="113"/>
  <c r="V31" i="113"/>
  <c r="U31" i="113"/>
  <c r="T31" i="113"/>
  <c r="S31" i="113"/>
  <c r="Q31" i="113"/>
  <c r="N31" i="113"/>
  <c r="O31" i="113" s="1"/>
  <c r="K31" i="113"/>
  <c r="L31" i="113" s="1"/>
  <c r="W30" i="113"/>
  <c r="V30" i="113"/>
  <c r="U30" i="113"/>
  <c r="T30" i="113"/>
  <c r="S30" i="113"/>
  <c r="Q30" i="113"/>
  <c r="N30" i="113"/>
  <c r="O30" i="113" s="1"/>
  <c r="K30" i="113"/>
  <c r="L30" i="113" s="1"/>
  <c r="W29" i="113"/>
  <c r="V29" i="113"/>
  <c r="U29" i="113"/>
  <c r="T29" i="113"/>
  <c r="S29" i="113"/>
  <c r="Q29" i="113"/>
  <c r="N29" i="113"/>
  <c r="O29" i="113" s="1"/>
  <c r="K29" i="113"/>
  <c r="L29" i="113" s="1"/>
  <c r="W28" i="113"/>
  <c r="V28" i="113"/>
  <c r="U28" i="113"/>
  <c r="T28" i="113"/>
  <c r="S28" i="113"/>
  <c r="Q28" i="113"/>
  <c r="N28" i="113"/>
  <c r="O28" i="113" s="1"/>
  <c r="K28" i="113"/>
  <c r="L28" i="113" s="1"/>
  <c r="I23" i="113"/>
  <c r="B23" i="113"/>
  <c r="I22" i="113"/>
  <c r="H22" i="113"/>
  <c r="B22" i="113"/>
  <c r="H21" i="113"/>
  <c r="C21" i="113"/>
  <c r="O21" i="113" s="1"/>
  <c r="Y21" i="113" s="1"/>
  <c r="B21" i="113"/>
  <c r="H20" i="113"/>
  <c r="C20" i="113"/>
  <c r="O20" i="113" s="1"/>
  <c r="Y20" i="113" s="1"/>
  <c r="I19" i="113"/>
  <c r="H19" i="113"/>
  <c r="I18" i="113"/>
  <c r="H18" i="113"/>
  <c r="Y17" i="113"/>
  <c r="O17" i="113"/>
  <c r="I17" i="113"/>
  <c r="H17" i="113"/>
  <c r="T17" i="113" s="1"/>
  <c r="B17" i="113"/>
  <c r="H16" i="113"/>
  <c r="C16" i="113"/>
  <c r="O16" i="113" s="1"/>
  <c r="Y16" i="113" s="1"/>
  <c r="B16" i="113"/>
  <c r="I15" i="113"/>
  <c r="H15" i="113"/>
  <c r="T15" i="113" s="1"/>
  <c r="I14" i="113"/>
  <c r="H14" i="113"/>
  <c r="T14" i="113" s="1"/>
  <c r="C14" i="113"/>
  <c r="O14" i="113" s="1"/>
  <c r="Y14" i="113" s="1"/>
  <c r="B14" i="113"/>
  <c r="H13" i="113"/>
  <c r="C13" i="113"/>
  <c r="O13" i="113" s="1"/>
  <c r="Y13" i="113" s="1"/>
  <c r="B13" i="113"/>
  <c r="I12" i="113"/>
  <c r="H12" i="113"/>
  <c r="T10" i="113"/>
  <c r="B10" i="113"/>
  <c r="AA9" i="113"/>
  <c r="H9" i="113"/>
  <c r="B9" i="113"/>
  <c r="S4" i="113"/>
  <c r="S5" i="113" s="1"/>
  <c r="Q4" i="113"/>
  <c r="Q5" i="113" s="1"/>
  <c r="F4" i="113"/>
  <c r="AC9" i="113" s="1"/>
  <c r="I398" i="112"/>
  <c r="H398" i="112"/>
  <c r="H23" i="112" s="1"/>
  <c r="C398" i="112"/>
  <c r="B398" i="112"/>
  <c r="W397" i="112"/>
  <c r="V397" i="112"/>
  <c r="U397" i="112"/>
  <c r="T397" i="112"/>
  <c r="S397" i="112"/>
  <c r="Q397" i="112"/>
  <c r="N397" i="112"/>
  <c r="O397" i="112" s="1"/>
  <c r="K397" i="112"/>
  <c r="L397" i="112" s="1"/>
  <c r="W396" i="112"/>
  <c r="V396" i="112"/>
  <c r="U396" i="112"/>
  <c r="T396" i="112"/>
  <c r="S396" i="112"/>
  <c r="Q396" i="112"/>
  <c r="N396" i="112"/>
  <c r="O396" i="112" s="1"/>
  <c r="K396" i="112"/>
  <c r="L396" i="112" s="1"/>
  <c r="W395" i="112"/>
  <c r="V395" i="112"/>
  <c r="U395" i="112"/>
  <c r="T395" i="112"/>
  <c r="S395" i="112"/>
  <c r="Q395" i="112"/>
  <c r="N395" i="112"/>
  <c r="O395" i="112" s="1"/>
  <c r="K395" i="112"/>
  <c r="L395" i="112" s="1"/>
  <c r="W394" i="112"/>
  <c r="V394" i="112"/>
  <c r="U394" i="112"/>
  <c r="T394" i="112"/>
  <c r="S394" i="112"/>
  <c r="Q394" i="112"/>
  <c r="O394" i="112"/>
  <c r="N394" i="112"/>
  <c r="K394" i="112"/>
  <c r="L394" i="112" s="1"/>
  <c r="W393" i="112"/>
  <c r="V393" i="112"/>
  <c r="U393" i="112"/>
  <c r="T393" i="112"/>
  <c r="S393" i="112"/>
  <c r="Q393" i="112"/>
  <c r="N393" i="112"/>
  <c r="O393" i="112" s="1"/>
  <c r="K393" i="112"/>
  <c r="L393" i="112" s="1"/>
  <c r="W392" i="112"/>
  <c r="V392" i="112"/>
  <c r="U392" i="112"/>
  <c r="T392" i="112"/>
  <c r="S392" i="112"/>
  <c r="Q392" i="112"/>
  <c r="N392" i="112"/>
  <c r="O392" i="112" s="1"/>
  <c r="K392" i="112"/>
  <c r="L392" i="112" s="1"/>
  <c r="W391" i="112"/>
  <c r="V391" i="112"/>
  <c r="U391" i="112"/>
  <c r="T391" i="112"/>
  <c r="S391" i="112"/>
  <c r="Q391" i="112"/>
  <c r="N391" i="112"/>
  <c r="O391" i="112" s="1"/>
  <c r="K391" i="112"/>
  <c r="L391" i="112" s="1"/>
  <c r="W390" i="112"/>
  <c r="V390" i="112"/>
  <c r="U390" i="112"/>
  <c r="T390" i="112"/>
  <c r="S390" i="112"/>
  <c r="Q390" i="112"/>
  <c r="N390" i="112"/>
  <c r="O390" i="112" s="1"/>
  <c r="K390" i="112"/>
  <c r="L390" i="112" s="1"/>
  <c r="W389" i="112"/>
  <c r="V389" i="112"/>
  <c r="U389" i="112"/>
  <c r="T389" i="112"/>
  <c r="S389" i="112"/>
  <c r="Q389" i="112"/>
  <c r="O389" i="112"/>
  <c r="N389" i="112"/>
  <c r="K389" i="112"/>
  <c r="L389" i="112" s="1"/>
  <c r="W388" i="112"/>
  <c r="V388" i="112"/>
  <c r="U388" i="112"/>
  <c r="T388" i="112"/>
  <c r="S388" i="112"/>
  <c r="Q388" i="112"/>
  <c r="N388" i="112"/>
  <c r="O388" i="112" s="1"/>
  <c r="K388" i="112"/>
  <c r="L388" i="112" s="1"/>
  <c r="W387" i="112"/>
  <c r="V387" i="112"/>
  <c r="U387" i="112"/>
  <c r="T387" i="112"/>
  <c r="S387" i="112"/>
  <c r="Q387" i="112"/>
  <c r="N387" i="112"/>
  <c r="O387" i="112" s="1"/>
  <c r="K387" i="112"/>
  <c r="L387" i="112" s="1"/>
  <c r="W386" i="112"/>
  <c r="V386" i="112"/>
  <c r="U386" i="112"/>
  <c r="T386" i="112"/>
  <c r="S386" i="112"/>
  <c r="Q386" i="112"/>
  <c r="N386" i="112"/>
  <c r="O386" i="112" s="1"/>
  <c r="K386" i="112"/>
  <c r="L386" i="112" s="1"/>
  <c r="W385" i="112"/>
  <c r="V385" i="112"/>
  <c r="U385" i="112"/>
  <c r="T385" i="112"/>
  <c r="S385" i="112"/>
  <c r="Q385" i="112"/>
  <c r="N385" i="112"/>
  <c r="O385" i="112" s="1"/>
  <c r="K385" i="112"/>
  <c r="L385" i="112" s="1"/>
  <c r="W384" i="112"/>
  <c r="V384" i="112"/>
  <c r="U384" i="112"/>
  <c r="T384" i="112"/>
  <c r="S384" i="112"/>
  <c r="Q384" i="112"/>
  <c r="N384" i="112"/>
  <c r="O384" i="112" s="1"/>
  <c r="L384" i="112"/>
  <c r="K384" i="112"/>
  <c r="W383" i="112"/>
  <c r="V383" i="112"/>
  <c r="U383" i="112"/>
  <c r="T383" i="112"/>
  <c r="S383" i="112"/>
  <c r="Q383" i="112"/>
  <c r="O383" i="112"/>
  <c r="N383" i="112"/>
  <c r="K383" i="112"/>
  <c r="L383" i="112" s="1"/>
  <c r="W382" i="112"/>
  <c r="V382" i="112"/>
  <c r="U382" i="112"/>
  <c r="T382" i="112"/>
  <c r="S382" i="112"/>
  <c r="Q382" i="112"/>
  <c r="N382" i="112"/>
  <c r="O382" i="112" s="1"/>
  <c r="K382" i="112"/>
  <c r="L382" i="112" s="1"/>
  <c r="W381" i="112"/>
  <c r="V381" i="112"/>
  <c r="U381" i="112"/>
  <c r="T381" i="112"/>
  <c r="S381" i="112"/>
  <c r="Q381" i="112"/>
  <c r="N381" i="112"/>
  <c r="O381" i="112" s="1"/>
  <c r="K381" i="112"/>
  <c r="L381" i="112" s="1"/>
  <c r="W380" i="112"/>
  <c r="V380" i="112"/>
  <c r="U380" i="112"/>
  <c r="T380" i="112"/>
  <c r="S380" i="112"/>
  <c r="Q380" i="112"/>
  <c r="N380" i="112"/>
  <c r="O380" i="112" s="1"/>
  <c r="K380" i="112"/>
  <c r="L380" i="112" s="1"/>
  <c r="W379" i="112"/>
  <c r="V379" i="112"/>
  <c r="U379" i="112"/>
  <c r="T379" i="112"/>
  <c r="S379" i="112"/>
  <c r="Q379" i="112"/>
  <c r="N379" i="112"/>
  <c r="O379" i="112" s="1"/>
  <c r="L379" i="112"/>
  <c r="K379" i="112"/>
  <c r="W378" i="112"/>
  <c r="V378" i="112"/>
  <c r="U378" i="112"/>
  <c r="T378" i="112"/>
  <c r="S378" i="112"/>
  <c r="Q378" i="112"/>
  <c r="O378" i="112"/>
  <c r="N378" i="112"/>
  <c r="K378" i="112"/>
  <c r="L378" i="112" s="1"/>
  <c r="I373" i="112"/>
  <c r="H373" i="112"/>
  <c r="C373" i="112"/>
  <c r="B373" i="112"/>
  <c r="B22" i="112" s="1"/>
  <c r="W372" i="112"/>
  <c r="V372" i="112"/>
  <c r="U372" i="112"/>
  <c r="T372" i="112"/>
  <c r="S372" i="112"/>
  <c r="Q372" i="112"/>
  <c r="N372" i="112"/>
  <c r="O372" i="112" s="1"/>
  <c r="K372" i="112"/>
  <c r="L372" i="112" s="1"/>
  <c r="W371" i="112"/>
  <c r="V371" i="112"/>
  <c r="U371" i="112"/>
  <c r="T371" i="112"/>
  <c r="S371" i="112"/>
  <c r="Q371" i="112"/>
  <c r="N371" i="112"/>
  <c r="O371" i="112" s="1"/>
  <c r="K371" i="112"/>
  <c r="L371" i="112" s="1"/>
  <c r="W370" i="112"/>
  <c r="V370" i="112"/>
  <c r="U370" i="112"/>
  <c r="T370" i="112"/>
  <c r="S370" i="112"/>
  <c r="Q370" i="112"/>
  <c r="N370" i="112"/>
  <c r="O370" i="112" s="1"/>
  <c r="K370" i="112"/>
  <c r="L370" i="112" s="1"/>
  <c r="W369" i="112"/>
  <c r="V369" i="112"/>
  <c r="U369" i="112"/>
  <c r="T369" i="112"/>
  <c r="S369" i="112"/>
  <c r="Q369" i="112"/>
  <c r="N369" i="112"/>
  <c r="O369" i="112" s="1"/>
  <c r="K369" i="112"/>
  <c r="L369" i="112" s="1"/>
  <c r="W368" i="112"/>
  <c r="V368" i="112"/>
  <c r="U368" i="112"/>
  <c r="T368" i="112"/>
  <c r="S368" i="112"/>
  <c r="Q368" i="112"/>
  <c r="O368" i="112"/>
  <c r="N368" i="112"/>
  <c r="K368" i="112"/>
  <c r="L368" i="112" s="1"/>
  <c r="W367" i="112"/>
  <c r="V367" i="112"/>
  <c r="U367" i="112"/>
  <c r="T367" i="112"/>
  <c r="S367" i="112"/>
  <c r="Q367" i="112"/>
  <c r="N367" i="112"/>
  <c r="O367" i="112" s="1"/>
  <c r="K367" i="112"/>
  <c r="L367" i="112" s="1"/>
  <c r="W366" i="112"/>
  <c r="V366" i="112"/>
  <c r="U366" i="112"/>
  <c r="T366" i="112"/>
  <c r="S366" i="112"/>
  <c r="Q366" i="112"/>
  <c r="N366" i="112"/>
  <c r="O366" i="112" s="1"/>
  <c r="K366" i="112"/>
  <c r="L366" i="112" s="1"/>
  <c r="W365" i="112"/>
  <c r="V365" i="112"/>
  <c r="U365" i="112"/>
  <c r="T365" i="112"/>
  <c r="S365" i="112"/>
  <c r="Q365" i="112"/>
  <c r="N365" i="112"/>
  <c r="O365" i="112" s="1"/>
  <c r="K365" i="112"/>
  <c r="L365" i="112" s="1"/>
  <c r="W364" i="112"/>
  <c r="V364" i="112"/>
  <c r="U364" i="112"/>
  <c r="T364" i="112"/>
  <c r="S364" i="112"/>
  <c r="Q364" i="112"/>
  <c r="N364" i="112"/>
  <c r="O364" i="112" s="1"/>
  <c r="K364" i="112"/>
  <c r="L364" i="112" s="1"/>
  <c r="W363" i="112"/>
  <c r="V363" i="112"/>
  <c r="U363" i="112"/>
  <c r="T363" i="112"/>
  <c r="S363" i="112"/>
  <c r="Q363" i="112"/>
  <c r="N363" i="112"/>
  <c r="O363" i="112" s="1"/>
  <c r="K363" i="112"/>
  <c r="L363" i="112" s="1"/>
  <c r="W362" i="112"/>
  <c r="V362" i="112"/>
  <c r="U362" i="112"/>
  <c r="T362" i="112"/>
  <c r="S362" i="112"/>
  <c r="Q362" i="112"/>
  <c r="N362" i="112"/>
  <c r="O362" i="112" s="1"/>
  <c r="K362" i="112"/>
  <c r="L362" i="112" s="1"/>
  <c r="W361" i="112"/>
  <c r="V361" i="112"/>
  <c r="U361" i="112"/>
  <c r="T361" i="112"/>
  <c r="S361" i="112"/>
  <c r="Q361" i="112"/>
  <c r="N361" i="112"/>
  <c r="O361" i="112" s="1"/>
  <c r="K361" i="112"/>
  <c r="L361" i="112" s="1"/>
  <c r="W360" i="112"/>
  <c r="V360" i="112"/>
  <c r="U360" i="112"/>
  <c r="T360" i="112"/>
  <c r="S360" i="112"/>
  <c r="Q360" i="112"/>
  <c r="N360" i="112"/>
  <c r="O360" i="112" s="1"/>
  <c r="K360" i="112"/>
  <c r="L360" i="112" s="1"/>
  <c r="W359" i="112"/>
  <c r="V359" i="112"/>
  <c r="U359" i="112"/>
  <c r="T359" i="112"/>
  <c r="S359" i="112"/>
  <c r="Q359" i="112"/>
  <c r="N359" i="112"/>
  <c r="O359" i="112" s="1"/>
  <c r="K359" i="112"/>
  <c r="L359" i="112" s="1"/>
  <c r="W358" i="112"/>
  <c r="V358" i="112"/>
  <c r="U358" i="112"/>
  <c r="T358" i="112"/>
  <c r="S358" i="112"/>
  <c r="Q358" i="112"/>
  <c r="N358" i="112"/>
  <c r="O358" i="112" s="1"/>
  <c r="K358" i="112"/>
  <c r="L358" i="112" s="1"/>
  <c r="W357" i="112"/>
  <c r="V357" i="112"/>
  <c r="U357" i="112"/>
  <c r="T357" i="112"/>
  <c r="S357" i="112"/>
  <c r="Q357" i="112"/>
  <c r="O357" i="112"/>
  <c r="N357" i="112"/>
  <c r="K357" i="112"/>
  <c r="L357" i="112" s="1"/>
  <c r="W356" i="112"/>
  <c r="V356" i="112"/>
  <c r="U356" i="112"/>
  <c r="T356" i="112"/>
  <c r="S356" i="112"/>
  <c r="Q356" i="112"/>
  <c r="N356" i="112"/>
  <c r="O356" i="112" s="1"/>
  <c r="K356" i="112"/>
  <c r="L356" i="112" s="1"/>
  <c r="W355" i="112"/>
  <c r="V355" i="112"/>
  <c r="U355" i="112"/>
  <c r="T355" i="112"/>
  <c r="S355" i="112"/>
  <c r="Q355" i="112"/>
  <c r="N355" i="112"/>
  <c r="O355" i="112" s="1"/>
  <c r="K355" i="112"/>
  <c r="L355" i="112" s="1"/>
  <c r="W354" i="112"/>
  <c r="V354" i="112"/>
  <c r="U354" i="112"/>
  <c r="T354" i="112"/>
  <c r="S354" i="112"/>
  <c r="Q354" i="112"/>
  <c r="N354" i="112"/>
  <c r="O354" i="112" s="1"/>
  <c r="K354" i="112"/>
  <c r="L354" i="112" s="1"/>
  <c r="W353" i="112"/>
  <c r="V353" i="112"/>
  <c r="U353" i="112"/>
  <c r="T353" i="112"/>
  <c r="S353" i="112"/>
  <c r="Q353" i="112"/>
  <c r="N353" i="112"/>
  <c r="O353" i="112" s="1"/>
  <c r="K353" i="112"/>
  <c r="L353" i="112" s="1"/>
  <c r="I348" i="112"/>
  <c r="H348" i="112"/>
  <c r="C348" i="112"/>
  <c r="B348" i="112"/>
  <c r="W347" i="112"/>
  <c r="V347" i="112"/>
  <c r="U347" i="112"/>
  <c r="T347" i="112"/>
  <c r="S347" i="112"/>
  <c r="Q347" i="112"/>
  <c r="N347" i="112"/>
  <c r="O347" i="112" s="1"/>
  <c r="K347" i="112"/>
  <c r="L347" i="112" s="1"/>
  <c r="W346" i="112"/>
  <c r="V346" i="112"/>
  <c r="U346" i="112"/>
  <c r="T346" i="112"/>
  <c r="S346" i="112"/>
  <c r="Q346" i="112"/>
  <c r="N346" i="112"/>
  <c r="O346" i="112" s="1"/>
  <c r="K346" i="112"/>
  <c r="L346" i="112" s="1"/>
  <c r="W345" i="112"/>
  <c r="V345" i="112"/>
  <c r="U345" i="112"/>
  <c r="T345" i="112"/>
  <c r="S345" i="112"/>
  <c r="Q345" i="112"/>
  <c r="O345" i="112"/>
  <c r="N345" i="112"/>
  <c r="K345" i="112"/>
  <c r="L345" i="112" s="1"/>
  <c r="W344" i="112"/>
  <c r="V344" i="112"/>
  <c r="U344" i="112"/>
  <c r="T344" i="112"/>
  <c r="S344" i="112"/>
  <c r="Q344" i="112"/>
  <c r="N344" i="112"/>
  <c r="O344" i="112" s="1"/>
  <c r="K344" i="112"/>
  <c r="L344" i="112" s="1"/>
  <c r="W343" i="112"/>
  <c r="V343" i="112"/>
  <c r="U343" i="112"/>
  <c r="T343" i="112"/>
  <c r="S343" i="112"/>
  <c r="Q343" i="112"/>
  <c r="N343" i="112"/>
  <c r="O343" i="112" s="1"/>
  <c r="K343" i="112"/>
  <c r="L343" i="112" s="1"/>
  <c r="W342" i="112"/>
  <c r="V342" i="112"/>
  <c r="U342" i="112"/>
  <c r="T342" i="112"/>
  <c r="S342" i="112"/>
  <c r="Q342" i="112"/>
  <c r="N342" i="112"/>
  <c r="O342" i="112" s="1"/>
  <c r="K342" i="112"/>
  <c r="L342" i="112" s="1"/>
  <c r="W341" i="112"/>
  <c r="V341" i="112"/>
  <c r="U341" i="112"/>
  <c r="T341" i="112"/>
  <c r="S341" i="112"/>
  <c r="Q341" i="112"/>
  <c r="N341" i="112"/>
  <c r="O341" i="112" s="1"/>
  <c r="K341" i="112"/>
  <c r="L341" i="112" s="1"/>
  <c r="W340" i="112"/>
  <c r="V340" i="112"/>
  <c r="U340" i="112"/>
  <c r="T340" i="112"/>
  <c r="S340" i="112"/>
  <c r="Q340" i="112"/>
  <c r="N340" i="112"/>
  <c r="O340" i="112" s="1"/>
  <c r="K340" i="112"/>
  <c r="L340" i="112" s="1"/>
  <c r="W339" i="112"/>
  <c r="V339" i="112"/>
  <c r="U339" i="112"/>
  <c r="T339" i="112"/>
  <c r="S339" i="112"/>
  <c r="Q339" i="112"/>
  <c r="N339" i="112"/>
  <c r="O339" i="112" s="1"/>
  <c r="K339" i="112"/>
  <c r="L339" i="112" s="1"/>
  <c r="W338" i="112"/>
  <c r="V338" i="112"/>
  <c r="U338" i="112"/>
  <c r="T338" i="112"/>
  <c r="S338" i="112"/>
  <c r="Q338" i="112"/>
  <c r="N338" i="112"/>
  <c r="O338" i="112" s="1"/>
  <c r="L338" i="112"/>
  <c r="K338" i="112"/>
  <c r="W337" i="112"/>
  <c r="V337" i="112"/>
  <c r="U337" i="112"/>
  <c r="T337" i="112"/>
  <c r="S337" i="112"/>
  <c r="Q337" i="112"/>
  <c r="N337" i="112"/>
  <c r="O337" i="112" s="1"/>
  <c r="K337" i="112"/>
  <c r="L337" i="112" s="1"/>
  <c r="W336" i="112"/>
  <c r="V336" i="112"/>
  <c r="U336" i="112"/>
  <c r="T336" i="112"/>
  <c r="S336" i="112"/>
  <c r="Q336" i="112"/>
  <c r="N336" i="112"/>
  <c r="O336" i="112" s="1"/>
  <c r="K336" i="112"/>
  <c r="L336" i="112" s="1"/>
  <c r="W335" i="112"/>
  <c r="V335" i="112"/>
  <c r="U335" i="112"/>
  <c r="T335" i="112"/>
  <c r="S335" i="112"/>
  <c r="Q335" i="112"/>
  <c r="N335" i="112"/>
  <c r="O335" i="112" s="1"/>
  <c r="K335" i="112"/>
  <c r="L335" i="112" s="1"/>
  <c r="W334" i="112"/>
  <c r="V334" i="112"/>
  <c r="U334" i="112"/>
  <c r="T334" i="112"/>
  <c r="S334" i="112"/>
  <c r="Q334" i="112"/>
  <c r="N334" i="112"/>
  <c r="O334" i="112" s="1"/>
  <c r="K334" i="112"/>
  <c r="L334" i="112" s="1"/>
  <c r="W333" i="112"/>
  <c r="V333" i="112"/>
  <c r="U333" i="112"/>
  <c r="T333" i="112"/>
  <c r="S333" i="112"/>
  <c r="Q333" i="112"/>
  <c r="N333" i="112"/>
  <c r="O333" i="112" s="1"/>
  <c r="K333" i="112"/>
  <c r="L333" i="112" s="1"/>
  <c r="W332" i="112"/>
  <c r="V332" i="112"/>
  <c r="U332" i="112"/>
  <c r="T332" i="112"/>
  <c r="S332" i="112"/>
  <c r="Q332" i="112"/>
  <c r="N332" i="112"/>
  <c r="O332" i="112" s="1"/>
  <c r="K332" i="112"/>
  <c r="L332" i="112" s="1"/>
  <c r="W331" i="112"/>
  <c r="V331" i="112"/>
  <c r="U331" i="112"/>
  <c r="T331" i="112"/>
  <c r="S331" i="112"/>
  <c r="Q331" i="112"/>
  <c r="N331" i="112"/>
  <c r="O331" i="112" s="1"/>
  <c r="K331" i="112"/>
  <c r="L331" i="112" s="1"/>
  <c r="W330" i="112"/>
  <c r="V330" i="112"/>
  <c r="U330" i="112"/>
  <c r="T330" i="112"/>
  <c r="S330" i="112"/>
  <c r="Q330" i="112"/>
  <c r="N330" i="112"/>
  <c r="O330" i="112" s="1"/>
  <c r="K330" i="112"/>
  <c r="L330" i="112" s="1"/>
  <c r="W329" i="112"/>
  <c r="V329" i="112"/>
  <c r="U329" i="112"/>
  <c r="T329" i="112"/>
  <c r="S329" i="112"/>
  <c r="Q329" i="112"/>
  <c r="N329" i="112"/>
  <c r="O329" i="112" s="1"/>
  <c r="K329" i="112"/>
  <c r="L329" i="112" s="1"/>
  <c r="W328" i="112"/>
  <c r="V328" i="112"/>
  <c r="U328" i="112"/>
  <c r="T328" i="112"/>
  <c r="S328" i="112"/>
  <c r="Q328" i="112"/>
  <c r="N328" i="112"/>
  <c r="O328" i="112" s="1"/>
  <c r="K328" i="112"/>
  <c r="L328" i="112" s="1"/>
  <c r="I323" i="112"/>
  <c r="I20" i="112" s="1"/>
  <c r="H323" i="112"/>
  <c r="C323" i="112"/>
  <c r="C20" i="112" s="1"/>
  <c r="O20" i="112" s="1"/>
  <c r="Y20" i="112" s="1"/>
  <c r="B323" i="112"/>
  <c r="W322" i="112"/>
  <c r="V322" i="112"/>
  <c r="U322" i="112"/>
  <c r="T322" i="112"/>
  <c r="S322" i="112"/>
  <c r="Q322" i="112"/>
  <c r="N322" i="112"/>
  <c r="O322" i="112" s="1"/>
  <c r="K322" i="112"/>
  <c r="L322" i="112" s="1"/>
  <c r="W321" i="112"/>
  <c r="V321" i="112"/>
  <c r="U321" i="112"/>
  <c r="T321" i="112"/>
  <c r="S321" i="112"/>
  <c r="Q321" i="112"/>
  <c r="N321" i="112"/>
  <c r="O321" i="112" s="1"/>
  <c r="L321" i="112"/>
  <c r="K321" i="112"/>
  <c r="W320" i="112"/>
  <c r="V320" i="112"/>
  <c r="U320" i="112"/>
  <c r="T320" i="112"/>
  <c r="S320" i="112"/>
  <c r="Q320" i="112"/>
  <c r="N320" i="112"/>
  <c r="O320" i="112" s="1"/>
  <c r="K320" i="112"/>
  <c r="L320" i="112" s="1"/>
  <c r="W319" i="112"/>
  <c r="V319" i="112"/>
  <c r="U319" i="112"/>
  <c r="T319" i="112"/>
  <c r="S319" i="112"/>
  <c r="Q319" i="112"/>
  <c r="N319" i="112"/>
  <c r="O319" i="112" s="1"/>
  <c r="K319" i="112"/>
  <c r="L319" i="112" s="1"/>
  <c r="W318" i="112"/>
  <c r="V318" i="112"/>
  <c r="U318" i="112"/>
  <c r="T318" i="112"/>
  <c r="S318" i="112"/>
  <c r="Q318" i="112"/>
  <c r="N318" i="112"/>
  <c r="O318" i="112" s="1"/>
  <c r="K318" i="112"/>
  <c r="L318" i="112" s="1"/>
  <c r="W317" i="112"/>
  <c r="V317" i="112"/>
  <c r="U317" i="112"/>
  <c r="T317" i="112"/>
  <c r="S317" i="112"/>
  <c r="Q317" i="112"/>
  <c r="N317" i="112"/>
  <c r="O317" i="112" s="1"/>
  <c r="K317" i="112"/>
  <c r="L317" i="112" s="1"/>
  <c r="W316" i="112"/>
  <c r="V316" i="112"/>
  <c r="U316" i="112"/>
  <c r="T316" i="112"/>
  <c r="S316" i="112"/>
  <c r="Q316" i="112"/>
  <c r="N316" i="112"/>
  <c r="O316" i="112" s="1"/>
  <c r="K316" i="112"/>
  <c r="L316" i="112" s="1"/>
  <c r="W315" i="112"/>
  <c r="V315" i="112"/>
  <c r="U315" i="112"/>
  <c r="T315" i="112"/>
  <c r="S315" i="112"/>
  <c r="Q315" i="112"/>
  <c r="N315" i="112"/>
  <c r="O315" i="112" s="1"/>
  <c r="K315" i="112"/>
  <c r="L315" i="112" s="1"/>
  <c r="W314" i="112"/>
  <c r="V314" i="112"/>
  <c r="U314" i="112"/>
  <c r="T314" i="112"/>
  <c r="S314" i="112"/>
  <c r="Q314" i="112"/>
  <c r="N314" i="112"/>
  <c r="O314" i="112" s="1"/>
  <c r="K314" i="112"/>
  <c r="L314" i="112" s="1"/>
  <c r="W313" i="112"/>
  <c r="V313" i="112"/>
  <c r="U313" i="112"/>
  <c r="T313" i="112"/>
  <c r="S313" i="112"/>
  <c r="Q313" i="112"/>
  <c r="N313" i="112"/>
  <c r="O313" i="112" s="1"/>
  <c r="K313" i="112"/>
  <c r="L313" i="112" s="1"/>
  <c r="W312" i="112"/>
  <c r="V312" i="112"/>
  <c r="U312" i="112"/>
  <c r="T312" i="112"/>
  <c r="S312" i="112"/>
  <c r="Q312" i="112"/>
  <c r="N312" i="112"/>
  <c r="O312" i="112" s="1"/>
  <c r="K312" i="112"/>
  <c r="L312" i="112" s="1"/>
  <c r="W311" i="112"/>
  <c r="V311" i="112"/>
  <c r="U311" i="112"/>
  <c r="T311" i="112"/>
  <c r="S311" i="112"/>
  <c r="Q311" i="112"/>
  <c r="N311" i="112"/>
  <c r="O311" i="112" s="1"/>
  <c r="K311" i="112"/>
  <c r="L311" i="112" s="1"/>
  <c r="W310" i="112"/>
  <c r="V310" i="112"/>
  <c r="U310" i="112"/>
  <c r="T310" i="112"/>
  <c r="S310" i="112"/>
  <c r="Q310" i="112"/>
  <c r="N310" i="112"/>
  <c r="O310" i="112" s="1"/>
  <c r="K310" i="112"/>
  <c r="L310" i="112" s="1"/>
  <c r="W309" i="112"/>
  <c r="V309" i="112"/>
  <c r="U309" i="112"/>
  <c r="T309" i="112"/>
  <c r="S309" i="112"/>
  <c r="Q309" i="112"/>
  <c r="N309" i="112"/>
  <c r="O309" i="112" s="1"/>
  <c r="K309" i="112"/>
  <c r="L309" i="112" s="1"/>
  <c r="W308" i="112"/>
  <c r="V308" i="112"/>
  <c r="U308" i="112"/>
  <c r="T308" i="112"/>
  <c r="S308" i="112"/>
  <c r="Q308" i="112"/>
  <c r="N308" i="112"/>
  <c r="O308" i="112" s="1"/>
  <c r="K308" i="112"/>
  <c r="L308" i="112" s="1"/>
  <c r="W307" i="112"/>
  <c r="V307" i="112"/>
  <c r="U307" i="112"/>
  <c r="T307" i="112"/>
  <c r="S307" i="112"/>
  <c r="Q307" i="112"/>
  <c r="N307" i="112"/>
  <c r="O307" i="112" s="1"/>
  <c r="K307" i="112"/>
  <c r="L307" i="112" s="1"/>
  <c r="W306" i="112"/>
  <c r="V306" i="112"/>
  <c r="U306" i="112"/>
  <c r="T306" i="112"/>
  <c r="S306" i="112"/>
  <c r="Q306" i="112"/>
  <c r="N306" i="112"/>
  <c r="O306" i="112" s="1"/>
  <c r="K306" i="112"/>
  <c r="L306" i="112" s="1"/>
  <c r="W305" i="112"/>
  <c r="V305" i="112"/>
  <c r="U305" i="112"/>
  <c r="T305" i="112"/>
  <c r="S305" i="112"/>
  <c r="Q305" i="112"/>
  <c r="N305" i="112"/>
  <c r="O305" i="112" s="1"/>
  <c r="K305" i="112"/>
  <c r="L305" i="112" s="1"/>
  <c r="W304" i="112"/>
  <c r="V304" i="112"/>
  <c r="U304" i="112"/>
  <c r="T304" i="112"/>
  <c r="S304" i="112"/>
  <c r="Q304" i="112"/>
  <c r="O304" i="112"/>
  <c r="N304" i="112"/>
  <c r="K304" i="112"/>
  <c r="L304" i="112" s="1"/>
  <c r="W303" i="112"/>
  <c r="V303" i="112"/>
  <c r="U303" i="112"/>
  <c r="T303" i="112"/>
  <c r="S303" i="112"/>
  <c r="Q303" i="112"/>
  <c r="N303" i="112"/>
  <c r="O303" i="112" s="1"/>
  <c r="K303" i="112"/>
  <c r="L303" i="112" s="1"/>
  <c r="I298" i="112"/>
  <c r="H298" i="112"/>
  <c r="C298" i="112"/>
  <c r="C19" i="112" s="1"/>
  <c r="O19" i="112" s="1"/>
  <c r="Y19" i="112" s="1"/>
  <c r="B298" i="112"/>
  <c r="W297" i="112"/>
  <c r="V297" i="112"/>
  <c r="U297" i="112"/>
  <c r="T297" i="112"/>
  <c r="S297" i="112"/>
  <c r="Q297" i="112"/>
  <c r="N297" i="112"/>
  <c r="O297" i="112" s="1"/>
  <c r="K297" i="112"/>
  <c r="L297" i="112" s="1"/>
  <c r="W296" i="112"/>
  <c r="V296" i="112"/>
  <c r="U296" i="112"/>
  <c r="T296" i="112"/>
  <c r="S296" i="112"/>
  <c r="Q296" i="112"/>
  <c r="N296" i="112"/>
  <c r="O296" i="112" s="1"/>
  <c r="K296" i="112"/>
  <c r="L296" i="112" s="1"/>
  <c r="W295" i="112"/>
  <c r="V295" i="112"/>
  <c r="U295" i="112"/>
  <c r="T295" i="112"/>
  <c r="S295" i="112"/>
  <c r="Q295" i="112"/>
  <c r="N295" i="112"/>
  <c r="O295" i="112" s="1"/>
  <c r="K295" i="112"/>
  <c r="L295" i="112" s="1"/>
  <c r="W294" i="112"/>
  <c r="V294" i="112"/>
  <c r="U294" i="112"/>
  <c r="T294" i="112"/>
  <c r="S294" i="112"/>
  <c r="Q294" i="112"/>
  <c r="N294" i="112"/>
  <c r="O294" i="112" s="1"/>
  <c r="K294" i="112"/>
  <c r="L294" i="112" s="1"/>
  <c r="W293" i="112"/>
  <c r="V293" i="112"/>
  <c r="U293" i="112"/>
  <c r="T293" i="112"/>
  <c r="S293" i="112"/>
  <c r="Q293" i="112"/>
  <c r="N293" i="112"/>
  <c r="O293" i="112" s="1"/>
  <c r="K293" i="112"/>
  <c r="L293" i="112" s="1"/>
  <c r="W292" i="112"/>
  <c r="V292" i="112"/>
  <c r="U292" i="112"/>
  <c r="T292" i="112"/>
  <c r="S292" i="112"/>
  <c r="Q292" i="112"/>
  <c r="N292" i="112"/>
  <c r="O292" i="112" s="1"/>
  <c r="K292" i="112"/>
  <c r="L292" i="112" s="1"/>
  <c r="W291" i="112"/>
  <c r="V291" i="112"/>
  <c r="U291" i="112"/>
  <c r="T291" i="112"/>
  <c r="S291" i="112"/>
  <c r="Q291" i="112"/>
  <c r="N291" i="112"/>
  <c r="O291" i="112" s="1"/>
  <c r="K291" i="112"/>
  <c r="L291" i="112" s="1"/>
  <c r="W290" i="112"/>
  <c r="V290" i="112"/>
  <c r="U290" i="112"/>
  <c r="T290" i="112"/>
  <c r="S290" i="112"/>
  <c r="Q290" i="112"/>
  <c r="N290" i="112"/>
  <c r="O290" i="112" s="1"/>
  <c r="K290" i="112"/>
  <c r="L290" i="112" s="1"/>
  <c r="W289" i="112"/>
  <c r="V289" i="112"/>
  <c r="U289" i="112"/>
  <c r="T289" i="112"/>
  <c r="S289" i="112"/>
  <c r="Q289" i="112"/>
  <c r="N289" i="112"/>
  <c r="O289" i="112" s="1"/>
  <c r="K289" i="112"/>
  <c r="L289" i="112" s="1"/>
  <c r="W288" i="112"/>
  <c r="V288" i="112"/>
  <c r="U288" i="112"/>
  <c r="T288" i="112"/>
  <c r="S288" i="112"/>
  <c r="Q288" i="112"/>
  <c r="N288" i="112"/>
  <c r="O288" i="112" s="1"/>
  <c r="K288" i="112"/>
  <c r="L288" i="112" s="1"/>
  <c r="W287" i="112"/>
  <c r="V287" i="112"/>
  <c r="U287" i="112"/>
  <c r="T287" i="112"/>
  <c r="S287" i="112"/>
  <c r="Q287" i="112"/>
  <c r="O287" i="112"/>
  <c r="N287" i="112"/>
  <c r="K287" i="112"/>
  <c r="L287" i="112" s="1"/>
  <c r="W286" i="112"/>
  <c r="V286" i="112"/>
  <c r="U286" i="112"/>
  <c r="T286" i="112"/>
  <c r="S286" i="112"/>
  <c r="Q286" i="112"/>
  <c r="N286" i="112"/>
  <c r="O286" i="112" s="1"/>
  <c r="K286" i="112"/>
  <c r="L286" i="112" s="1"/>
  <c r="W285" i="112"/>
  <c r="V285" i="112"/>
  <c r="U285" i="112"/>
  <c r="T285" i="112"/>
  <c r="S285" i="112"/>
  <c r="Q285" i="112"/>
  <c r="N285" i="112"/>
  <c r="O285" i="112" s="1"/>
  <c r="K285" i="112"/>
  <c r="L285" i="112" s="1"/>
  <c r="W284" i="112"/>
  <c r="V284" i="112"/>
  <c r="U284" i="112"/>
  <c r="T284" i="112"/>
  <c r="S284" i="112"/>
  <c r="Q284" i="112"/>
  <c r="N284" i="112"/>
  <c r="O284" i="112" s="1"/>
  <c r="K284" i="112"/>
  <c r="L284" i="112" s="1"/>
  <c r="W283" i="112"/>
  <c r="V283" i="112"/>
  <c r="U283" i="112"/>
  <c r="T283" i="112"/>
  <c r="S283" i="112"/>
  <c r="Q283" i="112"/>
  <c r="N283" i="112"/>
  <c r="O283" i="112" s="1"/>
  <c r="K283" i="112"/>
  <c r="L283" i="112" s="1"/>
  <c r="W282" i="112"/>
  <c r="V282" i="112"/>
  <c r="U282" i="112"/>
  <c r="T282" i="112"/>
  <c r="S282" i="112"/>
  <c r="Q282" i="112"/>
  <c r="N282" i="112"/>
  <c r="O282" i="112" s="1"/>
  <c r="K282" i="112"/>
  <c r="L282" i="112" s="1"/>
  <c r="W281" i="112"/>
  <c r="V281" i="112"/>
  <c r="U281" i="112"/>
  <c r="T281" i="112"/>
  <c r="S281" i="112"/>
  <c r="Q281" i="112"/>
  <c r="N281" i="112"/>
  <c r="O281" i="112" s="1"/>
  <c r="K281" i="112"/>
  <c r="L281" i="112" s="1"/>
  <c r="W280" i="112"/>
  <c r="V280" i="112"/>
  <c r="U280" i="112"/>
  <c r="T280" i="112"/>
  <c r="S280" i="112"/>
  <c r="Q280" i="112"/>
  <c r="N280" i="112"/>
  <c r="O280" i="112" s="1"/>
  <c r="K280" i="112"/>
  <c r="L280" i="112" s="1"/>
  <c r="W279" i="112"/>
  <c r="V279" i="112"/>
  <c r="U279" i="112"/>
  <c r="T279" i="112"/>
  <c r="S279" i="112"/>
  <c r="Q279" i="112"/>
  <c r="N279" i="112"/>
  <c r="O279" i="112" s="1"/>
  <c r="K279" i="112"/>
  <c r="L279" i="112" s="1"/>
  <c r="W278" i="112"/>
  <c r="V278" i="112"/>
  <c r="U278" i="112"/>
  <c r="T278" i="112"/>
  <c r="S278" i="112"/>
  <c r="Q278" i="112"/>
  <c r="N278" i="112"/>
  <c r="O278" i="112" s="1"/>
  <c r="K278" i="112"/>
  <c r="L278" i="112" s="1"/>
  <c r="I273" i="112"/>
  <c r="H273" i="112"/>
  <c r="C273" i="112"/>
  <c r="B273" i="112"/>
  <c r="B18" i="112" s="1"/>
  <c r="W272" i="112"/>
  <c r="V272" i="112"/>
  <c r="U272" i="112"/>
  <c r="T272" i="112"/>
  <c r="S272" i="112"/>
  <c r="Q272" i="112"/>
  <c r="N272" i="112"/>
  <c r="O272" i="112" s="1"/>
  <c r="K272" i="112"/>
  <c r="L272" i="112" s="1"/>
  <c r="W271" i="112"/>
  <c r="V271" i="112"/>
  <c r="U271" i="112"/>
  <c r="T271" i="112"/>
  <c r="S271" i="112"/>
  <c r="Q271" i="112"/>
  <c r="O271" i="112"/>
  <c r="N271" i="112"/>
  <c r="K271" i="112"/>
  <c r="L271" i="112" s="1"/>
  <c r="W270" i="112"/>
  <c r="V270" i="112"/>
  <c r="U270" i="112"/>
  <c r="T270" i="112"/>
  <c r="S270" i="112"/>
  <c r="Q270" i="112"/>
  <c r="N270" i="112"/>
  <c r="O270" i="112" s="1"/>
  <c r="K270" i="112"/>
  <c r="L270" i="112" s="1"/>
  <c r="W269" i="112"/>
  <c r="V269" i="112"/>
  <c r="U269" i="112"/>
  <c r="T269" i="112"/>
  <c r="S269" i="112"/>
  <c r="Q269" i="112"/>
  <c r="N269" i="112"/>
  <c r="O269" i="112" s="1"/>
  <c r="K269" i="112"/>
  <c r="L269" i="112" s="1"/>
  <c r="W268" i="112"/>
  <c r="V268" i="112"/>
  <c r="U268" i="112"/>
  <c r="T268" i="112"/>
  <c r="S268" i="112"/>
  <c r="Q268" i="112"/>
  <c r="N268" i="112"/>
  <c r="O268" i="112" s="1"/>
  <c r="K268" i="112"/>
  <c r="L268" i="112" s="1"/>
  <c r="W267" i="112"/>
  <c r="V267" i="112"/>
  <c r="U267" i="112"/>
  <c r="T267" i="112"/>
  <c r="S267" i="112"/>
  <c r="Q267" i="112"/>
  <c r="N267" i="112"/>
  <c r="O267" i="112" s="1"/>
  <c r="K267" i="112"/>
  <c r="L267" i="112" s="1"/>
  <c r="W266" i="112"/>
  <c r="V266" i="112"/>
  <c r="U266" i="112"/>
  <c r="T266" i="112"/>
  <c r="S266" i="112"/>
  <c r="Q266" i="112"/>
  <c r="N266" i="112"/>
  <c r="O266" i="112" s="1"/>
  <c r="K266" i="112"/>
  <c r="L266" i="112" s="1"/>
  <c r="W265" i="112"/>
  <c r="V265" i="112"/>
  <c r="U265" i="112"/>
  <c r="T265" i="112"/>
  <c r="S265" i="112"/>
  <c r="Q265" i="112"/>
  <c r="N265" i="112"/>
  <c r="O265" i="112" s="1"/>
  <c r="K265" i="112"/>
  <c r="L265" i="112" s="1"/>
  <c r="W264" i="112"/>
  <c r="V264" i="112"/>
  <c r="U264" i="112"/>
  <c r="T264" i="112"/>
  <c r="S264" i="112"/>
  <c r="Q264" i="112"/>
  <c r="N264" i="112"/>
  <c r="O264" i="112" s="1"/>
  <c r="K264" i="112"/>
  <c r="L264" i="112" s="1"/>
  <c r="W263" i="112"/>
  <c r="V263" i="112"/>
  <c r="U263" i="112"/>
  <c r="T263" i="112"/>
  <c r="S263" i="112"/>
  <c r="Q263" i="112"/>
  <c r="N263" i="112"/>
  <c r="O263" i="112" s="1"/>
  <c r="K263" i="112"/>
  <c r="L263" i="112" s="1"/>
  <c r="W262" i="112"/>
  <c r="V262" i="112"/>
  <c r="U262" i="112"/>
  <c r="T262" i="112"/>
  <c r="S262" i="112"/>
  <c r="Q262" i="112"/>
  <c r="N262" i="112"/>
  <c r="O262" i="112" s="1"/>
  <c r="K262" i="112"/>
  <c r="L262" i="112" s="1"/>
  <c r="W261" i="112"/>
  <c r="V261" i="112"/>
  <c r="U261" i="112"/>
  <c r="T261" i="112"/>
  <c r="S261" i="112"/>
  <c r="Q261" i="112"/>
  <c r="N261" i="112"/>
  <c r="O261" i="112" s="1"/>
  <c r="K261" i="112"/>
  <c r="L261" i="112" s="1"/>
  <c r="W260" i="112"/>
  <c r="V260" i="112"/>
  <c r="U260" i="112"/>
  <c r="T260" i="112"/>
  <c r="S260" i="112"/>
  <c r="Q260" i="112"/>
  <c r="N260" i="112"/>
  <c r="O260" i="112" s="1"/>
  <c r="K260" i="112"/>
  <c r="L260" i="112" s="1"/>
  <c r="W259" i="112"/>
  <c r="V259" i="112"/>
  <c r="U259" i="112"/>
  <c r="T259" i="112"/>
  <c r="S259" i="112"/>
  <c r="Q259" i="112"/>
  <c r="N259" i="112"/>
  <c r="O259" i="112" s="1"/>
  <c r="K259" i="112"/>
  <c r="L259" i="112" s="1"/>
  <c r="W258" i="112"/>
  <c r="V258" i="112"/>
  <c r="U258" i="112"/>
  <c r="T258" i="112"/>
  <c r="S258" i="112"/>
  <c r="Q258" i="112"/>
  <c r="N258" i="112"/>
  <c r="O258" i="112" s="1"/>
  <c r="K258" i="112"/>
  <c r="L258" i="112" s="1"/>
  <c r="W257" i="112"/>
  <c r="V257" i="112"/>
  <c r="U257" i="112"/>
  <c r="T257" i="112"/>
  <c r="S257" i="112"/>
  <c r="Q257" i="112"/>
  <c r="N257" i="112"/>
  <c r="O257" i="112" s="1"/>
  <c r="K257" i="112"/>
  <c r="L257" i="112" s="1"/>
  <c r="W256" i="112"/>
  <c r="V256" i="112"/>
  <c r="U256" i="112"/>
  <c r="T256" i="112"/>
  <c r="S256" i="112"/>
  <c r="Q256" i="112"/>
  <c r="N256" i="112"/>
  <c r="O256" i="112" s="1"/>
  <c r="K256" i="112"/>
  <c r="L256" i="112" s="1"/>
  <c r="W255" i="112"/>
  <c r="V255" i="112"/>
  <c r="U255" i="112"/>
  <c r="T255" i="112"/>
  <c r="S255" i="112"/>
  <c r="Q255" i="112"/>
  <c r="N255" i="112"/>
  <c r="O255" i="112" s="1"/>
  <c r="K255" i="112"/>
  <c r="L255" i="112" s="1"/>
  <c r="W254" i="112"/>
  <c r="V254" i="112"/>
  <c r="U254" i="112"/>
  <c r="T254" i="112"/>
  <c r="S254" i="112"/>
  <c r="Q254" i="112"/>
  <c r="N254" i="112"/>
  <c r="O254" i="112" s="1"/>
  <c r="K254" i="112"/>
  <c r="L254" i="112" s="1"/>
  <c r="W253" i="112"/>
  <c r="V253" i="112"/>
  <c r="U253" i="112"/>
  <c r="U274" i="112" s="1"/>
  <c r="U273" i="112" s="1"/>
  <c r="E273" i="112" s="1"/>
  <c r="E18" i="112" s="1"/>
  <c r="T253" i="112"/>
  <c r="S253" i="112"/>
  <c r="Q253" i="112"/>
  <c r="N253" i="112"/>
  <c r="O253" i="112" s="1"/>
  <c r="K253" i="112"/>
  <c r="L253" i="112" s="1"/>
  <c r="I248" i="112"/>
  <c r="H248" i="112"/>
  <c r="H17" i="112" s="1"/>
  <c r="C248" i="112"/>
  <c r="B248" i="112"/>
  <c r="W247" i="112"/>
  <c r="V247" i="112"/>
  <c r="U247" i="112"/>
  <c r="T247" i="112"/>
  <c r="S247" i="112"/>
  <c r="Q247" i="112"/>
  <c r="N247" i="112"/>
  <c r="O247" i="112" s="1"/>
  <c r="K247" i="112"/>
  <c r="L247" i="112" s="1"/>
  <c r="W246" i="112"/>
  <c r="V246" i="112"/>
  <c r="U246" i="112"/>
  <c r="T246" i="112"/>
  <c r="S246" i="112"/>
  <c r="Q246" i="112"/>
  <c r="N246" i="112"/>
  <c r="O246" i="112" s="1"/>
  <c r="K246" i="112"/>
  <c r="L246" i="112" s="1"/>
  <c r="W245" i="112"/>
  <c r="V245" i="112"/>
  <c r="U245" i="112"/>
  <c r="T245" i="112"/>
  <c r="S245" i="112"/>
  <c r="Q245" i="112"/>
  <c r="O245" i="112"/>
  <c r="N245" i="112"/>
  <c r="K245" i="112"/>
  <c r="L245" i="112" s="1"/>
  <c r="W244" i="112"/>
  <c r="V244" i="112"/>
  <c r="U244" i="112"/>
  <c r="T244" i="112"/>
  <c r="S244" i="112"/>
  <c r="Q244" i="112"/>
  <c r="N244" i="112"/>
  <c r="O244" i="112" s="1"/>
  <c r="K244" i="112"/>
  <c r="L244" i="112" s="1"/>
  <c r="W243" i="112"/>
  <c r="V243" i="112"/>
  <c r="U243" i="112"/>
  <c r="T243" i="112"/>
  <c r="S243" i="112"/>
  <c r="Q243" i="112"/>
  <c r="N243" i="112"/>
  <c r="O243" i="112" s="1"/>
  <c r="K243" i="112"/>
  <c r="L243" i="112" s="1"/>
  <c r="W242" i="112"/>
  <c r="V242" i="112"/>
  <c r="U242" i="112"/>
  <c r="T242" i="112"/>
  <c r="S242" i="112"/>
  <c r="Q242" i="112"/>
  <c r="N242" i="112"/>
  <c r="O242" i="112" s="1"/>
  <c r="K242" i="112"/>
  <c r="L242" i="112" s="1"/>
  <c r="W241" i="112"/>
  <c r="V241" i="112"/>
  <c r="U241" i="112"/>
  <c r="T241" i="112"/>
  <c r="S241" i="112"/>
  <c r="Q241" i="112"/>
  <c r="N241" i="112"/>
  <c r="O241" i="112" s="1"/>
  <c r="K241" i="112"/>
  <c r="L241" i="112" s="1"/>
  <c r="W240" i="112"/>
  <c r="V240" i="112"/>
  <c r="U240" i="112"/>
  <c r="T240" i="112"/>
  <c r="S240" i="112"/>
  <c r="Q240" i="112"/>
  <c r="N240" i="112"/>
  <c r="O240" i="112" s="1"/>
  <c r="K240" i="112"/>
  <c r="L240" i="112" s="1"/>
  <c r="W239" i="112"/>
  <c r="V239" i="112"/>
  <c r="U239" i="112"/>
  <c r="T239" i="112"/>
  <c r="S239" i="112"/>
  <c r="Q239" i="112"/>
  <c r="N239" i="112"/>
  <c r="O239" i="112" s="1"/>
  <c r="K239" i="112"/>
  <c r="L239" i="112" s="1"/>
  <c r="W238" i="112"/>
  <c r="V238" i="112"/>
  <c r="U238" i="112"/>
  <c r="T238" i="112"/>
  <c r="S238" i="112"/>
  <c r="Q238" i="112"/>
  <c r="N238" i="112"/>
  <c r="O238" i="112" s="1"/>
  <c r="L238" i="112"/>
  <c r="K238" i="112"/>
  <c r="W237" i="112"/>
  <c r="V237" i="112"/>
  <c r="U237" i="112"/>
  <c r="T237" i="112"/>
  <c r="S237" i="112"/>
  <c r="Q237" i="112"/>
  <c r="N237" i="112"/>
  <c r="O237" i="112" s="1"/>
  <c r="K237" i="112"/>
  <c r="L237" i="112" s="1"/>
  <c r="W236" i="112"/>
  <c r="V236" i="112"/>
  <c r="U236" i="112"/>
  <c r="T236" i="112"/>
  <c r="S236" i="112"/>
  <c r="Q236" i="112"/>
  <c r="N236" i="112"/>
  <c r="O236" i="112" s="1"/>
  <c r="K236" i="112"/>
  <c r="L236" i="112" s="1"/>
  <c r="W235" i="112"/>
  <c r="V235" i="112"/>
  <c r="U235" i="112"/>
  <c r="T235" i="112"/>
  <c r="S235" i="112"/>
  <c r="Q235" i="112"/>
  <c r="N235" i="112"/>
  <c r="O235" i="112" s="1"/>
  <c r="K235" i="112"/>
  <c r="L235" i="112" s="1"/>
  <c r="W234" i="112"/>
  <c r="V234" i="112"/>
  <c r="U234" i="112"/>
  <c r="T234" i="112"/>
  <c r="S234" i="112"/>
  <c r="Q234" i="112"/>
  <c r="N234" i="112"/>
  <c r="O234" i="112" s="1"/>
  <c r="K234" i="112"/>
  <c r="L234" i="112" s="1"/>
  <c r="W233" i="112"/>
  <c r="V233" i="112"/>
  <c r="U233" i="112"/>
  <c r="T233" i="112"/>
  <c r="S233" i="112"/>
  <c r="Q233" i="112"/>
  <c r="N233" i="112"/>
  <c r="O233" i="112" s="1"/>
  <c r="K233" i="112"/>
  <c r="L233" i="112" s="1"/>
  <c r="W232" i="112"/>
  <c r="V232" i="112"/>
  <c r="U232" i="112"/>
  <c r="T232" i="112"/>
  <c r="S232" i="112"/>
  <c r="Q232" i="112"/>
  <c r="N232" i="112"/>
  <c r="O232" i="112" s="1"/>
  <c r="K232" i="112"/>
  <c r="L232" i="112" s="1"/>
  <c r="W231" i="112"/>
  <c r="V231" i="112"/>
  <c r="U231" i="112"/>
  <c r="T231" i="112"/>
  <c r="S231" i="112"/>
  <c r="Q231" i="112"/>
  <c r="N231" i="112"/>
  <c r="O231" i="112" s="1"/>
  <c r="K231" i="112"/>
  <c r="L231" i="112" s="1"/>
  <c r="W230" i="112"/>
  <c r="V230" i="112"/>
  <c r="U230" i="112"/>
  <c r="T230" i="112"/>
  <c r="S230" i="112"/>
  <c r="Q230" i="112"/>
  <c r="N230" i="112"/>
  <c r="O230" i="112" s="1"/>
  <c r="K230" i="112"/>
  <c r="L230" i="112" s="1"/>
  <c r="W229" i="112"/>
  <c r="V229" i="112"/>
  <c r="U229" i="112"/>
  <c r="T229" i="112"/>
  <c r="S229" i="112"/>
  <c r="Q229" i="112"/>
  <c r="N229" i="112"/>
  <c r="O229" i="112" s="1"/>
  <c r="K229" i="112"/>
  <c r="L229" i="112" s="1"/>
  <c r="W228" i="112"/>
  <c r="V228" i="112"/>
  <c r="U228" i="112"/>
  <c r="T228" i="112"/>
  <c r="S228" i="112"/>
  <c r="Q228" i="112"/>
  <c r="N228" i="112"/>
  <c r="O228" i="112" s="1"/>
  <c r="K228" i="112"/>
  <c r="L228" i="112" s="1"/>
  <c r="I223" i="112"/>
  <c r="I16" i="112" s="1"/>
  <c r="H223" i="112"/>
  <c r="H16" i="112" s="1"/>
  <c r="C223" i="112"/>
  <c r="C16" i="112" s="1"/>
  <c r="O16" i="112" s="1"/>
  <c r="Y16" i="112" s="1"/>
  <c r="B223" i="112"/>
  <c r="B16" i="112" s="1"/>
  <c r="W222" i="112"/>
  <c r="V222" i="112"/>
  <c r="U222" i="112"/>
  <c r="T222" i="112"/>
  <c r="S222" i="112"/>
  <c r="Q222" i="112"/>
  <c r="N222" i="112"/>
  <c r="O222" i="112" s="1"/>
  <c r="K222" i="112"/>
  <c r="L222" i="112" s="1"/>
  <c r="W221" i="112"/>
  <c r="V221" i="112"/>
  <c r="U221" i="112"/>
  <c r="T221" i="112"/>
  <c r="S221" i="112"/>
  <c r="Q221" i="112"/>
  <c r="N221" i="112"/>
  <c r="O221" i="112" s="1"/>
  <c r="K221" i="112"/>
  <c r="L221" i="112" s="1"/>
  <c r="W220" i="112"/>
  <c r="V220" i="112"/>
  <c r="U220" i="112"/>
  <c r="T220" i="112"/>
  <c r="S220" i="112"/>
  <c r="Q220" i="112"/>
  <c r="N220" i="112"/>
  <c r="O220" i="112" s="1"/>
  <c r="K220" i="112"/>
  <c r="L220" i="112" s="1"/>
  <c r="W219" i="112"/>
  <c r="V219" i="112"/>
  <c r="U219" i="112"/>
  <c r="T219" i="112"/>
  <c r="S219" i="112"/>
  <c r="Q219" i="112"/>
  <c r="N219" i="112"/>
  <c r="O219" i="112" s="1"/>
  <c r="K219" i="112"/>
  <c r="L219" i="112" s="1"/>
  <c r="W218" i="112"/>
  <c r="V218" i="112"/>
  <c r="U218" i="112"/>
  <c r="T218" i="112"/>
  <c r="S218" i="112"/>
  <c r="Q218" i="112"/>
  <c r="N218" i="112"/>
  <c r="O218" i="112" s="1"/>
  <c r="K218" i="112"/>
  <c r="L218" i="112" s="1"/>
  <c r="W217" i="112"/>
  <c r="V217" i="112"/>
  <c r="U217" i="112"/>
  <c r="T217" i="112"/>
  <c r="S217" i="112"/>
  <c r="Q217" i="112"/>
  <c r="N217" i="112"/>
  <c r="O217" i="112" s="1"/>
  <c r="K217" i="112"/>
  <c r="L217" i="112" s="1"/>
  <c r="W216" i="112"/>
  <c r="V216" i="112"/>
  <c r="U216" i="112"/>
  <c r="T216" i="112"/>
  <c r="S216" i="112"/>
  <c r="Q216" i="112"/>
  <c r="N216" i="112"/>
  <c r="O216" i="112" s="1"/>
  <c r="K216" i="112"/>
  <c r="L216" i="112" s="1"/>
  <c r="W215" i="112"/>
  <c r="V215" i="112"/>
  <c r="U215" i="112"/>
  <c r="T215" i="112"/>
  <c r="S215" i="112"/>
  <c r="Q215" i="112"/>
  <c r="N215" i="112"/>
  <c r="O215" i="112" s="1"/>
  <c r="K215" i="112"/>
  <c r="L215" i="112" s="1"/>
  <c r="W214" i="112"/>
  <c r="V214" i="112"/>
  <c r="U214" i="112"/>
  <c r="T214" i="112"/>
  <c r="S214" i="112"/>
  <c r="Q214" i="112"/>
  <c r="N214" i="112"/>
  <c r="O214" i="112" s="1"/>
  <c r="K214" i="112"/>
  <c r="L214" i="112" s="1"/>
  <c r="W213" i="112"/>
  <c r="V213" i="112"/>
  <c r="U213" i="112"/>
  <c r="T213" i="112"/>
  <c r="S213" i="112"/>
  <c r="Q213" i="112"/>
  <c r="N213" i="112"/>
  <c r="O213" i="112" s="1"/>
  <c r="K213" i="112"/>
  <c r="L213" i="112" s="1"/>
  <c r="W212" i="112"/>
  <c r="V212" i="112"/>
  <c r="U212" i="112"/>
  <c r="T212" i="112"/>
  <c r="S212" i="112"/>
  <c r="Q212" i="112"/>
  <c r="N212" i="112"/>
  <c r="O212" i="112" s="1"/>
  <c r="K212" i="112"/>
  <c r="L212" i="112" s="1"/>
  <c r="W211" i="112"/>
  <c r="V211" i="112"/>
  <c r="U211" i="112"/>
  <c r="T211" i="112"/>
  <c r="S211" i="112"/>
  <c r="Q211" i="112"/>
  <c r="N211" i="112"/>
  <c r="O211" i="112" s="1"/>
  <c r="K211" i="112"/>
  <c r="L211" i="112" s="1"/>
  <c r="W210" i="112"/>
  <c r="V210" i="112"/>
  <c r="U210" i="112"/>
  <c r="T210" i="112"/>
  <c r="S210" i="112"/>
  <c r="Q210" i="112"/>
  <c r="N210" i="112"/>
  <c r="O210" i="112" s="1"/>
  <c r="K210" i="112"/>
  <c r="L210" i="112" s="1"/>
  <c r="W209" i="112"/>
  <c r="V209" i="112"/>
  <c r="U209" i="112"/>
  <c r="T209" i="112"/>
  <c r="S209" i="112"/>
  <c r="Q209" i="112"/>
  <c r="N209" i="112"/>
  <c r="O209" i="112" s="1"/>
  <c r="L209" i="112"/>
  <c r="K209" i="112"/>
  <c r="W208" i="112"/>
  <c r="V208" i="112"/>
  <c r="U208" i="112"/>
  <c r="T208" i="112"/>
  <c r="S208" i="112"/>
  <c r="Q208" i="112"/>
  <c r="N208" i="112"/>
  <c r="O208" i="112" s="1"/>
  <c r="K208" i="112"/>
  <c r="L208" i="112" s="1"/>
  <c r="W207" i="112"/>
  <c r="V207" i="112"/>
  <c r="U207" i="112"/>
  <c r="T207" i="112"/>
  <c r="S207" i="112"/>
  <c r="Q207" i="112"/>
  <c r="N207" i="112"/>
  <c r="O207" i="112" s="1"/>
  <c r="K207" i="112"/>
  <c r="L207" i="112" s="1"/>
  <c r="W206" i="112"/>
  <c r="V206" i="112"/>
  <c r="U206" i="112"/>
  <c r="T206" i="112"/>
  <c r="S206" i="112"/>
  <c r="Q206" i="112"/>
  <c r="N206" i="112"/>
  <c r="O206" i="112" s="1"/>
  <c r="K206" i="112"/>
  <c r="L206" i="112" s="1"/>
  <c r="W205" i="112"/>
  <c r="V205" i="112"/>
  <c r="U205" i="112"/>
  <c r="T205" i="112"/>
  <c r="S205" i="112"/>
  <c r="Q205" i="112"/>
  <c r="N205" i="112"/>
  <c r="O205" i="112" s="1"/>
  <c r="K205" i="112"/>
  <c r="L205" i="112" s="1"/>
  <c r="W204" i="112"/>
  <c r="V204" i="112"/>
  <c r="U204" i="112"/>
  <c r="T204" i="112"/>
  <c r="S204" i="112"/>
  <c r="Q204" i="112"/>
  <c r="N204" i="112"/>
  <c r="O204" i="112" s="1"/>
  <c r="K204" i="112"/>
  <c r="L204" i="112" s="1"/>
  <c r="W203" i="112"/>
  <c r="V203" i="112"/>
  <c r="U203" i="112"/>
  <c r="T203" i="112"/>
  <c r="S203" i="112"/>
  <c r="Q203" i="112"/>
  <c r="N203" i="112"/>
  <c r="O203" i="112" s="1"/>
  <c r="K203" i="112"/>
  <c r="L203" i="112" s="1"/>
  <c r="I198" i="112"/>
  <c r="H198" i="112"/>
  <c r="H15" i="112" s="1"/>
  <c r="C198" i="112"/>
  <c r="C15" i="112" s="1"/>
  <c r="O15" i="112" s="1"/>
  <c r="Y15" i="112" s="1"/>
  <c r="B198" i="112"/>
  <c r="W197" i="112"/>
  <c r="V197" i="112"/>
  <c r="U197" i="112"/>
  <c r="T197" i="112"/>
  <c r="S197" i="112"/>
  <c r="Q197" i="112"/>
  <c r="N197" i="112"/>
  <c r="O197" i="112" s="1"/>
  <c r="K197" i="112"/>
  <c r="L197" i="112" s="1"/>
  <c r="W196" i="112"/>
  <c r="V196" i="112"/>
  <c r="U196" i="112"/>
  <c r="T196" i="112"/>
  <c r="S196" i="112"/>
  <c r="Q196" i="112"/>
  <c r="N196" i="112"/>
  <c r="O196" i="112" s="1"/>
  <c r="K196" i="112"/>
  <c r="L196" i="112" s="1"/>
  <c r="W195" i="112"/>
  <c r="V195" i="112"/>
  <c r="U195" i="112"/>
  <c r="T195" i="112"/>
  <c r="S195" i="112"/>
  <c r="Q195" i="112"/>
  <c r="N195" i="112"/>
  <c r="O195" i="112" s="1"/>
  <c r="K195" i="112"/>
  <c r="L195" i="112" s="1"/>
  <c r="W194" i="112"/>
  <c r="V194" i="112"/>
  <c r="U194" i="112"/>
  <c r="T194" i="112"/>
  <c r="S194" i="112"/>
  <c r="Q194" i="112"/>
  <c r="N194" i="112"/>
  <c r="O194" i="112" s="1"/>
  <c r="K194" i="112"/>
  <c r="L194" i="112" s="1"/>
  <c r="W193" i="112"/>
  <c r="V193" i="112"/>
  <c r="U193" i="112"/>
  <c r="T193" i="112"/>
  <c r="S193" i="112"/>
  <c r="Q193" i="112"/>
  <c r="N193" i="112"/>
  <c r="O193" i="112" s="1"/>
  <c r="K193" i="112"/>
  <c r="L193" i="112" s="1"/>
  <c r="W192" i="112"/>
  <c r="V192" i="112"/>
  <c r="U192" i="112"/>
  <c r="T192" i="112"/>
  <c r="S192" i="112"/>
  <c r="Q192" i="112"/>
  <c r="N192" i="112"/>
  <c r="O192" i="112" s="1"/>
  <c r="K192" i="112"/>
  <c r="L192" i="112" s="1"/>
  <c r="W191" i="112"/>
  <c r="V191" i="112"/>
  <c r="U191" i="112"/>
  <c r="T191" i="112"/>
  <c r="S191" i="112"/>
  <c r="Q191" i="112"/>
  <c r="N191" i="112"/>
  <c r="O191" i="112" s="1"/>
  <c r="K191" i="112"/>
  <c r="L191" i="112" s="1"/>
  <c r="W190" i="112"/>
  <c r="V190" i="112"/>
  <c r="U190" i="112"/>
  <c r="T190" i="112"/>
  <c r="S190" i="112"/>
  <c r="Q190" i="112"/>
  <c r="N190" i="112"/>
  <c r="O190" i="112" s="1"/>
  <c r="K190" i="112"/>
  <c r="L190" i="112" s="1"/>
  <c r="W189" i="112"/>
  <c r="V189" i="112"/>
  <c r="U189" i="112"/>
  <c r="T189" i="112"/>
  <c r="S189" i="112"/>
  <c r="Q189" i="112"/>
  <c r="N189" i="112"/>
  <c r="O189" i="112" s="1"/>
  <c r="K189" i="112"/>
  <c r="L189" i="112" s="1"/>
  <c r="W188" i="112"/>
  <c r="V188" i="112"/>
  <c r="U188" i="112"/>
  <c r="T188" i="112"/>
  <c r="S188" i="112"/>
  <c r="Q188" i="112"/>
  <c r="N188" i="112"/>
  <c r="O188" i="112" s="1"/>
  <c r="K188" i="112"/>
  <c r="L188" i="112" s="1"/>
  <c r="W187" i="112"/>
  <c r="V187" i="112"/>
  <c r="U187" i="112"/>
  <c r="T187" i="112"/>
  <c r="S187" i="112"/>
  <c r="Q187" i="112"/>
  <c r="N187" i="112"/>
  <c r="O187" i="112" s="1"/>
  <c r="K187" i="112"/>
  <c r="L187" i="112" s="1"/>
  <c r="W186" i="112"/>
  <c r="V186" i="112"/>
  <c r="U186" i="112"/>
  <c r="T186" i="112"/>
  <c r="S186" i="112"/>
  <c r="Q186" i="112"/>
  <c r="N186" i="112"/>
  <c r="O186" i="112" s="1"/>
  <c r="K186" i="112"/>
  <c r="L186" i="112" s="1"/>
  <c r="W185" i="112"/>
  <c r="V185" i="112"/>
  <c r="U185" i="112"/>
  <c r="T185" i="112"/>
  <c r="S185" i="112"/>
  <c r="Q185" i="112"/>
  <c r="N185" i="112"/>
  <c r="O185" i="112" s="1"/>
  <c r="K185" i="112"/>
  <c r="L185" i="112" s="1"/>
  <c r="W184" i="112"/>
  <c r="V184" i="112"/>
  <c r="U184" i="112"/>
  <c r="T184" i="112"/>
  <c r="S184" i="112"/>
  <c r="Q184" i="112"/>
  <c r="N184" i="112"/>
  <c r="O184" i="112" s="1"/>
  <c r="K184" i="112"/>
  <c r="L184" i="112" s="1"/>
  <c r="W183" i="112"/>
  <c r="V183" i="112"/>
  <c r="U183" i="112"/>
  <c r="T183" i="112"/>
  <c r="S183" i="112"/>
  <c r="Q183" i="112"/>
  <c r="O183" i="112"/>
  <c r="N183" i="112"/>
  <c r="K183" i="112"/>
  <c r="L183" i="112" s="1"/>
  <c r="W182" i="112"/>
  <c r="V182" i="112"/>
  <c r="U182" i="112"/>
  <c r="T182" i="112"/>
  <c r="S182" i="112"/>
  <c r="Q182" i="112"/>
  <c r="N182" i="112"/>
  <c r="O182" i="112" s="1"/>
  <c r="K182" i="112"/>
  <c r="L182" i="112" s="1"/>
  <c r="W181" i="112"/>
  <c r="V181" i="112"/>
  <c r="U181" i="112"/>
  <c r="T181" i="112"/>
  <c r="S181" i="112"/>
  <c r="Q181" i="112"/>
  <c r="N181" i="112"/>
  <c r="O181" i="112" s="1"/>
  <c r="K181" i="112"/>
  <c r="L181" i="112" s="1"/>
  <c r="W180" i="112"/>
  <c r="V180" i="112"/>
  <c r="U180" i="112"/>
  <c r="T180" i="112"/>
  <c r="S180" i="112"/>
  <c r="Q180" i="112"/>
  <c r="N180" i="112"/>
  <c r="O180" i="112" s="1"/>
  <c r="K180" i="112"/>
  <c r="L180" i="112" s="1"/>
  <c r="W179" i="112"/>
  <c r="V179" i="112"/>
  <c r="U179" i="112"/>
  <c r="T179" i="112"/>
  <c r="S179" i="112"/>
  <c r="Q179" i="112"/>
  <c r="N179" i="112"/>
  <c r="O179" i="112" s="1"/>
  <c r="K179" i="112"/>
  <c r="L179" i="112" s="1"/>
  <c r="W178" i="112"/>
  <c r="V178" i="112"/>
  <c r="U178" i="112"/>
  <c r="T178" i="112"/>
  <c r="S178" i="112"/>
  <c r="Q178" i="112"/>
  <c r="N178" i="112"/>
  <c r="O178" i="112" s="1"/>
  <c r="K178" i="112"/>
  <c r="L178" i="112" s="1"/>
  <c r="I173" i="112"/>
  <c r="I14" i="112" s="1"/>
  <c r="H173" i="112"/>
  <c r="H14" i="112" s="1"/>
  <c r="C173" i="112"/>
  <c r="B173" i="112"/>
  <c r="B14" i="112" s="1"/>
  <c r="W172" i="112"/>
  <c r="V172" i="112"/>
  <c r="U172" i="112"/>
  <c r="T172" i="112"/>
  <c r="S172" i="112"/>
  <c r="Q172" i="112"/>
  <c r="N172" i="112"/>
  <c r="O172" i="112" s="1"/>
  <c r="K172" i="112"/>
  <c r="L172" i="112" s="1"/>
  <c r="W171" i="112"/>
  <c r="V171" i="112"/>
  <c r="U171" i="112"/>
  <c r="T171" i="112"/>
  <c r="S171" i="112"/>
  <c r="Q171" i="112"/>
  <c r="N171" i="112"/>
  <c r="O171" i="112" s="1"/>
  <c r="K171" i="112"/>
  <c r="L171" i="112" s="1"/>
  <c r="W170" i="112"/>
  <c r="V170" i="112"/>
  <c r="U170" i="112"/>
  <c r="T170" i="112"/>
  <c r="S170" i="112"/>
  <c r="Q170" i="112"/>
  <c r="O170" i="112"/>
  <c r="N170" i="112"/>
  <c r="K170" i="112"/>
  <c r="L170" i="112" s="1"/>
  <c r="W169" i="112"/>
  <c r="V169" i="112"/>
  <c r="U169" i="112"/>
  <c r="T169" i="112"/>
  <c r="S169" i="112"/>
  <c r="Q169" i="112"/>
  <c r="N169" i="112"/>
  <c r="O169" i="112" s="1"/>
  <c r="K169" i="112"/>
  <c r="L169" i="112" s="1"/>
  <c r="W168" i="112"/>
  <c r="V168" i="112"/>
  <c r="U168" i="112"/>
  <c r="T168" i="112"/>
  <c r="S168" i="112"/>
  <c r="Q168" i="112"/>
  <c r="N168" i="112"/>
  <c r="O168" i="112" s="1"/>
  <c r="K168" i="112"/>
  <c r="L168" i="112" s="1"/>
  <c r="W167" i="112"/>
  <c r="V167" i="112"/>
  <c r="U167" i="112"/>
  <c r="T167" i="112"/>
  <c r="S167" i="112"/>
  <c r="Q167" i="112"/>
  <c r="N167" i="112"/>
  <c r="O167" i="112" s="1"/>
  <c r="K167" i="112"/>
  <c r="L167" i="112" s="1"/>
  <c r="W166" i="112"/>
  <c r="V166" i="112"/>
  <c r="U166" i="112"/>
  <c r="T166" i="112"/>
  <c r="S166" i="112"/>
  <c r="Q166" i="112"/>
  <c r="N166" i="112"/>
  <c r="O166" i="112" s="1"/>
  <c r="K166" i="112"/>
  <c r="L166" i="112" s="1"/>
  <c r="W165" i="112"/>
  <c r="V165" i="112"/>
  <c r="U165" i="112"/>
  <c r="T165" i="112"/>
  <c r="S165" i="112"/>
  <c r="Q165" i="112"/>
  <c r="N165" i="112"/>
  <c r="O165" i="112" s="1"/>
  <c r="K165" i="112"/>
  <c r="L165" i="112" s="1"/>
  <c r="W164" i="112"/>
  <c r="V164" i="112"/>
  <c r="U164" i="112"/>
  <c r="T164" i="112"/>
  <c r="S164" i="112"/>
  <c r="Q164" i="112"/>
  <c r="N164" i="112"/>
  <c r="O164" i="112" s="1"/>
  <c r="K164" i="112"/>
  <c r="L164" i="112" s="1"/>
  <c r="W163" i="112"/>
  <c r="V163" i="112"/>
  <c r="U163" i="112"/>
  <c r="T163" i="112"/>
  <c r="S163" i="112"/>
  <c r="Q163" i="112"/>
  <c r="N163" i="112"/>
  <c r="O163" i="112" s="1"/>
  <c r="K163" i="112"/>
  <c r="L163" i="112" s="1"/>
  <c r="W162" i="112"/>
  <c r="V162" i="112"/>
  <c r="U162" i="112"/>
  <c r="T162" i="112"/>
  <c r="S162" i="112"/>
  <c r="Q162" i="112"/>
  <c r="N162" i="112"/>
  <c r="O162" i="112" s="1"/>
  <c r="K162" i="112"/>
  <c r="L162" i="112" s="1"/>
  <c r="W161" i="112"/>
  <c r="V161" i="112"/>
  <c r="U161" i="112"/>
  <c r="T161" i="112"/>
  <c r="S161" i="112"/>
  <c r="Q161" i="112"/>
  <c r="N161" i="112"/>
  <c r="O161" i="112" s="1"/>
  <c r="K161" i="112"/>
  <c r="L161" i="112" s="1"/>
  <c r="W160" i="112"/>
  <c r="V160" i="112"/>
  <c r="U160" i="112"/>
  <c r="T160" i="112"/>
  <c r="S160" i="112"/>
  <c r="Q160" i="112"/>
  <c r="N160" i="112"/>
  <c r="O160" i="112" s="1"/>
  <c r="K160" i="112"/>
  <c r="L160" i="112" s="1"/>
  <c r="W159" i="112"/>
  <c r="V159" i="112"/>
  <c r="U159" i="112"/>
  <c r="T159" i="112"/>
  <c r="S159" i="112"/>
  <c r="Q159" i="112"/>
  <c r="N159" i="112"/>
  <c r="O159" i="112" s="1"/>
  <c r="K159" i="112"/>
  <c r="L159" i="112" s="1"/>
  <c r="W158" i="112"/>
  <c r="V158" i="112"/>
  <c r="U158" i="112"/>
  <c r="T158" i="112"/>
  <c r="S158" i="112"/>
  <c r="Q158" i="112"/>
  <c r="N158" i="112"/>
  <c r="O158" i="112" s="1"/>
  <c r="K158" i="112"/>
  <c r="L158" i="112" s="1"/>
  <c r="W157" i="112"/>
  <c r="V157" i="112"/>
  <c r="U157" i="112"/>
  <c r="T157" i="112"/>
  <c r="S157" i="112"/>
  <c r="Q157" i="112"/>
  <c r="N157" i="112"/>
  <c r="O157" i="112" s="1"/>
  <c r="K157" i="112"/>
  <c r="L157" i="112" s="1"/>
  <c r="W156" i="112"/>
  <c r="V156" i="112"/>
  <c r="U156" i="112"/>
  <c r="T156" i="112"/>
  <c r="S156" i="112"/>
  <c r="Q156" i="112"/>
  <c r="N156" i="112"/>
  <c r="O156" i="112" s="1"/>
  <c r="K156" i="112"/>
  <c r="L156" i="112" s="1"/>
  <c r="W155" i="112"/>
  <c r="V155" i="112"/>
  <c r="U155" i="112"/>
  <c r="T155" i="112"/>
  <c r="S155" i="112"/>
  <c r="Q155" i="112"/>
  <c r="N155" i="112"/>
  <c r="O155" i="112" s="1"/>
  <c r="K155" i="112"/>
  <c r="L155" i="112" s="1"/>
  <c r="W154" i="112"/>
  <c r="V154" i="112"/>
  <c r="U154" i="112"/>
  <c r="T154" i="112"/>
  <c r="S154" i="112"/>
  <c r="Q154" i="112"/>
  <c r="N154" i="112"/>
  <c r="O154" i="112" s="1"/>
  <c r="K154" i="112"/>
  <c r="L154" i="112" s="1"/>
  <c r="W153" i="112"/>
  <c r="V153" i="112"/>
  <c r="U153" i="112"/>
  <c r="T153" i="112"/>
  <c r="S153" i="112"/>
  <c r="Q153" i="112"/>
  <c r="N153" i="112"/>
  <c r="O153" i="112" s="1"/>
  <c r="K153" i="112"/>
  <c r="L153" i="112" s="1"/>
  <c r="I148" i="112"/>
  <c r="H148" i="112"/>
  <c r="C148" i="112"/>
  <c r="C13" i="112" s="1"/>
  <c r="O13" i="112" s="1"/>
  <c r="Y13" i="112" s="1"/>
  <c r="B148" i="112"/>
  <c r="B13" i="112" s="1"/>
  <c r="W147" i="112"/>
  <c r="V147" i="112"/>
  <c r="U147" i="112"/>
  <c r="T147" i="112"/>
  <c r="S147" i="112"/>
  <c r="Q147" i="112"/>
  <c r="N147" i="112"/>
  <c r="O147" i="112" s="1"/>
  <c r="K147" i="112"/>
  <c r="L147" i="112" s="1"/>
  <c r="W146" i="112"/>
  <c r="V146" i="112"/>
  <c r="U146" i="112"/>
  <c r="T146" i="112"/>
  <c r="S146" i="112"/>
  <c r="Q146" i="112"/>
  <c r="N146" i="112"/>
  <c r="O146" i="112" s="1"/>
  <c r="K146" i="112"/>
  <c r="L146" i="112" s="1"/>
  <c r="W145" i="112"/>
  <c r="V145" i="112"/>
  <c r="U145" i="112"/>
  <c r="T145" i="112"/>
  <c r="S145" i="112"/>
  <c r="Q145" i="112"/>
  <c r="N145" i="112"/>
  <c r="O145" i="112" s="1"/>
  <c r="K145" i="112"/>
  <c r="L145" i="112" s="1"/>
  <c r="W144" i="112"/>
  <c r="V144" i="112"/>
  <c r="U144" i="112"/>
  <c r="T144" i="112"/>
  <c r="S144" i="112"/>
  <c r="Q144" i="112"/>
  <c r="N144" i="112"/>
  <c r="O144" i="112" s="1"/>
  <c r="K144" i="112"/>
  <c r="L144" i="112" s="1"/>
  <c r="W143" i="112"/>
  <c r="V143" i="112"/>
  <c r="U143" i="112"/>
  <c r="T143" i="112"/>
  <c r="S143" i="112"/>
  <c r="Q143" i="112"/>
  <c r="N143" i="112"/>
  <c r="O143" i="112" s="1"/>
  <c r="K143" i="112"/>
  <c r="L143" i="112" s="1"/>
  <c r="W142" i="112"/>
  <c r="V142" i="112"/>
  <c r="U142" i="112"/>
  <c r="T142" i="112"/>
  <c r="S142" i="112"/>
  <c r="Q142" i="112"/>
  <c r="N142" i="112"/>
  <c r="O142" i="112" s="1"/>
  <c r="K142" i="112"/>
  <c r="L142" i="112" s="1"/>
  <c r="W141" i="112"/>
  <c r="V141" i="112"/>
  <c r="U141" i="112"/>
  <c r="T141" i="112"/>
  <c r="S141" i="112"/>
  <c r="Q141" i="112"/>
  <c r="N141" i="112"/>
  <c r="O141" i="112" s="1"/>
  <c r="K141" i="112"/>
  <c r="L141" i="112" s="1"/>
  <c r="W140" i="112"/>
  <c r="V140" i="112"/>
  <c r="U140" i="112"/>
  <c r="T140" i="112"/>
  <c r="S140" i="112"/>
  <c r="Q140" i="112"/>
  <c r="N140" i="112"/>
  <c r="O140" i="112" s="1"/>
  <c r="K140" i="112"/>
  <c r="L140" i="112" s="1"/>
  <c r="W139" i="112"/>
  <c r="V139" i="112"/>
  <c r="U139" i="112"/>
  <c r="T139" i="112"/>
  <c r="S139" i="112"/>
  <c r="Q139" i="112"/>
  <c r="N139" i="112"/>
  <c r="O139" i="112" s="1"/>
  <c r="K139" i="112"/>
  <c r="L139" i="112" s="1"/>
  <c r="W138" i="112"/>
  <c r="V138" i="112"/>
  <c r="U138" i="112"/>
  <c r="T138" i="112"/>
  <c r="S138" i="112"/>
  <c r="Q138" i="112"/>
  <c r="N138" i="112"/>
  <c r="O138" i="112" s="1"/>
  <c r="L138" i="112"/>
  <c r="K138" i="112"/>
  <c r="W137" i="112"/>
  <c r="V137" i="112"/>
  <c r="U137" i="112"/>
  <c r="T137" i="112"/>
  <c r="S137" i="112"/>
  <c r="Q137" i="112"/>
  <c r="N137" i="112"/>
  <c r="O137" i="112" s="1"/>
  <c r="K137" i="112"/>
  <c r="L137" i="112" s="1"/>
  <c r="W136" i="112"/>
  <c r="V136" i="112"/>
  <c r="U136" i="112"/>
  <c r="T136" i="112"/>
  <c r="S136" i="112"/>
  <c r="Q136" i="112"/>
  <c r="N136" i="112"/>
  <c r="O136" i="112" s="1"/>
  <c r="K136" i="112"/>
  <c r="L136" i="112" s="1"/>
  <c r="W135" i="112"/>
  <c r="V135" i="112"/>
  <c r="U135" i="112"/>
  <c r="T135" i="112"/>
  <c r="S135" i="112"/>
  <c r="Q135" i="112"/>
  <c r="N135" i="112"/>
  <c r="O135" i="112" s="1"/>
  <c r="K135" i="112"/>
  <c r="L135" i="112" s="1"/>
  <c r="W134" i="112"/>
  <c r="V134" i="112"/>
  <c r="U134" i="112"/>
  <c r="T134" i="112"/>
  <c r="S134" i="112"/>
  <c r="Q134" i="112"/>
  <c r="N134" i="112"/>
  <c r="O134" i="112" s="1"/>
  <c r="K134" i="112"/>
  <c r="L134" i="112" s="1"/>
  <c r="W133" i="112"/>
  <c r="V133" i="112"/>
  <c r="U133" i="112"/>
  <c r="T133" i="112"/>
  <c r="S133" i="112"/>
  <c r="Q133" i="112"/>
  <c r="N133" i="112"/>
  <c r="O133" i="112" s="1"/>
  <c r="K133" i="112"/>
  <c r="L133" i="112" s="1"/>
  <c r="W132" i="112"/>
  <c r="V132" i="112"/>
  <c r="U132" i="112"/>
  <c r="T132" i="112"/>
  <c r="S132" i="112"/>
  <c r="Q132" i="112"/>
  <c r="N132" i="112"/>
  <c r="O132" i="112" s="1"/>
  <c r="K132" i="112"/>
  <c r="L132" i="112" s="1"/>
  <c r="W131" i="112"/>
  <c r="V131" i="112"/>
  <c r="U131" i="112"/>
  <c r="T131" i="112"/>
  <c r="S131" i="112"/>
  <c r="Q131" i="112"/>
  <c r="N131" i="112"/>
  <c r="O131" i="112" s="1"/>
  <c r="K131" i="112"/>
  <c r="L131" i="112" s="1"/>
  <c r="W130" i="112"/>
  <c r="V130" i="112"/>
  <c r="U130" i="112"/>
  <c r="T130" i="112"/>
  <c r="S130" i="112"/>
  <c r="Q130" i="112"/>
  <c r="N130" i="112"/>
  <c r="O130" i="112" s="1"/>
  <c r="K130" i="112"/>
  <c r="L130" i="112" s="1"/>
  <c r="W129" i="112"/>
  <c r="V129" i="112"/>
  <c r="U129" i="112"/>
  <c r="T129" i="112"/>
  <c r="S129" i="112"/>
  <c r="Q129" i="112"/>
  <c r="N129" i="112"/>
  <c r="O129" i="112" s="1"/>
  <c r="K129" i="112"/>
  <c r="L129" i="112" s="1"/>
  <c r="W128" i="112"/>
  <c r="V128" i="112"/>
  <c r="U128" i="112"/>
  <c r="T128" i="112"/>
  <c r="S128" i="112"/>
  <c r="Q128" i="112"/>
  <c r="N128" i="112"/>
  <c r="O128" i="112" s="1"/>
  <c r="K128" i="112"/>
  <c r="L128" i="112" s="1"/>
  <c r="I123" i="112"/>
  <c r="I12" i="112" s="1"/>
  <c r="H123" i="112"/>
  <c r="H12" i="112" s="1"/>
  <c r="C123" i="112"/>
  <c r="C12" i="112" s="1"/>
  <c r="O12" i="112" s="1"/>
  <c r="Y12" i="112" s="1"/>
  <c r="B123" i="112"/>
  <c r="W122" i="112"/>
  <c r="V122" i="112"/>
  <c r="U122" i="112"/>
  <c r="T122" i="112"/>
  <c r="S122" i="112"/>
  <c r="Q122" i="112"/>
  <c r="N122" i="112"/>
  <c r="O122" i="112" s="1"/>
  <c r="K122" i="112"/>
  <c r="L122" i="112" s="1"/>
  <c r="W121" i="112"/>
  <c r="V121" i="112"/>
  <c r="U121" i="112"/>
  <c r="T121" i="112"/>
  <c r="S121" i="112"/>
  <c r="Q121" i="112"/>
  <c r="N121" i="112"/>
  <c r="O121" i="112" s="1"/>
  <c r="K121" i="112"/>
  <c r="L121" i="112" s="1"/>
  <c r="W120" i="112"/>
  <c r="V120" i="112"/>
  <c r="U120" i="112"/>
  <c r="T120" i="112"/>
  <c r="S120" i="112"/>
  <c r="Q120" i="112"/>
  <c r="N120" i="112"/>
  <c r="O120" i="112" s="1"/>
  <c r="K120" i="112"/>
  <c r="L120" i="112" s="1"/>
  <c r="W119" i="112"/>
  <c r="V119" i="112"/>
  <c r="U119" i="112"/>
  <c r="T119" i="112"/>
  <c r="S119" i="112"/>
  <c r="Q119" i="112"/>
  <c r="N119" i="112"/>
  <c r="O119" i="112" s="1"/>
  <c r="K119" i="112"/>
  <c r="L119" i="112" s="1"/>
  <c r="W118" i="112"/>
  <c r="V118" i="112"/>
  <c r="U118" i="112"/>
  <c r="T118" i="112"/>
  <c r="S118" i="112"/>
  <c r="Q118" i="112"/>
  <c r="N118" i="112"/>
  <c r="O118" i="112" s="1"/>
  <c r="K118" i="112"/>
  <c r="L118" i="112" s="1"/>
  <c r="W117" i="112"/>
  <c r="V117" i="112"/>
  <c r="U117" i="112"/>
  <c r="T117" i="112"/>
  <c r="S117" i="112"/>
  <c r="Q117" i="112"/>
  <c r="N117" i="112"/>
  <c r="O117" i="112" s="1"/>
  <c r="K117" i="112"/>
  <c r="L117" i="112" s="1"/>
  <c r="W116" i="112"/>
  <c r="V116" i="112"/>
  <c r="U116" i="112"/>
  <c r="T116" i="112"/>
  <c r="S116" i="112"/>
  <c r="Q116" i="112"/>
  <c r="N116" i="112"/>
  <c r="O116" i="112" s="1"/>
  <c r="K116" i="112"/>
  <c r="L116" i="112" s="1"/>
  <c r="W115" i="112"/>
  <c r="V115" i="112"/>
  <c r="U115" i="112"/>
  <c r="T115" i="112"/>
  <c r="S115" i="112"/>
  <c r="Q115" i="112"/>
  <c r="N115" i="112"/>
  <c r="O115" i="112" s="1"/>
  <c r="K115" i="112"/>
  <c r="L115" i="112" s="1"/>
  <c r="W114" i="112"/>
  <c r="V114" i="112"/>
  <c r="U114" i="112"/>
  <c r="T114" i="112"/>
  <c r="S114" i="112"/>
  <c r="Q114" i="112"/>
  <c r="N114" i="112"/>
  <c r="O114" i="112" s="1"/>
  <c r="K114" i="112"/>
  <c r="L114" i="112" s="1"/>
  <c r="W113" i="112"/>
  <c r="V113" i="112"/>
  <c r="U113" i="112"/>
  <c r="T113" i="112"/>
  <c r="S113" i="112"/>
  <c r="Q113" i="112"/>
  <c r="N113" i="112"/>
  <c r="O113" i="112" s="1"/>
  <c r="K113" i="112"/>
  <c r="L113" i="112" s="1"/>
  <c r="W112" i="112"/>
  <c r="V112" i="112"/>
  <c r="U112" i="112"/>
  <c r="T112" i="112"/>
  <c r="S112" i="112"/>
  <c r="Q112" i="112"/>
  <c r="N112" i="112"/>
  <c r="O112" i="112" s="1"/>
  <c r="K112" i="112"/>
  <c r="L112" i="112" s="1"/>
  <c r="W111" i="112"/>
  <c r="V111" i="112"/>
  <c r="U111" i="112"/>
  <c r="T111" i="112"/>
  <c r="S111" i="112"/>
  <c r="Q111" i="112"/>
  <c r="N111" i="112"/>
  <c r="O111" i="112" s="1"/>
  <c r="K111" i="112"/>
  <c r="L111" i="112" s="1"/>
  <c r="W110" i="112"/>
  <c r="V110" i="112"/>
  <c r="U110" i="112"/>
  <c r="T110" i="112"/>
  <c r="S110" i="112"/>
  <c r="Q110" i="112"/>
  <c r="N110" i="112"/>
  <c r="O110" i="112" s="1"/>
  <c r="K110" i="112"/>
  <c r="L110" i="112" s="1"/>
  <c r="W109" i="112"/>
  <c r="V109" i="112"/>
  <c r="U109" i="112"/>
  <c r="T109" i="112"/>
  <c r="S109" i="112"/>
  <c r="Q109" i="112"/>
  <c r="N109" i="112"/>
  <c r="O109" i="112" s="1"/>
  <c r="K109" i="112"/>
  <c r="L109" i="112" s="1"/>
  <c r="W108" i="112"/>
  <c r="V108" i="112"/>
  <c r="U108" i="112"/>
  <c r="T108" i="112"/>
  <c r="S108" i="112"/>
  <c r="Q108" i="112"/>
  <c r="N108" i="112"/>
  <c r="O108" i="112" s="1"/>
  <c r="K108" i="112"/>
  <c r="L108" i="112" s="1"/>
  <c r="W107" i="112"/>
  <c r="V107" i="112"/>
  <c r="U107" i="112"/>
  <c r="T107" i="112"/>
  <c r="S107" i="112"/>
  <c r="Q107" i="112"/>
  <c r="N107" i="112"/>
  <c r="O107" i="112" s="1"/>
  <c r="K107" i="112"/>
  <c r="L107" i="112" s="1"/>
  <c r="W106" i="112"/>
  <c r="V106" i="112"/>
  <c r="U106" i="112"/>
  <c r="T106" i="112"/>
  <c r="S106" i="112"/>
  <c r="Q106" i="112"/>
  <c r="N106" i="112"/>
  <c r="O106" i="112" s="1"/>
  <c r="K106" i="112"/>
  <c r="L106" i="112" s="1"/>
  <c r="W105" i="112"/>
  <c r="V105" i="112"/>
  <c r="U105" i="112"/>
  <c r="T105" i="112"/>
  <c r="S105" i="112"/>
  <c r="Q105" i="112"/>
  <c r="N105" i="112"/>
  <c r="O105" i="112" s="1"/>
  <c r="K105" i="112"/>
  <c r="L105" i="112" s="1"/>
  <c r="W104" i="112"/>
  <c r="V104" i="112"/>
  <c r="U104" i="112"/>
  <c r="T104" i="112"/>
  <c r="S104" i="112"/>
  <c r="Q104" i="112"/>
  <c r="N104" i="112"/>
  <c r="O104" i="112" s="1"/>
  <c r="K104" i="112"/>
  <c r="L104" i="112" s="1"/>
  <c r="W103" i="112"/>
  <c r="V103" i="112"/>
  <c r="U103" i="112"/>
  <c r="T103" i="112"/>
  <c r="S103" i="112"/>
  <c r="Q103" i="112"/>
  <c r="N103" i="112"/>
  <c r="O103" i="112" s="1"/>
  <c r="K103" i="112"/>
  <c r="L103" i="112" s="1"/>
  <c r="I98" i="112"/>
  <c r="I11" i="112" s="1"/>
  <c r="H98" i="112"/>
  <c r="C98" i="112"/>
  <c r="C11" i="112" s="1"/>
  <c r="O11" i="112" s="1"/>
  <c r="Y11" i="112" s="1"/>
  <c r="B98" i="112"/>
  <c r="W97" i="112"/>
  <c r="V97" i="112"/>
  <c r="U97" i="112"/>
  <c r="T97" i="112"/>
  <c r="S97" i="112"/>
  <c r="Q97" i="112"/>
  <c r="N97" i="112"/>
  <c r="O97" i="112" s="1"/>
  <c r="K97" i="112"/>
  <c r="L97" i="112" s="1"/>
  <c r="W96" i="112"/>
  <c r="V96" i="112"/>
  <c r="U96" i="112"/>
  <c r="T96" i="112"/>
  <c r="S96" i="112"/>
  <c r="Q96" i="112"/>
  <c r="N96" i="112"/>
  <c r="O96" i="112" s="1"/>
  <c r="K96" i="112"/>
  <c r="L96" i="112" s="1"/>
  <c r="W95" i="112"/>
  <c r="V95" i="112"/>
  <c r="U95" i="112"/>
  <c r="T95" i="112"/>
  <c r="S95" i="112"/>
  <c r="Q95" i="112"/>
  <c r="N95" i="112"/>
  <c r="O95" i="112" s="1"/>
  <c r="K95" i="112"/>
  <c r="L95" i="112" s="1"/>
  <c r="W94" i="112"/>
  <c r="V94" i="112"/>
  <c r="U94" i="112"/>
  <c r="T94" i="112"/>
  <c r="S94" i="112"/>
  <c r="Q94" i="112"/>
  <c r="N94" i="112"/>
  <c r="O94" i="112" s="1"/>
  <c r="K94" i="112"/>
  <c r="L94" i="112" s="1"/>
  <c r="W93" i="112"/>
  <c r="V93" i="112"/>
  <c r="U93" i="112"/>
  <c r="T93" i="112"/>
  <c r="S93" i="112"/>
  <c r="Q93" i="112"/>
  <c r="N93" i="112"/>
  <c r="O93" i="112" s="1"/>
  <c r="K93" i="112"/>
  <c r="L93" i="112" s="1"/>
  <c r="W92" i="112"/>
  <c r="V92" i="112"/>
  <c r="U92" i="112"/>
  <c r="T92" i="112"/>
  <c r="S92" i="112"/>
  <c r="Q92" i="112"/>
  <c r="N92" i="112"/>
  <c r="O92" i="112" s="1"/>
  <c r="K92" i="112"/>
  <c r="L92" i="112" s="1"/>
  <c r="W91" i="112"/>
  <c r="V91" i="112"/>
  <c r="U91" i="112"/>
  <c r="T91" i="112"/>
  <c r="S91" i="112"/>
  <c r="Q91" i="112"/>
  <c r="N91" i="112"/>
  <c r="O91" i="112" s="1"/>
  <c r="K91" i="112"/>
  <c r="L91" i="112" s="1"/>
  <c r="W90" i="112"/>
  <c r="V90" i="112"/>
  <c r="U90" i="112"/>
  <c r="T90" i="112"/>
  <c r="S90" i="112"/>
  <c r="Q90" i="112"/>
  <c r="N90" i="112"/>
  <c r="O90" i="112" s="1"/>
  <c r="K90" i="112"/>
  <c r="L90" i="112" s="1"/>
  <c r="W89" i="112"/>
  <c r="V89" i="112"/>
  <c r="U89" i="112"/>
  <c r="T89" i="112"/>
  <c r="S89" i="112"/>
  <c r="Q89" i="112"/>
  <c r="N89" i="112"/>
  <c r="O89" i="112" s="1"/>
  <c r="K89" i="112"/>
  <c r="L89" i="112" s="1"/>
  <c r="W88" i="112"/>
  <c r="V88" i="112"/>
  <c r="U88" i="112"/>
  <c r="T88" i="112"/>
  <c r="S88" i="112"/>
  <c r="Q88" i="112"/>
  <c r="N88" i="112"/>
  <c r="O88" i="112" s="1"/>
  <c r="K88" i="112"/>
  <c r="L88" i="112" s="1"/>
  <c r="W87" i="112"/>
  <c r="V87" i="112"/>
  <c r="U87" i="112"/>
  <c r="T87" i="112"/>
  <c r="S87" i="112"/>
  <c r="Q87" i="112"/>
  <c r="N87" i="112"/>
  <c r="O87" i="112" s="1"/>
  <c r="K87" i="112"/>
  <c r="L87" i="112" s="1"/>
  <c r="W86" i="112"/>
  <c r="V86" i="112"/>
  <c r="U86" i="112"/>
  <c r="T86" i="112"/>
  <c r="S86" i="112"/>
  <c r="Q86" i="112"/>
  <c r="N86" i="112"/>
  <c r="O86" i="112" s="1"/>
  <c r="K86" i="112"/>
  <c r="L86" i="112" s="1"/>
  <c r="W85" i="112"/>
  <c r="V85" i="112"/>
  <c r="U85" i="112"/>
  <c r="T85" i="112"/>
  <c r="S85" i="112"/>
  <c r="Q85" i="112"/>
  <c r="N85" i="112"/>
  <c r="O85" i="112" s="1"/>
  <c r="K85" i="112"/>
  <c r="L85" i="112" s="1"/>
  <c r="W84" i="112"/>
  <c r="V84" i="112"/>
  <c r="U84" i="112"/>
  <c r="T84" i="112"/>
  <c r="S84" i="112"/>
  <c r="Q84" i="112"/>
  <c r="N84" i="112"/>
  <c r="O84" i="112" s="1"/>
  <c r="K84" i="112"/>
  <c r="L84" i="112" s="1"/>
  <c r="W83" i="112"/>
  <c r="V83" i="112"/>
  <c r="U83" i="112"/>
  <c r="T83" i="112"/>
  <c r="S83" i="112"/>
  <c r="Q83" i="112"/>
  <c r="N83" i="112"/>
  <c r="O83" i="112" s="1"/>
  <c r="K83" i="112"/>
  <c r="L83" i="112" s="1"/>
  <c r="W82" i="112"/>
  <c r="V82" i="112"/>
  <c r="U82" i="112"/>
  <c r="T82" i="112"/>
  <c r="S82" i="112"/>
  <c r="Q82" i="112"/>
  <c r="N82" i="112"/>
  <c r="O82" i="112" s="1"/>
  <c r="K82" i="112"/>
  <c r="L82" i="112" s="1"/>
  <c r="W81" i="112"/>
  <c r="V81" i="112"/>
  <c r="U81" i="112"/>
  <c r="T81" i="112"/>
  <c r="S81" i="112"/>
  <c r="Q81" i="112"/>
  <c r="N81" i="112"/>
  <c r="O81" i="112" s="1"/>
  <c r="K81" i="112"/>
  <c r="L81" i="112" s="1"/>
  <c r="W80" i="112"/>
  <c r="V80" i="112"/>
  <c r="U80" i="112"/>
  <c r="T80" i="112"/>
  <c r="S80" i="112"/>
  <c r="Q80" i="112"/>
  <c r="N80" i="112"/>
  <c r="O80" i="112" s="1"/>
  <c r="K80" i="112"/>
  <c r="L80" i="112" s="1"/>
  <c r="W79" i="112"/>
  <c r="V79" i="112"/>
  <c r="U79" i="112"/>
  <c r="T79" i="112"/>
  <c r="S79" i="112"/>
  <c r="Q79" i="112"/>
  <c r="O79" i="112"/>
  <c r="N79" i="112"/>
  <c r="K79" i="112"/>
  <c r="L79" i="112" s="1"/>
  <c r="W78" i="112"/>
  <c r="V78" i="112"/>
  <c r="U78" i="112"/>
  <c r="T78" i="112"/>
  <c r="S78" i="112"/>
  <c r="Q78" i="112"/>
  <c r="N78" i="112"/>
  <c r="O78" i="112" s="1"/>
  <c r="K78" i="112"/>
  <c r="L78" i="112" s="1"/>
  <c r="I73" i="112"/>
  <c r="I10" i="112" s="1"/>
  <c r="H73" i="112"/>
  <c r="H10" i="112" s="1"/>
  <c r="C73" i="112"/>
  <c r="B73" i="112"/>
  <c r="B10" i="112" s="1"/>
  <c r="W72" i="112"/>
  <c r="V72" i="112"/>
  <c r="U72" i="112"/>
  <c r="T72" i="112"/>
  <c r="S72" i="112"/>
  <c r="Q72" i="112"/>
  <c r="N72" i="112"/>
  <c r="O72" i="112" s="1"/>
  <c r="K72" i="112"/>
  <c r="L72" i="112" s="1"/>
  <c r="W71" i="112"/>
  <c r="V71" i="112"/>
  <c r="U71" i="112"/>
  <c r="T71" i="112"/>
  <c r="S71" i="112"/>
  <c r="Q71" i="112"/>
  <c r="N71" i="112"/>
  <c r="O71" i="112" s="1"/>
  <c r="K71" i="112"/>
  <c r="L71" i="112" s="1"/>
  <c r="W70" i="112"/>
  <c r="V70" i="112"/>
  <c r="U70" i="112"/>
  <c r="T70" i="112"/>
  <c r="S70" i="112"/>
  <c r="Q70" i="112"/>
  <c r="N70" i="112"/>
  <c r="O70" i="112" s="1"/>
  <c r="K70" i="112"/>
  <c r="L70" i="112" s="1"/>
  <c r="W69" i="112"/>
  <c r="V69" i="112"/>
  <c r="U69" i="112"/>
  <c r="T69" i="112"/>
  <c r="S69" i="112"/>
  <c r="Q69" i="112"/>
  <c r="N69" i="112"/>
  <c r="O69" i="112" s="1"/>
  <c r="K69" i="112"/>
  <c r="L69" i="112" s="1"/>
  <c r="W68" i="112"/>
  <c r="V68" i="112"/>
  <c r="U68" i="112"/>
  <c r="T68" i="112"/>
  <c r="S68" i="112"/>
  <c r="Q68" i="112"/>
  <c r="N68" i="112"/>
  <c r="O68" i="112" s="1"/>
  <c r="K68" i="112"/>
  <c r="L68" i="112" s="1"/>
  <c r="W67" i="112"/>
  <c r="V67" i="112"/>
  <c r="U67" i="112"/>
  <c r="T67" i="112"/>
  <c r="S67" i="112"/>
  <c r="Q67" i="112"/>
  <c r="N67" i="112"/>
  <c r="O67" i="112" s="1"/>
  <c r="K67" i="112"/>
  <c r="L67" i="112" s="1"/>
  <c r="W66" i="112"/>
  <c r="V66" i="112"/>
  <c r="U66" i="112"/>
  <c r="T66" i="112"/>
  <c r="S66" i="112"/>
  <c r="Q66" i="112"/>
  <c r="N66" i="112"/>
  <c r="O66" i="112" s="1"/>
  <c r="K66" i="112"/>
  <c r="L66" i="112" s="1"/>
  <c r="W65" i="112"/>
  <c r="V65" i="112"/>
  <c r="U65" i="112"/>
  <c r="T65" i="112"/>
  <c r="S65" i="112"/>
  <c r="Q65" i="112"/>
  <c r="N65" i="112"/>
  <c r="O65" i="112" s="1"/>
  <c r="K65" i="112"/>
  <c r="L65" i="112" s="1"/>
  <c r="W64" i="112"/>
  <c r="V64" i="112"/>
  <c r="U64" i="112"/>
  <c r="T64" i="112"/>
  <c r="S64" i="112"/>
  <c r="Q64" i="112"/>
  <c r="N64" i="112"/>
  <c r="O64" i="112" s="1"/>
  <c r="K64" i="112"/>
  <c r="L64" i="112" s="1"/>
  <c r="W63" i="112"/>
  <c r="V63" i="112"/>
  <c r="U63" i="112"/>
  <c r="T63" i="112"/>
  <c r="S63" i="112"/>
  <c r="Q63" i="112"/>
  <c r="N63" i="112"/>
  <c r="O63" i="112" s="1"/>
  <c r="K63" i="112"/>
  <c r="L63" i="112" s="1"/>
  <c r="W62" i="112"/>
  <c r="V62" i="112"/>
  <c r="U62" i="112"/>
  <c r="T62" i="112"/>
  <c r="S62" i="112"/>
  <c r="Q62" i="112"/>
  <c r="N62" i="112"/>
  <c r="O62" i="112" s="1"/>
  <c r="K62" i="112"/>
  <c r="L62" i="112" s="1"/>
  <c r="W61" i="112"/>
  <c r="V61" i="112"/>
  <c r="U61" i="112"/>
  <c r="T61" i="112"/>
  <c r="S61" i="112"/>
  <c r="Q61" i="112"/>
  <c r="N61" i="112"/>
  <c r="O61" i="112" s="1"/>
  <c r="K61" i="112"/>
  <c r="L61" i="112" s="1"/>
  <c r="W60" i="112"/>
  <c r="V60" i="112"/>
  <c r="U60" i="112"/>
  <c r="T60" i="112"/>
  <c r="S60" i="112"/>
  <c r="Q60" i="112"/>
  <c r="N60" i="112"/>
  <c r="O60" i="112" s="1"/>
  <c r="K60" i="112"/>
  <c r="L60" i="112" s="1"/>
  <c r="W59" i="112"/>
  <c r="V59" i="112"/>
  <c r="U59" i="112"/>
  <c r="T59" i="112"/>
  <c r="S59" i="112"/>
  <c r="Q59" i="112"/>
  <c r="N59" i="112"/>
  <c r="O59" i="112" s="1"/>
  <c r="K59" i="112"/>
  <c r="L59" i="112" s="1"/>
  <c r="W58" i="112"/>
  <c r="V58" i="112"/>
  <c r="U58" i="112"/>
  <c r="T58" i="112"/>
  <c r="S58" i="112"/>
  <c r="Q58" i="112"/>
  <c r="N58" i="112"/>
  <c r="O58" i="112" s="1"/>
  <c r="K58" i="112"/>
  <c r="L58" i="112" s="1"/>
  <c r="W57" i="112"/>
  <c r="V57" i="112"/>
  <c r="U57" i="112"/>
  <c r="T57" i="112"/>
  <c r="S57" i="112"/>
  <c r="Q57" i="112"/>
  <c r="N57" i="112"/>
  <c r="O57" i="112" s="1"/>
  <c r="K57" i="112"/>
  <c r="L57" i="112" s="1"/>
  <c r="W56" i="112"/>
  <c r="V56" i="112"/>
  <c r="U56" i="112"/>
  <c r="T56" i="112"/>
  <c r="S56" i="112"/>
  <c r="Q56" i="112"/>
  <c r="N56" i="112"/>
  <c r="O56" i="112" s="1"/>
  <c r="K56" i="112"/>
  <c r="L56" i="112" s="1"/>
  <c r="W55" i="112"/>
  <c r="V55" i="112"/>
  <c r="U55" i="112"/>
  <c r="T55" i="112"/>
  <c r="S55" i="112"/>
  <c r="Q55" i="112"/>
  <c r="N55" i="112"/>
  <c r="O55" i="112" s="1"/>
  <c r="K55" i="112"/>
  <c r="L55" i="112" s="1"/>
  <c r="W54" i="112"/>
  <c r="V54" i="112"/>
  <c r="U54" i="112"/>
  <c r="T54" i="112"/>
  <c r="S54" i="112"/>
  <c r="Q54" i="112"/>
  <c r="N54" i="112"/>
  <c r="O54" i="112" s="1"/>
  <c r="K54" i="112"/>
  <c r="L54" i="112" s="1"/>
  <c r="W53" i="112"/>
  <c r="V53" i="112"/>
  <c r="U53" i="112"/>
  <c r="T53" i="112"/>
  <c r="S53" i="112"/>
  <c r="Q53" i="112"/>
  <c r="N53" i="112"/>
  <c r="O53" i="112" s="1"/>
  <c r="K53" i="112"/>
  <c r="L53" i="112" s="1"/>
  <c r="I48" i="112"/>
  <c r="H48" i="112"/>
  <c r="H9" i="112" s="1"/>
  <c r="C48" i="112"/>
  <c r="C9" i="112" s="1"/>
  <c r="O9" i="112" s="1"/>
  <c r="Y9" i="112" s="1"/>
  <c r="B48" i="112"/>
  <c r="B9" i="112" s="1"/>
  <c r="W47" i="112"/>
  <c r="V47" i="112"/>
  <c r="U47" i="112"/>
  <c r="T47" i="112"/>
  <c r="S47" i="112"/>
  <c r="Q47" i="112"/>
  <c r="N47" i="112"/>
  <c r="O47" i="112" s="1"/>
  <c r="K47" i="112"/>
  <c r="L47" i="112" s="1"/>
  <c r="W46" i="112"/>
  <c r="V46" i="112"/>
  <c r="U46" i="112"/>
  <c r="T46" i="112"/>
  <c r="S46" i="112"/>
  <c r="Q46" i="112"/>
  <c r="N46" i="112"/>
  <c r="O46" i="112" s="1"/>
  <c r="L46" i="112"/>
  <c r="K46" i="112"/>
  <c r="W45" i="112"/>
  <c r="V45" i="112"/>
  <c r="U45" i="112"/>
  <c r="T45" i="112"/>
  <c r="S45" i="112"/>
  <c r="Q45" i="112"/>
  <c r="N45" i="112"/>
  <c r="O45" i="112" s="1"/>
  <c r="K45" i="112"/>
  <c r="L45" i="112" s="1"/>
  <c r="W44" i="112"/>
  <c r="V44" i="112"/>
  <c r="U44" i="112"/>
  <c r="T44" i="112"/>
  <c r="S44" i="112"/>
  <c r="Q44" i="112"/>
  <c r="N44" i="112"/>
  <c r="O44" i="112" s="1"/>
  <c r="K44" i="112"/>
  <c r="L44" i="112" s="1"/>
  <c r="W43" i="112"/>
  <c r="V43" i="112"/>
  <c r="U43" i="112"/>
  <c r="T43" i="112"/>
  <c r="S43" i="112"/>
  <c r="Q43" i="112"/>
  <c r="N43" i="112"/>
  <c r="O43" i="112" s="1"/>
  <c r="K43" i="112"/>
  <c r="L43" i="112" s="1"/>
  <c r="W42" i="112"/>
  <c r="V42" i="112"/>
  <c r="U42" i="112"/>
  <c r="T42" i="112"/>
  <c r="S42" i="112"/>
  <c r="Q42" i="112"/>
  <c r="N42" i="112"/>
  <c r="O42" i="112" s="1"/>
  <c r="K42" i="112"/>
  <c r="L42" i="112" s="1"/>
  <c r="W41" i="112"/>
  <c r="V41" i="112"/>
  <c r="U41" i="112"/>
  <c r="T41" i="112"/>
  <c r="S41" i="112"/>
  <c r="Q41" i="112"/>
  <c r="N41" i="112"/>
  <c r="O41" i="112" s="1"/>
  <c r="K41" i="112"/>
  <c r="L41" i="112" s="1"/>
  <c r="W40" i="112"/>
  <c r="V40" i="112"/>
  <c r="U40" i="112"/>
  <c r="T40" i="112"/>
  <c r="S40" i="112"/>
  <c r="Q40" i="112"/>
  <c r="N40" i="112"/>
  <c r="O40" i="112" s="1"/>
  <c r="K40" i="112"/>
  <c r="L40" i="112" s="1"/>
  <c r="W39" i="112"/>
  <c r="V39" i="112"/>
  <c r="U39" i="112"/>
  <c r="T39" i="112"/>
  <c r="S39" i="112"/>
  <c r="Q39" i="112"/>
  <c r="O39" i="112"/>
  <c r="N39" i="112"/>
  <c r="K39" i="112"/>
  <c r="L39" i="112" s="1"/>
  <c r="W38" i="112"/>
  <c r="V38" i="112"/>
  <c r="U38" i="112"/>
  <c r="T38" i="112"/>
  <c r="S38" i="112"/>
  <c r="Q38" i="112"/>
  <c r="N38" i="112"/>
  <c r="O38" i="112" s="1"/>
  <c r="K38" i="112"/>
  <c r="L38" i="112" s="1"/>
  <c r="W37" i="112"/>
  <c r="V37" i="112"/>
  <c r="U37" i="112"/>
  <c r="T37" i="112"/>
  <c r="S37" i="112"/>
  <c r="Q37" i="112"/>
  <c r="N37" i="112"/>
  <c r="O37" i="112" s="1"/>
  <c r="K37" i="112"/>
  <c r="L37" i="112" s="1"/>
  <c r="W36" i="112"/>
  <c r="V36" i="112"/>
  <c r="U36" i="112"/>
  <c r="T36" i="112"/>
  <c r="S36" i="112"/>
  <c r="Q36" i="112"/>
  <c r="N36" i="112"/>
  <c r="O36" i="112" s="1"/>
  <c r="K36" i="112"/>
  <c r="L36" i="112" s="1"/>
  <c r="W35" i="112"/>
  <c r="V35" i="112"/>
  <c r="U35" i="112"/>
  <c r="T35" i="112"/>
  <c r="S35" i="112"/>
  <c r="Q35" i="112"/>
  <c r="O35" i="112"/>
  <c r="N35" i="112"/>
  <c r="K35" i="112"/>
  <c r="L35" i="112" s="1"/>
  <c r="W34" i="112"/>
  <c r="V34" i="112"/>
  <c r="U34" i="112"/>
  <c r="T34" i="112"/>
  <c r="S34" i="112"/>
  <c r="Q34" i="112"/>
  <c r="N34" i="112"/>
  <c r="O34" i="112" s="1"/>
  <c r="K34" i="112"/>
  <c r="L34" i="112" s="1"/>
  <c r="W33" i="112"/>
  <c r="V33" i="112"/>
  <c r="U33" i="112"/>
  <c r="T33" i="112"/>
  <c r="S33" i="112"/>
  <c r="Q33" i="112"/>
  <c r="N33" i="112"/>
  <c r="O33" i="112" s="1"/>
  <c r="K33" i="112"/>
  <c r="L33" i="112" s="1"/>
  <c r="W32" i="112"/>
  <c r="V32" i="112"/>
  <c r="U32" i="112"/>
  <c r="T32" i="112"/>
  <c r="S32" i="112"/>
  <c r="Q32" i="112"/>
  <c r="N32" i="112"/>
  <c r="O32" i="112" s="1"/>
  <c r="K32" i="112"/>
  <c r="L32" i="112" s="1"/>
  <c r="W31" i="112"/>
  <c r="V31" i="112"/>
  <c r="U31" i="112"/>
  <c r="T31" i="112"/>
  <c r="S31" i="112"/>
  <c r="Q31" i="112"/>
  <c r="N31" i="112"/>
  <c r="O31" i="112" s="1"/>
  <c r="K31" i="112"/>
  <c r="L31" i="112" s="1"/>
  <c r="W30" i="112"/>
  <c r="V30" i="112"/>
  <c r="U30" i="112"/>
  <c r="T30" i="112"/>
  <c r="S30" i="112"/>
  <c r="Q30" i="112"/>
  <c r="N30" i="112"/>
  <c r="O30" i="112" s="1"/>
  <c r="K30" i="112"/>
  <c r="L30" i="112" s="1"/>
  <c r="W29" i="112"/>
  <c r="V29" i="112"/>
  <c r="U29" i="112"/>
  <c r="T29" i="112"/>
  <c r="S29" i="112"/>
  <c r="Q29" i="112"/>
  <c r="N29" i="112"/>
  <c r="O29" i="112" s="1"/>
  <c r="K29" i="112"/>
  <c r="L29" i="112" s="1"/>
  <c r="W28" i="112"/>
  <c r="V28" i="112"/>
  <c r="U28" i="112"/>
  <c r="T28" i="112"/>
  <c r="S28" i="112"/>
  <c r="Q28" i="112"/>
  <c r="N28" i="112"/>
  <c r="O28" i="112" s="1"/>
  <c r="K28" i="112"/>
  <c r="L28" i="112" s="1"/>
  <c r="I23" i="112"/>
  <c r="C23" i="112"/>
  <c r="O23" i="112" s="1"/>
  <c r="Y23" i="112" s="1"/>
  <c r="B23" i="112"/>
  <c r="I22" i="112"/>
  <c r="H22" i="112"/>
  <c r="C22" i="112"/>
  <c r="O22" i="112" s="1"/>
  <c r="Y22" i="112" s="1"/>
  <c r="I21" i="112"/>
  <c r="H21" i="112"/>
  <c r="C21" i="112"/>
  <c r="O21" i="112" s="1"/>
  <c r="Y21" i="112" s="1"/>
  <c r="B21" i="112"/>
  <c r="T20" i="112"/>
  <c r="H20" i="112"/>
  <c r="B20" i="112"/>
  <c r="I19" i="112"/>
  <c r="H19" i="112"/>
  <c r="B19" i="112"/>
  <c r="S18" i="112"/>
  <c r="O18" i="112"/>
  <c r="Y18" i="112" s="1"/>
  <c r="I18" i="112"/>
  <c r="H18" i="112"/>
  <c r="T18" i="112" s="1"/>
  <c r="C18" i="112"/>
  <c r="I17" i="112"/>
  <c r="C17" i="112"/>
  <c r="O17" i="112" s="1"/>
  <c r="Y17" i="112" s="1"/>
  <c r="B17" i="112"/>
  <c r="I15" i="112"/>
  <c r="B15" i="112"/>
  <c r="C14" i="112"/>
  <c r="O14" i="112" s="1"/>
  <c r="Y14" i="112" s="1"/>
  <c r="I13" i="112"/>
  <c r="H13" i="112"/>
  <c r="B12" i="112"/>
  <c r="H11" i="112"/>
  <c r="B11" i="112"/>
  <c r="C10" i="112"/>
  <c r="O10" i="112" s="1"/>
  <c r="Y10" i="112" s="1"/>
  <c r="AA9" i="112"/>
  <c r="V9" i="112"/>
  <c r="I9" i="112"/>
  <c r="T9" i="112" s="1"/>
  <c r="S4" i="112"/>
  <c r="S5" i="112" s="1"/>
  <c r="Q4" i="112"/>
  <c r="Q5" i="112" s="1"/>
  <c r="F4" i="112"/>
  <c r="AC9" i="112" s="1"/>
  <c r="I398" i="111"/>
  <c r="H398" i="111"/>
  <c r="H23" i="111" s="1"/>
  <c r="C398" i="111"/>
  <c r="B398" i="111"/>
  <c r="W397" i="111"/>
  <c r="V397" i="111"/>
  <c r="U397" i="111"/>
  <c r="T397" i="111"/>
  <c r="S397" i="111"/>
  <c r="Q397" i="111"/>
  <c r="O397" i="111"/>
  <c r="N397" i="111"/>
  <c r="K397" i="111"/>
  <c r="L397" i="111" s="1"/>
  <c r="W396" i="111"/>
  <c r="V396" i="111"/>
  <c r="U396" i="111"/>
  <c r="T396" i="111"/>
  <c r="S396" i="111"/>
  <c r="Q396" i="111"/>
  <c r="N396" i="111"/>
  <c r="O396" i="111" s="1"/>
  <c r="L396" i="111"/>
  <c r="K396" i="111"/>
  <c r="W395" i="111"/>
  <c r="V395" i="111"/>
  <c r="U395" i="111"/>
  <c r="T395" i="111"/>
  <c r="S395" i="111"/>
  <c r="Q395" i="111"/>
  <c r="N395" i="111"/>
  <c r="O395" i="111" s="1"/>
  <c r="K395" i="111"/>
  <c r="L395" i="111" s="1"/>
  <c r="W394" i="111"/>
  <c r="V394" i="111"/>
  <c r="U394" i="111"/>
  <c r="T394" i="111"/>
  <c r="S394" i="111"/>
  <c r="Q394" i="111"/>
  <c r="N394" i="111"/>
  <c r="O394" i="111" s="1"/>
  <c r="K394" i="111"/>
  <c r="L394" i="111" s="1"/>
  <c r="W393" i="111"/>
  <c r="V393" i="111"/>
  <c r="U393" i="111"/>
  <c r="T393" i="111"/>
  <c r="S393" i="111"/>
  <c r="Q393" i="111"/>
  <c r="N393" i="111"/>
  <c r="O393" i="111" s="1"/>
  <c r="K393" i="111"/>
  <c r="L393" i="111" s="1"/>
  <c r="W392" i="111"/>
  <c r="V392" i="111"/>
  <c r="U392" i="111"/>
  <c r="T392" i="111"/>
  <c r="S392" i="111"/>
  <c r="Q392" i="111"/>
  <c r="N392" i="111"/>
  <c r="O392" i="111" s="1"/>
  <c r="K392" i="111"/>
  <c r="L392" i="111" s="1"/>
  <c r="W391" i="111"/>
  <c r="V391" i="111"/>
  <c r="U391" i="111"/>
  <c r="T391" i="111"/>
  <c r="S391" i="111"/>
  <c r="Q391" i="111"/>
  <c r="N391" i="111"/>
  <c r="O391" i="111" s="1"/>
  <c r="K391" i="111"/>
  <c r="L391" i="111" s="1"/>
  <c r="W390" i="111"/>
  <c r="V390" i="111"/>
  <c r="U390" i="111"/>
  <c r="T390" i="111"/>
  <c r="S390" i="111"/>
  <c r="Q390" i="111"/>
  <c r="N390" i="111"/>
  <c r="O390" i="111" s="1"/>
  <c r="L390" i="111"/>
  <c r="K390" i="111"/>
  <c r="W389" i="111"/>
  <c r="V389" i="111"/>
  <c r="U389" i="111"/>
  <c r="T389" i="111"/>
  <c r="S389" i="111"/>
  <c r="Q389" i="111"/>
  <c r="N389" i="111"/>
  <c r="O389" i="111" s="1"/>
  <c r="K389" i="111"/>
  <c r="L389" i="111" s="1"/>
  <c r="W388" i="111"/>
  <c r="V388" i="111"/>
  <c r="U388" i="111"/>
  <c r="T388" i="111"/>
  <c r="S388" i="111"/>
  <c r="Q388" i="111"/>
  <c r="N388" i="111"/>
  <c r="O388" i="111" s="1"/>
  <c r="K388" i="111"/>
  <c r="L388" i="111" s="1"/>
  <c r="W387" i="111"/>
  <c r="V387" i="111"/>
  <c r="U387" i="111"/>
  <c r="T387" i="111"/>
  <c r="S387" i="111"/>
  <c r="Q387" i="111"/>
  <c r="N387" i="111"/>
  <c r="O387" i="111" s="1"/>
  <c r="K387" i="111"/>
  <c r="L387" i="111" s="1"/>
  <c r="W386" i="111"/>
  <c r="V386" i="111"/>
  <c r="U386" i="111"/>
  <c r="T386" i="111"/>
  <c r="S386" i="111"/>
  <c r="Q386" i="111"/>
  <c r="N386" i="111"/>
  <c r="O386" i="111" s="1"/>
  <c r="K386" i="111"/>
  <c r="L386" i="111" s="1"/>
  <c r="W385" i="111"/>
  <c r="V385" i="111"/>
  <c r="U385" i="111"/>
  <c r="T385" i="111"/>
  <c r="S385" i="111"/>
  <c r="Q385" i="111"/>
  <c r="N385" i="111"/>
  <c r="O385" i="111" s="1"/>
  <c r="K385" i="111"/>
  <c r="L385" i="111" s="1"/>
  <c r="W384" i="111"/>
  <c r="V384" i="111"/>
  <c r="U384" i="111"/>
  <c r="T384" i="111"/>
  <c r="S384" i="111"/>
  <c r="Q384" i="111"/>
  <c r="N384" i="111"/>
  <c r="O384" i="111" s="1"/>
  <c r="K384" i="111"/>
  <c r="L384" i="111" s="1"/>
  <c r="W383" i="111"/>
  <c r="V383" i="111"/>
  <c r="U383" i="111"/>
  <c r="T383" i="111"/>
  <c r="S383" i="111"/>
  <c r="Q383" i="111"/>
  <c r="N383" i="111"/>
  <c r="O383" i="111" s="1"/>
  <c r="K383" i="111"/>
  <c r="L383" i="111" s="1"/>
  <c r="W382" i="111"/>
  <c r="V382" i="111"/>
  <c r="U382" i="111"/>
  <c r="T382" i="111"/>
  <c r="S382" i="111"/>
  <c r="Q382" i="111"/>
  <c r="N382" i="111"/>
  <c r="O382" i="111" s="1"/>
  <c r="K382" i="111"/>
  <c r="L382" i="111" s="1"/>
  <c r="W381" i="111"/>
  <c r="V381" i="111"/>
  <c r="U381" i="111"/>
  <c r="T381" i="111"/>
  <c r="S381" i="111"/>
  <c r="Q381" i="111"/>
  <c r="N381" i="111"/>
  <c r="O381" i="111" s="1"/>
  <c r="K381" i="111"/>
  <c r="L381" i="111" s="1"/>
  <c r="W380" i="111"/>
  <c r="V380" i="111"/>
  <c r="U380" i="111"/>
  <c r="T380" i="111"/>
  <c r="S380" i="111"/>
  <c r="Q380" i="111"/>
  <c r="N380" i="111"/>
  <c r="O380" i="111" s="1"/>
  <c r="L380" i="111"/>
  <c r="K380" i="111"/>
  <c r="W379" i="111"/>
  <c r="V379" i="111"/>
  <c r="U379" i="111"/>
  <c r="T379" i="111"/>
  <c r="S379" i="111"/>
  <c r="Q379" i="111"/>
  <c r="N379" i="111"/>
  <c r="O379" i="111" s="1"/>
  <c r="K379" i="111"/>
  <c r="L379" i="111" s="1"/>
  <c r="W378" i="111"/>
  <c r="V378" i="111"/>
  <c r="U378" i="111"/>
  <c r="T378" i="111"/>
  <c r="S378" i="111"/>
  <c r="Q378" i="111"/>
  <c r="N378" i="111"/>
  <c r="O378" i="111" s="1"/>
  <c r="K378" i="111"/>
  <c r="L378" i="111" s="1"/>
  <c r="I373" i="111"/>
  <c r="I22" i="111" s="1"/>
  <c r="H373" i="111"/>
  <c r="C373" i="111"/>
  <c r="C22" i="111" s="1"/>
  <c r="O22" i="111" s="1"/>
  <c r="Y22" i="111" s="1"/>
  <c r="B373" i="111"/>
  <c r="W372" i="111"/>
  <c r="V372" i="111"/>
  <c r="U372" i="111"/>
  <c r="T372" i="111"/>
  <c r="S372" i="111"/>
  <c r="Q372" i="111"/>
  <c r="N372" i="111"/>
  <c r="O372" i="111" s="1"/>
  <c r="K372" i="111"/>
  <c r="L372" i="111" s="1"/>
  <c r="W371" i="111"/>
  <c r="V371" i="111"/>
  <c r="U371" i="111"/>
  <c r="T371" i="111"/>
  <c r="S371" i="111"/>
  <c r="Q371" i="111"/>
  <c r="N371" i="111"/>
  <c r="O371" i="111" s="1"/>
  <c r="K371" i="111"/>
  <c r="L371" i="111" s="1"/>
  <c r="W370" i="111"/>
  <c r="V370" i="111"/>
  <c r="U370" i="111"/>
  <c r="T370" i="111"/>
  <c r="S370" i="111"/>
  <c r="Q370" i="111"/>
  <c r="N370" i="111"/>
  <c r="O370" i="111" s="1"/>
  <c r="K370" i="111"/>
  <c r="L370" i="111" s="1"/>
  <c r="W369" i="111"/>
  <c r="V369" i="111"/>
  <c r="U369" i="111"/>
  <c r="T369" i="111"/>
  <c r="S369" i="111"/>
  <c r="Q369" i="111"/>
  <c r="N369" i="111"/>
  <c r="O369" i="111" s="1"/>
  <c r="K369" i="111"/>
  <c r="L369" i="111" s="1"/>
  <c r="W368" i="111"/>
  <c r="V368" i="111"/>
  <c r="U368" i="111"/>
  <c r="T368" i="111"/>
  <c r="S368" i="111"/>
  <c r="Q368" i="111"/>
  <c r="N368" i="111"/>
  <c r="O368" i="111" s="1"/>
  <c r="K368" i="111"/>
  <c r="L368" i="111" s="1"/>
  <c r="W367" i="111"/>
  <c r="V367" i="111"/>
  <c r="U367" i="111"/>
  <c r="T367" i="111"/>
  <c r="S367" i="111"/>
  <c r="Q367" i="111"/>
  <c r="N367" i="111"/>
  <c r="O367" i="111" s="1"/>
  <c r="K367" i="111"/>
  <c r="L367" i="111" s="1"/>
  <c r="W366" i="111"/>
  <c r="V366" i="111"/>
  <c r="U366" i="111"/>
  <c r="T366" i="111"/>
  <c r="S366" i="111"/>
  <c r="Q366" i="111"/>
  <c r="N366" i="111"/>
  <c r="O366" i="111" s="1"/>
  <c r="K366" i="111"/>
  <c r="L366" i="111" s="1"/>
  <c r="W365" i="111"/>
  <c r="V365" i="111"/>
  <c r="U365" i="111"/>
  <c r="T365" i="111"/>
  <c r="S365" i="111"/>
  <c r="Q365" i="111"/>
  <c r="N365" i="111"/>
  <c r="O365" i="111" s="1"/>
  <c r="K365" i="111"/>
  <c r="L365" i="111" s="1"/>
  <c r="W364" i="111"/>
  <c r="V364" i="111"/>
  <c r="U364" i="111"/>
  <c r="T364" i="111"/>
  <c r="S364" i="111"/>
  <c r="Q364" i="111"/>
  <c r="N364" i="111"/>
  <c r="O364" i="111" s="1"/>
  <c r="K364" i="111"/>
  <c r="L364" i="111" s="1"/>
  <c r="W363" i="111"/>
  <c r="V363" i="111"/>
  <c r="U363" i="111"/>
  <c r="T363" i="111"/>
  <c r="S363" i="111"/>
  <c r="Q363" i="111"/>
  <c r="N363" i="111"/>
  <c r="O363" i="111" s="1"/>
  <c r="K363" i="111"/>
  <c r="L363" i="111" s="1"/>
  <c r="W362" i="111"/>
  <c r="V362" i="111"/>
  <c r="U362" i="111"/>
  <c r="T362" i="111"/>
  <c r="S362" i="111"/>
  <c r="Q362" i="111"/>
  <c r="N362" i="111"/>
  <c r="O362" i="111" s="1"/>
  <c r="K362" i="111"/>
  <c r="L362" i="111" s="1"/>
  <c r="W361" i="111"/>
  <c r="V361" i="111"/>
  <c r="U361" i="111"/>
  <c r="T361" i="111"/>
  <c r="S361" i="111"/>
  <c r="Q361" i="111"/>
  <c r="N361" i="111"/>
  <c r="O361" i="111" s="1"/>
  <c r="K361" i="111"/>
  <c r="L361" i="111" s="1"/>
  <c r="W360" i="111"/>
  <c r="V360" i="111"/>
  <c r="U360" i="111"/>
  <c r="T360" i="111"/>
  <c r="S360" i="111"/>
  <c r="Q360" i="111"/>
  <c r="O360" i="111"/>
  <c r="N360" i="111"/>
  <c r="K360" i="111"/>
  <c r="L360" i="111" s="1"/>
  <c r="W359" i="111"/>
  <c r="V359" i="111"/>
  <c r="U359" i="111"/>
  <c r="T359" i="111"/>
  <c r="S359" i="111"/>
  <c r="Q359" i="111"/>
  <c r="N359" i="111"/>
  <c r="O359" i="111" s="1"/>
  <c r="L359" i="111"/>
  <c r="K359" i="111"/>
  <c r="W358" i="111"/>
  <c r="V358" i="111"/>
  <c r="U358" i="111"/>
  <c r="T358" i="111"/>
  <c r="S358" i="111"/>
  <c r="Q358" i="111"/>
  <c r="O358" i="111"/>
  <c r="N358" i="111"/>
  <c r="K358" i="111"/>
  <c r="L358" i="111" s="1"/>
  <c r="W357" i="111"/>
  <c r="V357" i="111"/>
  <c r="U357" i="111"/>
  <c r="T357" i="111"/>
  <c r="S357" i="111"/>
  <c r="Q357" i="111"/>
  <c r="N357" i="111"/>
  <c r="O357" i="111" s="1"/>
  <c r="K357" i="111"/>
  <c r="L357" i="111" s="1"/>
  <c r="W356" i="111"/>
  <c r="V356" i="111"/>
  <c r="U356" i="111"/>
  <c r="T356" i="111"/>
  <c r="S356" i="111"/>
  <c r="Q356" i="111"/>
  <c r="N356" i="111"/>
  <c r="O356" i="111" s="1"/>
  <c r="K356" i="111"/>
  <c r="L356" i="111" s="1"/>
  <c r="W355" i="111"/>
  <c r="V355" i="111"/>
  <c r="U355" i="111"/>
  <c r="T355" i="111"/>
  <c r="S355" i="111"/>
  <c r="Q355" i="111"/>
  <c r="N355" i="111"/>
  <c r="O355" i="111" s="1"/>
  <c r="K355" i="111"/>
  <c r="L355" i="111" s="1"/>
  <c r="W354" i="111"/>
  <c r="V354" i="111"/>
  <c r="U354" i="111"/>
  <c r="T354" i="111"/>
  <c r="S354" i="111"/>
  <c r="Q354" i="111"/>
  <c r="N354" i="111"/>
  <c r="O354" i="111" s="1"/>
  <c r="K354" i="111"/>
  <c r="L354" i="111" s="1"/>
  <c r="W353" i="111"/>
  <c r="V353" i="111"/>
  <c r="U353" i="111"/>
  <c r="T353" i="111"/>
  <c r="S353" i="111"/>
  <c r="Q353" i="111"/>
  <c r="N353" i="111"/>
  <c r="O353" i="111" s="1"/>
  <c r="K353" i="111"/>
  <c r="L353" i="111" s="1"/>
  <c r="I348" i="111"/>
  <c r="I21" i="111" s="1"/>
  <c r="H348" i="111"/>
  <c r="C348" i="111"/>
  <c r="B348" i="111"/>
  <c r="W347" i="111"/>
  <c r="V347" i="111"/>
  <c r="U347" i="111"/>
  <c r="T347" i="111"/>
  <c r="S347" i="111"/>
  <c r="Q347" i="111"/>
  <c r="N347" i="111"/>
  <c r="O347" i="111" s="1"/>
  <c r="K347" i="111"/>
  <c r="L347" i="111" s="1"/>
  <c r="W346" i="111"/>
  <c r="V346" i="111"/>
  <c r="U346" i="111"/>
  <c r="T346" i="111"/>
  <c r="S346" i="111"/>
  <c r="Q346" i="111"/>
  <c r="N346" i="111"/>
  <c r="O346" i="111" s="1"/>
  <c r="K346" i="111"/>
  <c r="L346" i="111" s="1"/>
  <c r="W345" i="111"/>
  <c r="V345" i="111"/>
  <c r="U345" i="111"/>
  <c r="T345" i="111"/>
  <c r="S345" i="111"/>
  <c r="Q345" i="111"/>
  <c r="N345" i="111"/>
  <c r="O345" i="111" s="1"/>
  <c r="K345" i="111"/>
  <c r="L345" i="111" s="1"/>
  <c r="W344" i="111"/>
  <c r="V344" i="111"/>
  <c r="U344" i="111"/>
  <c r="T344" i="111"/>
  <c r="S344" i="111"/>
  <c r="Q344" i="111"/>
  <c r="N344" i="111"/>
  <c r="O344" i="111" s="1"/>
  <c r="K344" i="111"/>
  <c r="L344" i="111" s="1"/>
  <c r="W343" i="111"/>
  <c r="V343" i="111"/>
  <c r="U343" i="111"/>
  <c r="T343" i="111"/>
  <c r="S343" i="111"/>
  <c r="Q343" i="111"/>
  <c r="N343" i="111"/>
  <c r="O343" i="111" s="1"/>
  <c r="K343" i="111"/>
  <c r="L343" i="111" s="1"/>
  <c r="W342" i="111"/>
  <c r="V342" i="111"/>
  <c r="U342" i="111"/>
  <c r="T342" i="111"/>
  <c r="S342" i="111"/>
  <c r="Q342" i="111"/>
  <c r="N342" i="111"/>
  <c r="O342" i="111" s="1"/>
  <c r="K342" i="111"/>
  <c r="L342" i="111" s="1"/>
  <c r="W341" i="111"/>
  <c r="V341" i="111"/>
  <c r="U341" i="111"/>
  <c r="T341" i="111"/>
  <c r="S341" i="111"/>
  <c r="Q341" i="111"/>
  <c r="N341" i="111"/>
  <c r="O341" i="111" s="1"/>
  <c r="K341" i="111"/>
  <c r="L341" i="111" s="1"/>
  <c r="W340" i="111"/>
  <c r="V340" i="111"/>
  <c r="U340" i="111"/>
  <c r="T340" i="111"/>
  <c r="S340" i="111"/>
  <c r="Q340" i="111"/>
  <c r="N340" i="111"/>
  <c r="O340" i="111" s="1"/>
  <c r="K340" i="111"/>
  <c r="L340" i="111" s="1"/>
  <c r="W339" i="111"/>
  <c r="V339" i="111"/>
  <c r="U339" i="111"/>
  <c r="T339" i="111"/>
  <c r="S339" i="111"/>
  <c r="Q339" i="111"/>
  <c r="O339" i="111"/>
  <c r="N339" i="111"/>
  <c r="K339" i="111"/>
  <c r="L339" i="111" s="1"/>
  <c r="W338" i="111"/>
  <c r="V338" i="111"/>
  <c r="U338" i="111"/>
  <c r="T338" i="111"/>
  <c r="S338" i="111"/>
  <c r="Q338" i="111"/>
  <c r="N338" i="111"/>
  <c r="O338" i="111" s="1"/>
  <c r="L338" i="111"/>
  <c r="K338" i="111"/>
  <c r="W337" i="111"/>
  <c r="V337" i="111"/>
  <c r="U337" i="111"/>
  <c r="T337" i="111"/>
  <c r="S337" i="111"/>
  <c r="Q337" i="111"/>
  <c r="N337" i="111"/>
  <c r="O337" i="111" s="1"/>
  <c r="K337" i="111"/>
  <c r="L337" i="111" s="1"/>
  <c r="W336" i="111"/>
  <c r="V336" i="111"/>
  <c r="U336" i="111"/>
  <c r="T336" i="111"/>
  <c r="S336" i="111"/>
  <c r="Q336" i="111"/>
  <c r="N336" i="111"/>
  <c r="O336" i="111" s="1"/>
  <c r="K336" i="111"/>
  <c r="L336" i="111" s="1"/>
  <c r="W335" i="111"/>
  <c r="V335" i="111"/>
  <c r="U335" i="111"/>
  <c r="T335" i="111"/>
  <c r="S335" i="111"/>
  <c r="Q335" i="111"/>
  <c r="N335" i="111"/>
  <c r="O335" i="111" s="1"/>
  <c r="K335" i="111"/>
  <c r="L335" i="111" s="1"/>
  <c r="W334" i="111"/>
  <c r="V334" i="111"/>
  <c r="U334" i="111"/>
  <c r="T334" i="111"/>
  <c r="S334" i="111"/>
  <c r="Q334" i="111"/>
  <c r="N334" i="111"/>
  <c r="O334" i="111" s="1"/>
  <c r="K334" i="111"/>
  <c r="L334" i="111" s="1"/>
  <c r="W333" i="111"/>
  <c r="V333" i="111"/>
  <c r="U333" i="111"/>
  <c r="T333" i="111"/>
  <c r="S333" i="111"/>
  <c r="Q333" i="111"/>
  <c r="N333" i="111"/>
  <c r="O333" i="111" s="1"/>
  <c r="K333" i="111"/>
  <c r="L333" i="111" s="1"/>
  <c r="W332" i="111"/>
  <c r="V332" i="111"/>
  <c r="U332" i="111"/>
  <c r="T332" i="111"/>
  <c r="S332" i="111"/>
  <c r="Q332" i="111"/>
  <c r="N332" i="111"/>
  <c r="O332" i="111" s="1"/>
  <c r="L332" i="111"/>
  <c r="K332" i="111"/>
  <c r="W331" i="111"/>
  <c r="V331" i="111"/>
  <c r="U331" i="111"/>
  <c r="T331" i="111"/>
  <c r="S331" i="111"/>
  <c r="Q331" i="111"/>
  <c r="O331" i="111"/>
  <c r="N331" i="111"/>
  <c r="K331" i="111"/>
  <c r="L331" i="111" s="1"/>
  <c r="W330" i="111"/>
  <c r="V330" i="111"/>
  <c r="U330" i="111"/>
  <c r="T330" i="111"/>
  <c r="S330" i="111"/>
  <c r="Q330" i="111"/>
  <c r="N330" i="111"/>
  <c r="O330" i="111" s="1"/>
  <c r="K330" i="111"/>
  <c r="L330" i="111" s="1"/>
  <c r="W329" i="111"/>
  <c r="V329" i="111"/>
  <c r="U329" i="111"/>
  <c r="T329" i="111"/>
  <c r="S329" i="111"/>
  <c r="Q329" i="111"/>
  <c r="O329" i="111"/>
  <c r="N329" i="111"/>
  <c r="K329" i="111"/>
  <c r="L329" i="111" s="1"/>
  <c r="W328" i="111"/>
  <c r="V328" i="111"/>
  <c r="U328" i="111"/>
  <c r="T328" i="111"/>
  <c r="S328" i="111"/>
  <c r="Q328" i="111"/>
  <c r="N328" i="111"/>
  <c r="O328" i="111" s="1"/>
  <c r="L328" i="111"/>
  <c r="K328" i="111"/>
  <c r="I323" i="111"/>
  <c r="H323" i="111"/>
  <c r="C323" i="111"/>
  <c r="C20" i="111" s="1"/>
  <c r="B323" i="111"/>
  <c r="W322" i="111"/>
  <c r="V322" i="111"/>
  <c r="U322" i="111"/>
  <c r="T322" i="111"/>
  <c r="S322" i="111"/>
  <c r="Q322" i="111"/>
  <c r="O322" i="111"/>
  <c r="N322" i="111"/>
  <c r="K322" i="111"/>
  <c r="L322" i="111" s="1"/>
  <c r="W321" i="111"/>
  <c r="V321" i="111"/>
  <c r="U321" i="111"/>
  <c r="T321" i="111"/>
  <c r="S321" i="111"/>
  <c r="Q321" i="111"/>
  <c r="N321" i="111"/>
  <c r="O321" i="111" s="1"/>
  <c r="L321" i="111"/>
  <c r="K321" i="111"/>
  <c r="W320" i="111"/>
  <c r="V320" i="111"/>
  <c r="U320" i="111"/>
  <c r="T320" i="111"/>
  <c r="S320" i="111"/>
  <c r="Q320" i="111"/>
  <c r="N320" i="111"/>
  <c r="O320" i="111" s="1"/>
  <c r="K320" i="111"/>
  <c r="L320" i="111" s="1"/>
  <c r="W319" i="111"/>
  <c r="V319" i="111"/>
  <c r="U319" i="111"/>
  <c r="T319" i="111"/>
  <c r="S319" i="111"/>
  <c r="Q319" i="111"/>
  <c r="N319" i="111"/>
  <c r="O319" i="111" s="1"/>
  <c r="K319" i="111"/>
  <c r="L319" i="111" s="1"/>
  <c r="W318" i="111"/>
  <c r="V318" i="111"/>
  <c r="U318" i="111"/>
  <c r="T318" i="111"/>
  <c r="S318" i="111"/>
  <c r="Q318" i="111"/>
  <c r="N318" i="111"/>
  <c r="O318" i="111" s="1"/>
  <c r="K318" i="111"/>
  <c r="L318" i="111" s="1"/>
  <c r="W317" i="111"/>
  <c r="V317" i="111"/>
  <c r="U317" i="111"/>
  <c r="T317" i="111"/>
  <c r="S317" i="111"/>
  <c r="Q317" i="111"/>
  <c r="N317" i="111"/>
  <c r="O317" i="111" s="1"/>
  <c r="K317" i="111"/>
  <c r="L317" i="111" s="1"/>
  <c r="W316" i="111"/>
  <c r="V316" i="111"/>
  <c r="U316" i="111"/>
  <c r="T316" i="111"/>
  <c r="S316" i="111"/>
  <c r="Q316" i="111"/>
  <c r="N316" i="111"/>
  <c r="O316" i="111" s="1"/>
  <c r="K316" i="111"/>
  <c r="L316" i="111" s="1"/>
  <c r="W315" i="111"/>
  <c r="V315" i="111"/>
  <c r="U315" i="111"/>
  <c r="T315" i="111"/>
  <c r="S315" i="111"/>
  <c r="Q315" i="111"/>
  <c r="N315" i="111"/>
  <c r="O315" i="111" s="1"/>
  <c r="K315" i="111"/>
  <c r="L315" i="111" s="1"/>
  <c r="W314" i="111"/>
  <c r="V314" i="111"/>
  <c r="U314" i="111"/>
  <c r="T314" i="111"/>
  <c r="S314" i="111"/>
  <c r="Q314" i="111"/>
  <c r="N314" i="111"/>
  <c r="O314" i="111" s="1"/>
  <c r="K314" i="111"/>
  <c r="L314" i="111" s="1"/>
  <c r="W313" i="111"/>
  <c r="V313" i="111"/>
  <c r="U313" i="111"/>
  <c r="T313" i="111"/>
  <c r="S313" i="111"/>
  <c r="Q313" i="111"/>
  <c r="N313" i="111"/>
  <c r="O313" i="111" s="1"/>
  <c r="K313" i="111"/>
  <c r="L313" i="111" s="1"/>
  <c r="W312" i="111"/>
  <c r="V312" i="111"/>
  <c r="U312" i="111"/>
  <c r="T312" i="111"/>
  <c r="S312" i="111"/>
  <c r="Q312" i="111"/>
  <c r="O312" i="111"/>
  <c r="N312" i="111"/>
  <c r="K312" i="111"/>
  <c r="L312" i="111" s="1"/>
  <c r="W311" i="111"/>
  <c r="V311" i="111"/>
  <c r="U311" i="111"/>
  <c r="T311" i="111"/>
  <c r="S311" i="111"/>
  <c r="Q311" i="111"/>
  <c r="N311" i="111"/>
  <c r="O311" i="111" s="1"/>
  <c r="K311" i="111"/>
  <c r="L311" i="111" s="1"/>
  <c r="W310" i="111"/>
  <c r="V310" i="111"/>
  <c r="U310" i="111"/>
  <c r="T310" i="111"/>
  <c r="S310" i="111"/>
  <c r="Q310" i="111"/>
  <c r="N310" i="111"/>
  <c r="O310" i="111" s="1"/>
  <c r="K310" i="111"/>
  <c r="L310" i="111" s="1"/>
  <c r="W309" i="111"/>
  <c r="V309" i="111"/>
  <c r="U309" i="111"/>
  <c r="T309" i="111"/>
  <c r="S309" i="111"/>
  <c r="Q309" i="111"/>
  <c r="N309" i="111"/>
  <c r="O309" i="111" s="1"/>
  <c r="K309" i="111"/>
  <c r="L309" i="111" s="1"/>
  <c r="W308" i="111"/>
  <c r="V308" i="111"/>
  <c r="U308" i="111"/>
  <c r="T308" i="111"/>
  <c r="S308" i="111"/>
  <c r="Q308" i="111"/>
  <c r="N308" i="111"/>
  <c r="O308" i="111" s="1"/>
  <c r="K308" i="111"/>
  <c r="L308" i="111" s="1"/>
  <c r="W307" i="111"/>
  <c r="V307" i="111"/>
  <c r="U307" i="111"/>
  <c r="T307" i="111"/>
  <c r="S307" i="111"/>
  <c r="Q307" i="111"/>
  <c r="N307" i="111"/>
  <c r="O307" i="111" s="1"/>
  <c r="K307" i="111"/>
  <c r="L307" i="111" s="1"/>
  <c r="W306" i="111"/>
  <c r="V306" i="111"/>
  <c r="U306" i="111"/>
  <c r="T306" i="111"/>
  <c r="S306" i="111"/>
  <c r="Q306" i="111"/>
  <c r="N306" i="111"/>
  <c r="O306" i="111" s="1"/>
  <c r="K306" i="111"/>
  <c r="L306" i="111" s="1"/>
  <c r="W305" i="111"/>
  <c r="V305" i="111"/>
  <c r="U305" i="111"/>
  <c r="T305" i="111"/>
  <c r="S305" i="111"/>
  <c r="Q305" i="111"/>
  <c r="N305" i="111"/>
  <c r="O305" i="111" s="1"/>
  <c r="L305" i="111"/>
  <c r="K305" i="111"/>
  <c r="W304" i="111"/>
  <c r="V304" i="111"/>
  <c r="U304" i="111"/>
  <c r="T304" i="111"/>
  <c r="S304" i="111"/>
  <c r="Q304" i="111"/>
  <c r="N304" i="111"/>
  <c r="O304" i="111" s="1"/>
  <c r="K304" i="111"/>
  <c r="L304" i="111" s="1"/>
  <c r="W303" i="111"/>
  <c r="V303" i="111"/>
  <c r="U303" i="111"/>
  <c r="T303" i="111"/>
  <c r="S303" i="111"/>
  <c r="Q303" i="111"/>
  <c r="N303" i="111"/>
  <c r="O303" i="111" s="1"/>
  <c r="K303" i="111"/>
  <c r="L303" i="111" s="1"/>
  <c r="I298" i="111"/>
  <c r="I19" i="111" s="1"/>
  <c r="H298" i="111"/>
  <c r="C298" i="111"/>
  <c r="B298" i="111"/>
  <c r="W297" i="111"/>
  <c r="V297" i="111"/>
  <c r="U297" i="111"/>
  <c r="T297" i="111"/>
  <c r="S297" i="111"/>
  <c r="Q297" i="111"/>
  <c r="O297" i="111"/>
  <c r="N297" i="111"/>
  <c r="K297" i="111"/>
  <c r="L297" i="111" s="1"/>
  <c r="W296" i="111"/>
  <c r="V296" i="111"/>
  <c r="U296" i="111"/>
  <c r="T296" i="111"/>
  <c r="S296" i="111"/>
  <c r="Q296" i="111"/>
  <c r="N296" i="111"/>
  <c r="O296" i="111" s="1"/>
  <c r="K296" i="111"/>
  <c r="L296" i="111" s="1"/>
  <c r="W295" i="111"/>
  <c r="V295" i="111"/>
  <c r="U295" i="111"/>
  <c r="T295" i="111"/>
  <c r="S295" i="111"/>
  <c r="Q295" i="111"/>
  <c r="N295" i="111"/>
  <c r="O295" i="111" s="1"/>
  <c r="K295" i="111"/>
  <c r="L295" i="111" s="1"/>
  <c r="W294" i="111"/>
  <c r="V294" i="111"/>
  <c r="U294" i="111"/>
  <c r="T294" i="111"/>
  <c r="S294" i="111"/>
  <c r="Q294" i="111"/>
  <c r="N294" i="111"/>
  <c r="O294" i="111" s="1"/>
  <c r="K294" i="111"/>
  <c r="L294" i="111" s="1"/>
  <c r="W293" i="111"/>
  <c r="V293" i="111"/>
  <c r="U293" i="111"/>
  <c r="T293" i="111"/>
  <c r="S293" i="111"/>
  <c r="Q293" i="111"/>
  <c r="N293" i="111"/>
  <c r="O293" i="111" s="1"/>
  <c r="K293" i="111"/>
  <c r="L293" i="111" s="1"/>
  <c r="W292" i="111"/>
  <c r="V292" i="111"/>
  <c r="U292" i="111"/>
  <c r="T292" i="111"/>
  <c r="S292" i="111"/>
  <c r="Q292" i="111"/>
  <c r="N292" i="111"/>
  <c r="O292" i="111" s="1"/>
  <c r="K292" i="111"/>
  <c r="L292" i="111" s="1"/>
  <c r="W291" i="111"/>
  <c r="V291" i="111"/>
  <c r="U291" i="111"/>
  <c r="T291" i="111"/>
  <c r="S291" i="111"/>
  <c r="Q291" i="111"/>
  <c r="O291" i="111"/>
  <c r="N291" i="111"/>
  <c r="K291" i="111"/>
  <c r="L291" i="111" s="1"/>
  <c r="W290" i="111"/>
  <c r="V290" i="111"/>
  <c r="U290" i="111"/>
  <c r="T290" i="111"/>
  <c r="S290" i="111"/>
  <c r="Q290" i="111"/>
  <c r="N290" i="111"/>
  <c r="O290" i="111" s="1"/>
  <c r="L290" i="111"/>
  <c r="K290" i="111"/>
  <c r="W289" i="111"/>
  <c r="V289" i="111"/>
  <c r="U289" i="111"/>
  <c r="T289" i="111"/>
  <c r="S289" i="111"/>
  <c r="Q289" i="111"/>
  <c r="O289" i="111"/>
  <c r="N289" i="111"/>
  <c r="K289" i="111"/>
  <c r="L289" i="111" s="1"/>
  <c r="W288" i="111"/>
  <c r="V288" i="111"/>
  <c r="U288" i="111"/>
  <c r="T288" i="111"/>
  <c r="S288" i="111"/>
  <c r="Q288" i="111"/>
  <c r="N288" i="111"/>
  <c r="O288" i="111" s="1"/>
  <c r="K288" i="111"/>
  <c r="L288" i="111" s="1"/>
  <c r="W287" i="111"/>
  <c r="V287" i="111"/>
  <c r="U287" i="111"/>
  <c r="T287" i="111"/>
  <c r="S287" i="111"/>
  <c r="Q287" i="111"/>
  <c r="N287" i="111"/>
  <c r="O287" i="111" s="1"/>
  <c r="K287" i="111"/>
  <c r="L287" i="111" s="1"/>
  <c r="W286" i="111"/>
  <c r="V286" i="111"/>
  <c r="U286" i="111"/>
  <c r="T286" i="111"/>
  <c r="S286" i="111"/>
  <c r="Q286" i="111"/>
  <c r="N286" i="111"/>
  <c r="O286" i="111" s="1"/>
  <c r="K286" i="111"/>
  <c r="L286" i="111" s="1"/>
  <c r="W285" i="111"/>
  <c r="V285" i="111"/>
  <c r="U285" i="111"/>
  <c r="T285" i="111"/>
  <c r="S285" i="111"/>
  <c r="Q285" i="111"/>
  <c r="N285" i="111"/>
  <c r="O285" i="111" s="1"/>
  <c r="K285" i="111"/>
  <c r="L285" i="111" s="1"/>
  <c r="W284" i="111"/>
  <c r="V284" i="111"/>
  <c r="U284" i="111"/>
  <c r="T284" i="111"/>
  <c r="S284" i="111"/>
  <c r="Q284" i="111"/>
  <c r="N284" i="111"/>
  <c r="O284" i="111" s="1"/>
  <c r="L284" i="111"/>
  <c r="K284" i="111"/>
  <c r="W283" i="111"/>
  <c r="V283" i="111"/>
  <c r="U283" i="111"/>
  <c r="T283" i="111"/>
  <c r="S283" i="111"/>
  <c r="Q283" i="111"/>
  <c r="O283" i="111"/>
  <c r="N283" i="111"/>
  <c r="K283" i="111"/>
  <c r="L283" i="111" s="1"/>
  <c r="W282" i="111"/>
  <c r="V282" i="111"/>
  <c r="U282" i="111"/>
  <c r="T282" i="111"/>
  <c r="S282" i="111"/>
  <c r="Q282" i="111"/>
  <c r="N282" i="111"/>
  <c r="O282" i="111" s="1"/>
  <c r="L282" i="111"/>
  <c r="K282" i="111"/>
  <c r="W281" i="111"/>
  <c r="V281" i="111"/>
  <c r="U281" i="111"/>
  <c r="T281" i="111"/>
  <c r="S281" i="111"/>
  <c r="Q281" i="111"/>
  <c r="N281" i="111"/>
  <c r="O281" i="111" s="1"/>
  <c r="K281" i="111"/>
  <c r="L281" i="111" s="1"/>
  <c r="W280" i="111"/>
  <c r="V280" i="111"/>
  <c r="U280" i="111"/>
  <c r="T280" i="111"/>
  <c r="S280" i="111"/>
  <c r="Q280" i="111"/>
  <c r="N280" i="111"/>
  <c r="O280" i="111" s="1"/>
  <c r="K280" i="111"/>
  <c r="L280" i="111" s="1"/>
  <c r="W279" i="111"/>
  <c r="V279" i="111"/>
  <c r="U279" i="111"/>
  <c r="T279" i="111"/>
  <c r="S279" i="111"/>
  <c r="Q279" i="111"/>
  <c r="N279" i="111"/>
  <c r="O279" i="111" s="1"/>
  <c r="K279" i="111"/>
  <c r="L279" i="111" s="1"/>
  <c r="W278" i="111"/>
  <c r="V278" i="111"/>
  <c r="U278" i="111"/>
  <c r="T278" i="111"/>
  <c r="S278" i="111"/>
  <c r="Q278" i="111"/>
  <c r="N278" i="111"/>
  <c r="O278" i="111" s="1"/>
  <c r="K278" i="111"/>
  <c r="L278" i="111" s="1"/>
  <c r="I273" i="111"/>
  <c r="H273" i="111"/>
  <c r="H18" i="111" s="1"/>
  <c r="C273" i="111"/>
  <c r="B273" i="111"/>
  <c r="W272" i="111"/>
  <c r="V272" i="111"/>
  <c r="U272" i="111"/>
  <c r="T272" i="111"/>
  <c r="S272" i="111"/>
  <c r="Q272" i="111"/>
  <c r="O272" i="111"/>
  <c r="N272" i="111"/>
  <c r="K272" i="111"/>
  <c r="L272" i="111" s="1"/>
  <c r="W271" i="111"/>
  <c r="V271" i="111"/>
  <c r="U271" i="111"/>
  <c r="T271" i="111"/>
  <c r="S271" i="111"/>
  <c r="Q271" i="111"/>
  <c r="N271" i="111"/>
  <c r="O271" i="111" s="1"/>
  <c r="K271" i="111"/>
  <c r="L271" i="111" s="1"/>
  <c r="W270" i="111"/>
  <c r="V270" i="111"/>
  <c r="U270" i="111"/>
  <c r="T270" i="111"/>
  <c r="S270" i="111"/>
  <c r="Q270" i="111"/>
  <c r="N270" i="111"/>
  <c r="O270" i="111" s="1"/>
  <c r="K270" i="111"/>
  <c r="L270" i="111" s="1"/>
  <c r="W269" i="111"/>
  <c r="V269" i="111"/>
  <c r="U269" i="111"/>
  <c r="T269" i="111"/>
  <c r="S269" i="111"/>
  <c r="Q269" i="111"/>
  <c r="N269" i="111"/>
  <c r="O269" i="111" s="1"/>
  <c r="K269" i="111"/>
  <c r="L269" i="111" s="1"/>
  <c r="W268" i="111"/>
  <c r="V268" i="111"/>
  <c r="U268" i="111"/>
  <c r="T268" i="111"/>
  <c r="S268" i="111"/>
  <c r="Q268" i="111"/>
  <c r="N268" i="111"/>
  <c r="O268" i="111" s="1"/>
  <c r="K268" i="111"/>
  <c r="L268" i="111" s="1"/>
  <c r="W267" i="111"/>
  <c r="V267" i="111"/>
  <c r="U267" i="111"/>
  <c r="T267" i="111"/>
  <c r="S267" i="111"/>
  <c r="Q267" i="111"/>
  <c r="N267" i="111"/>
  <c r="O267" i="111" s="1"/>
  <c r="K267" i="111"/>
  <c r="L267" i="111" s="1"/>
  <c r="W266" i="111"/>
  <c r="V266" i="111"/>
  <c r="U266" i="111"/>
  <c r="T266" i="111"/>
  <c r="S266" i="111"/>
  <c r="Q266" i="111"/>
  <c r="N266" i="111"/>
  <c r="O266" i="111" s="1"/>
  <c r="K266" i="111"/>
  <c r="L266" i="111" s="1"/>
  <c r="W265" i="111"/>
  <c r="V265" i="111"/>
  <c r="U265" i="111"/>
  <c r="T265" i="111"/>
  <c r="S265" i="111"/>
  <c r="Q265" i="111"/>
  <c r="N265" i="111"/>
  <c r="O265" i="111" s="1"/>
  <c r="K265" i="111"/>
  <c r="L265" i="111" s="1"/>
  <c r="W264" i="111"/>
  <c r="V264" i="111"/>
  <c r="U264" i="111"/>
  <c r="T264" i="111"/>
  <c r="S264" i="111"/>
  <c r="Q264" i="111"/>
  <c r="O264" i="111"/>
  <c r="N264" i="111"/>
  <c r="K264" i="111"/>
  <c r="L264" i="111" s="1"/>
  <c r="W263" i="111"/>
  <c r="V263" i="111"/>
  <c r="U263" i="111"/>
  <c r="T263" i="111"/>
  <c r="S263" i="111"/>
  <c r="Q263" i="111"/>
  <c r="N263" i="111"/>
  <c r="O263" i="111" s="1"/>
  <c r="K263" i="111"/>
  <c r="L263" i="111" s="1"/>
  <c r="W262" i="111"/>
  <c r="V262" i="111"/>
  <c r="U262" i="111"/>
  <c r="T262" i="111"/>
  <c r="S262" i="111"/>
  <c r="Q262" i="111"/>
  <c r="N262" i="111"/>
  <c r="O262" i="111" s="1"/>
  <c r="K262" i="111"/>
  <c r="L262" i="111" s="1"/>
  <c r="W261" i="111"/>
  <c r="V261" i="111"/>
  <c r="U261" i="111"/>
  <c r="T261" i="111"/>
  <c r="S261" i="111"/>
  <c r="Q261" i="111"/>
  <c r="N261" i="111"/>
  <c r="O261" i="111" s="1"/>
  <c r="K261" i="111"/>
  <c r="L261" i="111" s="1"/>
  <c r="W260" i="111"/>
  <c r="V260" i="111"/>
  <c r="U260" i="111"/>
  <c r="T260" i="111"/>
  <c r="S260" i="111"/>
  <c r="Q260" i="111"/>
  <c r="N260" i="111"/>
  <c r="O260" i="111" s="1"/>
  <c r="K260" i="111"/>
  <c r="L260" i="111" s="1"/>
  <c r="W259" i="111"/>
  <c r="V259" i="111"/>
  <c r="U259" i="111"/>
  <c r="T259" i="111"/>
  <c r="S259" i="111"/>
  <c r="Q259" i="111"/>
  <c r="N259" i="111"/>
  <c r="O259" i="111" s="1"/>
  <c r="K259" i="111"/>
  <c r="L259" i="111" s="1"/>
  <c r="W258" i="111"/>
  <c r="V258" i="111"/>
  <c r="U258" i="111"/>
  <c r="T258" i="111"/>
  <c r="S258" i="111"/>
  <c r="Q258" i="111"/>
  <c r="N258" i="111"/>
  <c r="O258" i="111" s="1"/>
  <c r="K258" i="111"/>
  <c r="L258" i="111" s="1"/>
  <c r="W257" i="111"/>
  <c r="V257" i="111"/>
  <c r="U257" i="111"/>
  <c r="T257" i="111"/>
  <c r="S257" i="111"/>
  <c r="Q257" i="111"/>
  <c r="N257" i="111"/>
  <c r="O257" i="111" s="1"/>
  <c r="K257" i="111"/>
  <c r="L257" i="111" s="1"/>
  <c r="W256" i="111"/>
  <c r="V256" i="111"/>
  <c r="U256" i="111"/>
  <c r="T256" i="111"/>
  <c r="S256" i="111"/>
  <c r="Q256" i="111"/>
  <c r="N256" i="111"/>
  <c r="O256" i="111" s="1"/>
  <c r="K256" i="111"/>
  <c r="L256" i="111" s="1"/>
  <c r="W255" i="111"/>
  <c r="V255" i="111"/>
  <c r="U255" i="111"/>
  <c r="T255" i="111"/>
  <c r="S255" i="111"/>
  <c r="Q255" i="111"/>
  <c r="N255" i="111"/>
  <c r="O255" i="111" s="1"/>
  <c r="K255" i="111"/>
  <c r="L255" i="111" s="1"/>
  <c r="W254" i="111"/>
  <c r="V254" i="111"/>
  <c r="U254" i="111"/>
  <c r="T254" i="111"/>
  <c r="S254" i="111"/>
  <c r="Q254" i="111"/>
  <c r="N254" i="111"/>
  <c r="O254" i="111" s="1"/>
  <c r="K254" i="111"/>
  <c r="L254" i="111" s="1"/>
  <c r="W253" i="111"/>
  <c r="V253" i="111"/>
  <c r="U253" i="111"/>
  <c r="T253" i="111"/>
  <c r="S253" i="111"/>
  <c r="Q253" i="111"/>
  <c r="N253" i="111"/>
  <c r="O253" i="111" s="1"/>
  <c r="K253" i="111"/>
  <c r="L253" i="111" s="1"/>
  <c r="I248" i="111"/>
  <c r="I17" i="111" s="1"/>
  <c r="H248" i="111"/>
  <c r="C248" i="111"/>
  <c r="B248" i="111"/>
  <c r="W247" i="111"/>
  <c r="V247" i="111"/>
  <c r="U247" i="111"/>
  <c r="T247" i="111"/>
  <c r="S247" i="111"/>
  <c r="Q247" i="111"/>
  <c r="O247" i="111"/>
  <c r="N247" i="111"/>
  <c r="K247" i="111"/>
  <c r="L247" i="111" s="1"/>
  <c r="W246" i="111"/>
  <c r="V246" i="111"/>
  <c r="U246" i="111"/>
  <c r="T246" i="111"/>
  <c r="S246" i="111"/>
  <c r="Q246" i="111"/>
  <c r="N246" i="111"/>
  <c r="O246" i="111" s="1"/>
  <c r="L246" i="111"/>
  <c r="K246" i="111"/>
  <c r="W245" i="111"/>
  <c r="V245" i="111"/>
  <c r="U245" i="111"/>
  <c r="T245" i="111"/>
  <c r="S245" i="111"/>
  <c r="Q245" i="111"/>
  <c r="N245" i="111"/>
  <c r="O245" i="111" s="1"/>
  <c r="K245" i="111"/>
  <c r="L245" i="111" s="1"/>
  <c r="W244" i="111"/>
  <c r="V244" i="111"/>
  <c r="U244" i="111"/>
  <c r="T244" i="111"/>
  <c r="S244" i="111"/>
  <c r="Q244" i="111"/>
  <c r="N244" i="111"/>
  <c r="O244" i="111" s="1"/>
  <c r="L244" i="111"/>
  <c r="K244" i="111"/>
  <c r="W243" i="111"/>
  <c r="V243" i="111"/>
  <c r="U243" i="111"/>
  <c r="T243" i="111"/>
  <c r="S243" i="111"/>
  <c r="Q243" i="111"/>
  <c r="O243" i="111"/>
  <c r="N243" i="111"/>
  <c r="K243" i="111"/>
  <c r="L243" i="111" s="1"/>
  <c r="W242" i="111"/>
  <c r="V242" i="111"/>
  <c r="U242" i="111"/>
  <c r="T242" i="111"/>
  <c r="S242" i="111"/>
  <c r="Q242" i="111"/>
  <c r="N242" i="111"/>
  <c r="O242" i="111" s="1"/>
  <c r="L242" i="111"/>
  <c r="K242" i="111"/>
  <c r="W241" i="111"/>
  <c r="V241" i="111"/>
  <c r="U241" i="111"/>
  <c r="T241" i="111"/>
  <c r="S241" i="111"/>
  <c r="Q241" i="111"/>
  <c r="N241" i="111"/>
  <c r="O241" i="111" s="1"/>
  <c r="K241" i="111"/>
  <c r="L241" i="111" s="1"/>
  <c r="W240" i="111"/>
  <c r="V240" i="111"/>
  <c r="U240" i="111"/>
  <c r="T240" i="111"/>
  <c r="S240" i="111"/>
  <c r="Q240" i="111"/>
  <c r="N240" i="111"/>
  <c r="O240" i="111" s="1"/>
  <c r="K240" i="111"/>
  <c r="L240" i="111" s="1"/>
  <c r="W239" i="111"/>
  <c r="V239" i="111"/>
  <c r="U239" i="111"/>
  <c r="T239" i="111"/>
  <c r="S239" i="111"/>
  <c r="Q239" i="111"/>
  <c r="N239" i="111"/>
  <c r="O239" i="111" s="1"/>
  <c r="K239" i="111"/>
  <c r="L239" i="111" s="1"/>
  <c r="W238" i="111"/>
  <c r="V238" i="111"/>
  <c r="U238" i="111"/>
  <c r="T238" i="111"/>
  <c r="S238" i="111"/>
  <c r="Q238" i="111"/>
  <c r="N238" i="111"/>
  <c r="O238" i="111" s="1"/>
  <c r="K238" i="111"/>
  <c r="L238" i="111" s="1"/>
  <c r="W237" i="111"/>
  <c r="V237" i="111"/>
  <c r="U237" i="111"/>
  <c r="T237" i="111"/>
  <c r="S237" i="111"/>
  <c r="Q237" i="111"/>
  <c r="N237" i="111"/>
  <c r="O237" i="111" s="1"/>
  <c r="K237" i="111"/>
  <c r="L237" i="111" s="1"/>
  <c r="W236" i="111"/>
  <c r="V236" i="111"/>
  <c r="U236" i="111"/>
  <c r="T236" i="111"/>
  <c r="S236" i="111"/>
  <c r="Q236" i="111"/>
  <c r="N236" i="111"/>
  <c r="O236" i="111" s="1"/>
  <c r="K236" i="111"/>
  <c r="L236" i="111" s="1"/>
  <c r="W235" i="111"/>
  <c r="V235" i="111"/>
  <c r="U235" i="111"/>
  <c r="T235" i="111"/>
  <c r="S235" i="111"/>
  <c r="Q235" i="111"/>
  <c r="N235" i="111"/>
  <c r="O235" i="111" s="1"/>
  <c r="K235" i="111"/>
  <c r="L235" i="111" s="1"/>
  <c r="W234" i="111"/>
  <c r="V234" i="111"/>
  <c r="U234" i="111"/>
  <c r="T234" i="111"/>
  <c r="S234" i="111"/>
  <c r="Q234" i="111"/>
  <c r="N234" i="111"/>
  <c r="O234" i="111" s="1"/>
  <c r="L234" i="111"/>
  <c r="K234" i="111"/>
  <c r="W233" i="111"/>
  <c r="V233" i="111"/>
  <c r="U233" i="111"/>
  <c r="T233" i="111"/>
  <c r="S233" i="111"/>
  <c r="Q233" i="111"/>
  <c r="O233" i="111"/>
  <c r="N233" i="111"/>
  <c r="K233" i="111"/>
  <c r="L233" i="111" s="1"/>
  <c r="W232" i="111"/>
  <c r="V232" i="111"/>
  <c r="U232" i="111"/>
  <c r="T232" i="111"/>
  <c r="S232" i="111"/>
  <c r="Q232" i="111"/>
  <c r="N232" i="111"/>
  <c r="O232" i="111" s="1"/>
  <c r="K232" i="111"/>
  <c r="L232" i="111" s="1"/>
  <c r="W231" i="111"/>
  <c r="V231" i="111"/>
  <c r="U231" i="111"/>
  <c r="T231" i="111"/>
  <c r="S231" i="111"/>
  <c r="Q231" i="111"/>
  <c r="N231" i="111"/>
  <c r="O231" i="111" s="1"/>
  <c r="K231" i="111"/>
  <c r="L231" i="111" s="1"/>
  <c r="W230" i="111"/>
  <c r="V230" i="111"/>
  <c r="U230" i="111"/>
  <c r="T230" i="111"/>
  <c r="S230" i="111"/>
  <c r="Q230" i="111"/>
  <c r="N230" i="111"/>
  <c r="O230" i="111" s="1"/>
  <c r="K230" i="111"/>
  <c r="L230" i="111" s="1"/>
  <c r="W229" i="111"/>
  <c r="V229" i="111"/>
  <c r="U229" i="111"/>
  <c r="T229" i="111"/>
  <c r="S229" i="111"/>
  <c r="Q229" i="111"/>
  <c r="N229" i="111"/>
  <c r="O229" i="111" s="1"/>
  <c r="K229" i="111"/>
  <c r="L229" i="111" s="1"/>
  <c r="W228" i="111"/>
  <c r="V228" i="111"/>
  <c r="U228" i="111"/>
  <c r="T228" i="111"/>
  <c r="S228" i="111"/>
  <c r="Q228" i="111"/>
  <c r="N228" i="111"/>
  <c r="O228" i="111" s="1"/>
  <c r="K228" i="111"/>
  <c r="L228" i="111" s="1"/>
  <c r="I223" i="111"/>
  <c r="H223" i="111"/>
  <c r="C223" i="111"/>
  <c r="B223" i="111"/>
  <c r="W222" i="111"/>
  <c r="V222" i="111"/>
  <c r="U222" i="111"/>
  <c r="T222" i="111"/>
  <c r="S222" i="111"/>
  <c r="Q222" i="111"/>
  <c r="N222" i="111"/>
  <c r="O222" i="111" s="1"/>
  <c r="K222" i="111"/>
  <c r="L222" i="111" s="1"/>
  <c r="W221" i="111"/>
  <c r="V221" i="111"/>
  <c r="U221" i="111"/>
  <c r="T221" i="111"/>
  <c r="S221" i="111"/>
  <c r="Q221" i="111"/>
  <c r="N221" i="111"/>
  <c r="O221" i="111" s="1"/>
  <c r="K221" i="111"/>
  <c r="L221" i="111" s="1"/>
  <c r="W220" i="111"/>
  <c r="V220" i="111"/>
  <c r="U220" i="111"/>
  <c r="T220" i="111"/>
  <c r="S220" i="111"/>
  <c r="Q220" i="111"/>
  <c r="N220" i="111"/>
  <c r="O220" i="111" s="1"/>
  <c r="K220" i="111"/>
  <c r="L220" i="111" s="1"/>
  <c r="W219" i="111"/>
  <c r="V219" i="111"/>
  <c r="U219" i="111"/>
  <c r="T219" i="111"/>
  <c r="S219" i="111"/>
  <c r="Q219" i="111"/>
  <c r="N219" i="111"/>
  <c r="O219" i="111" s="1"/>
  <c r="L219" i="111"/>
  <c r="K219" i="111"/>
  <c r="W218" i="111"/>
  <c r="V218" i="111"/>
  <c r="U218" i="111"/>
  <c r="T218" i="111"/>
  <c r="S218" i="111"/>
  <c r="Q218" i="111"/>
  <c r="N218" i="111"/>
  <c r="O218" i="111" s="1"/>
  <c r="K218" i="111"/>
  <c r="L218" i="111" s="1"/>
  <c r="W217" i="111"/>
  <c r="V217" i="111"/>
  <c r="U217" i="111"/>
  <c r="T217" i="111"/>
  <c r="S217" i="111"/>
  <c r="Q217" i="111"/>
  <c r="N217" i="111"/>
  <c r="O217" i="111" s="1"/>
  <c r="K217" i="111"/>
  <c r="L217" i="111" s="1"/>
  <c r="W216" i="111"/>
  <c r="V216" i="111"/>
  <c r="U216" i="111"/>
  <c r="T216" i="111"/>
  <c r="S216" i="111"/>
  <c r="Q216" i="111"/>
  <c r="N216" i="111"/>
  <c r="O216" i="111" s="1"/>
  <c r="K216" i="111"/>
  <c r="L216" i="111" s="1"/>
  <c r="W215" i="111"/>
  <c r="V215" i="111"/>
  <c r="U215" i="111"/>
  <c r="T215" i="111"/>
  <c r="S215" i="111"/>
  <c r="Q215" i="111"/>
  <c r="N215" i="111"/>
  <c r="O215" i="111" s="1"/>
  <c r="K215" i="111"/>
  <c r="L215" i="111" s="1"/>
  <c r="W214" i="111"/>
  <c r="V214" i="111"/>
  <c r="U214" i="111"/>
  <c r="T214" i="111"/>
  <c r="S214" i="111"/>
  <c r="Q214" i="111"/>
  <c r="N214" i="111"/>
  <c r="O214" i="111" s="1"/>
  <c r="K214" i="111"/>
  <c r="L214" i="111" s="1"/>
  <c r="W213" i="111"/>
  <c r="V213" i="111"/>
  <c r="U213" i="111"/>
  <c r="T213" i="111"/>
  <c r="S213" i="111"/>
  <c r="Q213" i="111"/>
  <c r="N213" i="111"/>
  <c r="O213" i="111" s="1"/>
  <c r="K213" i="111"/>
  <c r="L213" i="111" s="1"/>
  <c r="W212" i="111"/>
  <c r="V212" i="111"/>
  <c r="U212" i="111"/>
  <c r="T212" i="111"/>
  <c r="S212" i="111"/>
  <c r="Q212" i="111"/>
  <c r="N212" i="111"/>
  <c r="O212" i="111" s="1"/>
  <c r="K212" i="111"/>
  <c r="L212" i="111" s="1"/>
  <c r="W211" i="111"/>
  <c r="V211" i="111"/>
  <c r="U211" i="111"/>
  <c r="T211" i="111"/>
  <c r="S211" i="111"/>
  <c r="Q211" i="111"/>
  <c r="N211" i="111"/>
  <c r="O211" i="111" s="1"/>
  <c r="K211" i="111"/>
  <c r="L211" i="111" s="1"/>
  <c r="W210" i="111"/>
  <c r="V210" i="111"/>
  <c r="U210" i="111"/>
  <c r="T210" i="111"/>
  <c r="S210" i="111"/>
  <c r="Q210" i="111"/>
  <c r="N210" i="111"/>
  <c r="O210" i="111" s="1"/>
  <c r="K210" i="111"/>
  <c r="L210" i="111" s="1"/>
  <c r="W209" i="111"/>
  <c r="V209" i="111"/>
  <c r="U209" i="111"/>
  <c r="T209" i="111"/>
  <c r="S209" i="111"/>
  <c r="Q209" i="111"/>
  <c r="N209" i="111"/>
  <c r="O209" i="111" s="1"/>
  <c r="L209" i="111"/>
  <c r="K209" i="111"/>
  <c r="W208" i="111"/>
  <c r="V208" i="111"/>
  <c r="U208" i="111"/>
  <c r="T208" i="111"/>
  <c r="S208" i="111"/>
  <c r="Q208" i="111"/>
  <c r="N208" i="111"/>
  <c r="O208" i="111" s="1"/>
  <c r="K208" i="111"/>
  <c r="L208" i="111" s="1"/>
  <c r="W207" i="111"/>
  <c r="V207" i="111"/>
  <c r="U207" i="111"/>
  <c r="T207" i="111"/>
  <c r="S207" i="111"/>
  <c r="Q207" i="111"/>
  <c r="N207" i="111"/>
  <c r="O207" i="111" s="1"/>
  <c r="K207" i="111"/>
  <c r="L207" i="111" s="1"/>
  <c r="W206" i="111"/>
  <c r="V206" i="111"/>
  <c r="U206" i="111"/>
  <c r="T206" i="111"/>
  <c r="S206" i="111"/>
  <c r="Q206" i="111"/>
  <c r="N206" i="111"/>
  <c r="O206" i="111" s="1"/>
  <c r="K206" i="111"/>
  <c r="L206" i="111" s="1"/>
  <c r="W205" i="111"/>
  <c r="V205" i="111"/>
  <c r="U205" i="111"/>
  <c r="T205" i="111"/>
  <c r="S205" i="111"/>
  <c r="Q205" i="111"/>
  <c r="N205" i="111"/>
  <c r="O205" i="111" s="1"/>
  <c r="K205" i="111"/>
  <c r="L205" i="111" s="1"/>
  <c r="W204" i="111"/>
  <c r="V204" i="111"/>
  <c r="U204" i="111"/>
  <c r="T204" i="111"/>
  <c r="S204" i="111"/>
  <c r="Q204" i="111"/>
  <c r="O204" i="111"/>
  <c r="N204" i="111"/>
  <c r="K204" i="111"/>
  <c r="L204" i="111" s="1"/>
  <c r="W203" i="111"/>
  <c r="V203" i="111"/>
  <c r="U203" i="111"/>
  <c r="T203" i="111"/>
  <c r="S203" i="111"/>
  <c r="Q203" i="111"/>
  <c r="N203" i="111"/>
  <c r="O203" i="111" s="1"/>
  <c r="K203" i="111"/>
  <c r="L203" i="111" s="1"/>
  <c r="I198" i="111"/>
  <c r="H198" i="111"/>
  <c r="H15" i="111" s="1"/>
  <c r="C198" i="111"/>
  <c r="C15" i="111" s="1"/>
  <c r="O15" i="111" s="1"/>
  <c r="Y15" i="111" s="1"/>
  <c r="B198" i="111"/>
  <c r="W197" i="111"/>
  <c r="V197" i="111"/>
  <c r="U197" i="111"/>
  <c r="T197" i="111"/>
  <c r="S197" i="111"/>
  <c r="Q197" i="111"/>
  <c r="N197" i="111"/>
  <c r="O197" i="111" s="1"/>
  <c r="K197" i="111"/>
  <c r="L197" i="111" s="1"/>
  <c r="W196" i="111"/>
  <c r="V196" i="111"/>
  <c r="U196" i="111"/>
  <c r="T196" i="111"/>
  <c r="S196" i="111"/>
  <c r="Q196" i="111"/>
  <c r="N196" i="111"/>
  <c r="O196" i="111" s="1"/>
  <c r="K196" i="111"/>
  <c r="L196" i="111" s="1"/>
  <c r="W195" i="111"/>
  <c r="V195" i="111"/>
  <c r="U195" i="111"/>
  <c r="T195" i="111"/>
  <c r="S195" i="111"/>
  <c r="Q195" i="111"/>
  <c r="N195" i="111"/>
  <c r="O195" i="111" s="1"/>
  <c r="K195" i="111"/>
  <c r="L195" i="111" s="1"/>
  <c r="W194" i="111"/>
  <c r="V194" i="111"/>
  <c r="U194" i="111"/>
  <c r="T194" i="111"/>
  <c r="S194" i="111"/>
  <c r="Q194" i="111"/>
  <c r="N194" i="111"/>
  <c r="O194" i="111" s="1"/>
  <c r="K194" i="111"/>
  <c r="L194" i="111" s="1"/>
  <c r="W193" i="111"/>
  <c r="V193" i="111"/>
  <c r="U193" i="111"/>
  <c r="T193" i="111"/>
  <c r="S193" i="111"/>
  <c r="Q193" i="111"/>
  <c r="N193" i="111"/>
  <c r="O193" i="111" s="1"/>
  <c r="K193" i="111"/>
  <c r="L193" i="111" s="1"/>
  <c r="W192" i="111"/>
  <c r="V192" i="111"/>
  <c r="U192" i="111"/>
  <c r="T192" i="111"/>
  <c r="S192" i="111"/>
  <c r="Q192" i="111"/>
  <c r="N192" i="111"/>
  <c r="O192" i="111" s="1"/>
  <c r="K192" i="111"/>
  <c r="L192" i="111" s="1"/>
  <c r="W191" i="111"/>
  <c r="V191" i="111"/>
  <c r="U191" i="111"/>
  <c r="T191" i="111"/>
  <c r="S191" i="111"/>
  <c r="Q191" i="111"/>
  <c r="N191" i="111"/>
  <c r="O191" i="111" s="1"/>
  <c r="K191" i="111"/>
  <c r="L191" i="111" s="1"/>
  <c r="W190" i="111"/>
  <c r="V190" i="111"/>
  <c r="U190" i="111"/>
  <c r="T190" i="111"/>
  <c r="S190" i="111"/>
  <c r="Q190" i="111"/>
  <c r="N190" i="111"/>
  <c r="O190" i="111" s="1"/>
  <c r="K190" i="111"/>
  <c r="L190" i="111" s="1"/>
  <c r="W189" i="111"/>
  <c r="V189" i="111"/>
  <c r="U189" i="111"/>
  <c r="T189" i="111"/>
  <c r="S189" i="111"/>
  <c r="Q189" i="111"/>
  <c r="O189" i="111"/>
  <c r="N189" i="111"/>
  <c r="K189" i="111"/>
  <c r="L189" i="111" s="1"/>
  <c r="W188" i="111"/>
  <c r="V188" i="111"/>
  <c r="U188" i="111"/>
  <c r="T188" i="111"/>
  <c r="S188" i="111"/>
  <c r="Q188" i="111"/>
  <c r="N188" i="111"/>
  <c r="O188" i="111" s="1"/>
  <c r="K188" i="111"/>
  <c r="L188" i="111" s="1"/>
  <c r="W187" i="111"/>
  <c r="V187" i="111"/>
  <c r="U187" i="111"/>
  <c r="T187" i="111"/>
  <c r="S187" i="111"/>
  <c r="Q187" i="111"/>
  <c r="N187" i="111"/>
  <c r="O187" i="111" s="1"/>
  <c r="K187" i="111"/>
  <c r="L187" i="111" s="1"/>
  <c r="W186" i="111"/>
  <c r="V186" i="111"/>
  <c r="U186" i="111"/>
  <c r="T186" i="111"/>
  <c r="S186" i="111"/>
  <c r="Q186" i="111"/>
  <c r="N186" i="111"/>
  <c r="O186" i="111" s="1"/>
  <c r="K186" i="111"/>
  <c r="L186" i="111" s="1"/>
  <c r="W185" i="111"/>
  <c r="V185" i="111"/>
  <c r="U185" i="111"/>
  <c r="T185" i="111"/>
  <c r="S185" i="111"/>
  <c r="Q185" i="111"/>
  <c r="N185" i="111"/>
  <c r="O185" i="111" s="1"/>
  <c r="K185" i="111"/>
  <c r="L185" i="111" s="1"/>
  <c r="W184" i="111"/>
  <c r="V184" i="111"/>
  <c r="U184" i="111"/>
  <c r="T184" i="111"/>
  <c r="S184" i="111"/>
  <c r="Q184" i="111"/>
  <c r="N184" i="111"/>
  <c r="O184" i="111" s="1"/>
  <c r="K184" i="111"/>
  <c r="L184" i="111" s="1"/>
  <c r="W183" i="111"/>
  <c r="V183" i="111"/>
  <c r="U183" i="111"/>
  <c r="T183" i="111"/>
  <c r="S183" i="111"/>
  <c r="Q183" i="111"/>
  <c r="N183" i="111"/>
  <c r="O183" i="111" s="1"/>
  <c r="K183" i="111"/>
  <c r="L183" i="111" s="1"/>
  <c r="W182" i="111"/>
  <c r="V182" i="111"/>
  <c r="U182" i="111"/>
  <c r="T182" i="111"/>
  <c r="S182" i="111"/>
  <c r="Q182" i="111"/>
  <c r="N182" i="111"/>
  <c r="O182" i="111" s="1"/>
  <c r="K182" i="111"/>
  <c r="L182" i="111" s="1"/>
  <c r="W181" i="111"/>
  <c r="V181" i="111"/>
  <c r="U181" i="111"/>
  <c r="T181" i="111"/>
  <c r="S181" i="111"/>
  <c r="Q181" i="111"/>
  <c r="N181" i="111"/>
  <c r="O181" i="111" s="1"/>
  <c r="K181" i="111"/>
  <c r="L181" i="111" s="1"/>
  <c r="W180" i="111"/>
  <c r="V180" i="111"/>
  <c r="U180" i="111"/>
  <c r="T180" i="111"/>
  <c r="S180" i="111"/>
  <c r="Q180" i="111"/>
  <c r="N180" i="111"/>
  <c r="O180" i="111" s="1"/>
  <c r="K180" i="111"/>
  <c r="L180" i="111" s="1"/>
  <c r="W179" i="111"/>
  <c r="V179" i="111"/>
  <c r="U179" i="111"/>
  <c r="T179" i="111"/>
  <c r="S179" i="111"/>
  <c r="Q179" i="111"/>
  <c r="N179" i="111"/>
  <c r="O179" i="111" s="1"/>
  <c r="K179" i="111"/>
  <c r="L179" i="111" s="1"/>
  <c r="W178" i="111"/>
  <c r="V178" i="111"/>
  <c r="U178" i="111"/>
  <c r="T178" i="111"/>
  <c r="S178" i="111"/>
  <c r="Q178" i="111"/>
  <c r="N178" i="111"/>
  <c r="O178" i="111" s="1"/>
  <c r="K178" i="111"/>
  <c r="L178" i="111" s="1"/>
  <c r="I173" i="111"/>
  <c r="H173" i="111"/>
  <c r="C173" i="111"/>
  <c r="C14" i="111" s="1"/>
  <c r="O14" i="111" s="1"/>
  <c r="Y14" i="111" s="1"/>
  <c r="B173" i="111"/>
  <c r="B14" i="111" s="1"/>
  <c r="W172" i="111"/>
  <c r="V172" i="111"/>
  <c r="U172" i="111"/>
  <c r="T172" i="111"/>
  <c r="S172" i="111"/>
  <c r="Q172" i="111"/>
  <c r="N172" i="111"/>
  <c r="O172" i="111" s="1"/>
  <c r="K172" i="111"/>
  <c r="L172" i="111" s="1"/>
  <c r="W171" i="111"/>
  <c r="V171" i="111"/>
  <c r="U171" i="111"/>
  <c r="T171" i="111"/>
  <c r="S171" i="111"/>
  <c r="Q171" i="111"/>
  <c r="N171" i="111"/>
  <c r="O171" i="111" s="1"/>
  <c r="K171" i="111"/>
  <c r="L171" i="111" s="1"/>
  <c r="W170" i="111"/>
  <c r="V170" i="111"/>
  <c r="U170" i="111"/>
  <c r="T170" i="111"/>
  <c r="S170" i="111"/>
  <c r="Q170" i="111"/>
  <c r="N170" i="111"/>
  <c r="O170" i="111" s="1"/>
  <c r="K170" i="111"/>
  <c r="L170" i="111" s="1"/>
  <c r="W169" i="111"/>
  <c r="V169" i="111"/>
  <c r="U169" i="111"/>
  <c r="T169" i="111"/>
  <c r="S169" i="111"/>
  <c r="Q169" i="111"/>
  <c r="N169" i="111"/>
  <c r="O169" i="111" s="1"/>
  <c r="K169" i="111"/>
  <c r="L169" i="111" s="1"/>
  <c r="W168" i="111"/>
  <c r="V168" i="111"/>
  <c r="U168" i="111"/>
  <c r="T168" i="111"/>
  <c r="S168" i="111"/>
  <c r="Q168" i="111"/>
  <c r="N168" i="111"/>
  <c r="O168" i="111" s="1"/>
  <c r="K168" i="111"/>
  <c r="L168" i="111" s="1"/>
  <c r="W167" i="111"/>
  <c r="V167" i="111"/>
  <c r="U167" i="111"/>
  <c r="T167" i="111"/>
  <c r="S167" i="111"/>
  <c r="Q167" i="111"/>
  <c r="N167" i="111"/>
  <c r="O167" i="111" s="1"/>
  <c r="K167" i="111"/>
  <c r="L167" i="111" s="1"/>
  <c r="W166" i="111"/>
  <c r="V166" i="111"/>
  <c r="U166" i="111"/>
  <c r="T166" i="111"/>
  <c r="S166" i="111"/>
  <c r="Q166" i="111"/>
  <c r="N166" i="111"/>
  <c r="O166" i="111" s="1"/>
  <c r="K166" i="111"/>
  <c r="L166" i="111" s="1"/>
  <c r="W165" i="111"/>
  <c r="V165" i="111"/>
  <c r="U165" i="111"/>
  <c r="T165" i="111"/>
  <c r="S165" i="111"/>
  <c r="Q165" i="111"/>
  <c r="N165" i="111"/>
  <c r="O165" i="111" s="1"/>
  <c r="K165" i="111"/>
  <c r="L165" i="111" s="1"/>
  <c r="W164" i="111"/>
  <c r="V164" i="111"/>
  <c r="U164" i="111"/>
  <c r="T164" i="111"/>
  <c r="S164" i="111"/>
  <c r="Q164" i="111"/>
  <c r="N164" i="111"/>
  <c r="O164" i="111" s="1"/>
  <c r="K164" i="111"/>
  <c r="L164" i="111" s="1"/>
  <c r="W163" i="111"/>
  <c r="V163" i="111"/>
  <c r="U163" i="111"/>
  <c r="T163" i="111"/>
  <c r="S163" i="111"/>
  <c r="Q163" i="111"/>
  <c r="N163" i="111"/>
  <c r="O163" i="111" s="1"/>
  <c r="K163" i="111"/>
  <c r="L163" i="111" s="1"/>
  <c r="W162" i="111"/>
  <c r="V162" i="111"/>
  <c r="U162" i="111"/>
  <c r="T162" i="111"/>
  <c r="S162" i="111"/>
  <c r="Q162" i="111"/>
  <c r="N162" i="111"/>
  <c r="O162" i="111" s="1"/>
  <c r="K162" i="111"/>
  <c r="L162" i="111" s="1"/>
  <c r="W161" i="111"/>
  <c r="V161" i="111"/>
  <c r="U161" i="111"/>
  <c r="T161" i="111"/>
  <c r="S161" i="111"/>
  <c r="Q161" i="111"/>
  <c r="O161" i="111"/>
  <c r="N161" i="111"/>
  <c r="K161" i="111"/>
  <c r="L161" i="111" s="1"/>
  <c r="W160" i="111"/>
  <c r="V160" i="111"/>
  <c r="U160" i="111"/>
  <c r="T160" i="111"/>
  <c r="S160" i="111"/>
  <c r="Q160" i="111"/>
  <c r="N160" i="111"/>
  <c r="O160" i="111" s="1"/>
  <c r="K160" i="111"/>
  <c r="L160" i="111" s="1"/>
  <c r="W159" i="111"/>
  <c r="V159" i="111"/>
  <c r="U159" i="111"/>
  <c r="T159" i="111"/>
  <c r="S159" i="111"/>
  <c r="Q159" i="111"/>
  <c r="N159" i="111"/>
  <c r="O159" i="111" s="1"/>
  <c r="K159" i="111"/>
  <c r="L159" i="111" s="1"/>
  <c r="W158" i="111"/>
  <c r="V158" i="111"/>
  <c r="U158" i="111"/>
  <c r="T158" i="111"/>
  <c r="S158" i="111"/>
  <c r="Q158" i="111"/>
  <c r="N158" i="111"/>
  <c r="O158" i="111" s="1"/>
  <c r="K158" i="111"/>
  <c r="L158" i="111" s="1"/>
  <c r="W157" i="111"/>
  <c r="V157" i="111"/>
  <c r="U157" i="111"/>
  <c r="T157" i="111"/>
  <c r="S157" i="111"/>
  <c r="Q157" i="111"/>
  <c r="N157" i="111"/>
  <c r="O157" i="111" s="1"/>
  <c r="K157" i="111"/>
  <c r="L157" i="111" s="1"/>
  <c r="W156" i="111"/>
  <c r="V156" i="111"/>
  <c r="U156" i="111"/>
  <c r="T156" i="111"/>
  <c r="S156" i="111"/>
  <c r="Q156" i="111"/>
  <c r="N156" i="111"/>
  <c r="O156" i="111" s="1"/>
  <c r="K156" i="111"/>
  <c r="L156" i="111" s="1"/>
  <c r="W155" i="111"/>
  <c r="V155" i="111"/>
  <c r="U155" i="111"/>
  <c r="T155" i="111"/>
  <c r="S155" i="111"/>
  <c r="Q155" i="111"/>
  <c r="N155" i="111"/>
  <c r="O155" i="111" s="1"/>
  <c r="K155" i="111"/>
  <c r="L155" i="111" s="1"/>
  <c r="W154" i="111"/>
  <c r="V154" i="111"/>
  <c r="U154" i="111"/>
  <c r="T154" i="111"/>
  <c r="S154" i="111"/>
  <c r="Q154" i="111"/>
  <c r="N154" i="111"/>
  <c r="O154" i="111" s="1"/>
  <c r="K154" i="111"/>
  <c r="L154" i="111" s="1"/>
  <c r="W153" i="111"/>
  <c r="V153" i="111"/>
  <c r="U153" i="111"/>
  <c r="T153" i="111"/>
  <c r="S153" i="111"/>
  <c r="Q153" i="111"/>
  <c r="N153" i="111"/>
  <c r="O153" i="111" s="1"/>
  <c r="K153" i="111"/>
  <c r="L153" i="111" s="1"/>
  <c r="I148" i="111"/>
  <c r="H148" i="111"/>
  <c r="H13" i="111" s="1"/>
  <c r="T13" i="111" s="1"/>
  <c r="C148" i="111"/>
  <c r="C13" i="111" s="1"/>
  <c r="O13" i="111" s="1"/>
  <c r="Y13" i="111" s="1"/>
  <c r="B148" i="111"/>
  <c r="W147" i="111"/>
  <c r="V147" i="111"/>
  <c r="U147" i="111"/>
  <c r="T147" i="111"/>
  <c r="S147" i="111"/>
  <c r="Q147" i="111"/>
  <c r="N147" i="111"/>
  <c r="O147" i="111" s="1"/>
  <c r="K147" i="111"/>
  <c r="L147" i="111" s="1"/>
  <c r="W146" i="111"/>
  <c r="V146" i="111"/>
  <c r="U146" i="111"/>
  <c r="T146" i="111"/>
  <c r="S146" i="111"/>
  <c r="Q146" i="111"/>
  <c r="N146" i="111"/>
  <c r="O146" i="111" s="1"/>
  <c r="K146" i="111"/>
  <c r="L146" i="111" s="1"/>
  <c r="W145" i="111"/>
  <c r="V145" i="111"/>
  <c r="U145" i="111"/>
  <c r="T145" i="111"/>
  <c r="S145" i="111"/>
  <c r="Q145" i="111"/>
  <c r="O145" i="111"/>
  <c r="N145" i="111"/>
  <c r="K145" i="111"/>
  <c r="L145" i="111" s="1"/>
  <c r="W144" i="111"/>
  <c r="V144" i="111"/>
  <c r="U144" i="111"/>
  <c r="T144" i="111"/>
  <c r="S144" i="111"/>
  <c r="Q144" i="111"/>
  <c r="N144" i="111"/>
  <c r="O144" i="111" s="1"/>
  <c r="K144" i="111"/>
  <c r="L144" i="111" s="1"/>
  <c r="W143" i="111"/>
  <c r="V143" i="111"/>
  <c r="U143" i="111"/>
  <c r="T143" i="111"/>
  <c r="S143" i="111"/>
  <c r="Q143" i="111"/>
  <c r="N143" i="111"/>
  <c r="O143" i="111" s="1"/>
  <c r="K143" i="111"/>
  <c r="L143" i="111" s="1"/>
  <c r="W142" i="111"/>
  <c r="V142" i="111"/>
  <c r="U142" i="111"/>
  <c r="T142" i="111"/>
  <c r="S142" i="111"/>
  <c r="Q142" i="111"/>
  <c r="N142" i="111"/>
  <c r="O142" i="111" s="1"/>
  <c r="K142" i="111"/>
  <c r="L142" i="111" s="1"/>
  <c r="W141" i="111"/>
  <c r="V141" i="111"/>
  <c r="U141" i="111"/>
  <c r="T141" i="111"/>
  <c r="S141" i="111"/>
  <c r="Q141" i="111"/>
  <c r="O141" i="111"/>
  <c r="N141" i="111"/>
  <c r="K141" i="111"/>
  <c r="L141" i="111" s="1"/>
  <c r="W140" i="111"/>
  <c r="V140" i="111"/>
  <c r="U140" i="111"/>
  <c r="T140" i="111"/>
  <c r="S140" i="111"/>
  <c r="Q140" i="111"/>
  <c r="N140" i="111"/>
  <c r="O140" i="111" s="1"/>
  <c r="K140" i="111"/>
  <c r="L140" i="111" s="1"/>
  <c r="W139" i="111"/>
  <c r="V139" i="111"/>
  <c r="U139" i="111"/>
  <c r="T139" i="111"/>
  <c r="S139" i="111"/>
  <c r="Q139" i="111"/>
  <c r="N139" i="111"/>
  <c r="O139" i="111" s="1"/>
  <c r="K139" i="111"/>
  <c r="L139" i="111" s="1"/>
  <c r="W138" i="111"/>
  <c r="V138" i="111"/>
  <c r="U138" i="111"/>
  <c r="T138" i="111"/>
  <c r="S138" i="111"/>
  <c r="Q138" i="111"/>
  <c r="N138" i="111"/>
  <c r="O138" i="111" s="1"/>
  <c r="K138" i="111"/>
  <c r="L138" i="111" s="1"/>
  <c r="W137" i="111"/>
  <c r="V137" i="111"/>
  <c r="U137" i="111"/>
  <c r="T137" i="111"/>
  <c r="S137" i="111"/>
  <c r="Q137" i="111"/>
  <c r="N137" i="111"/>
  <c r="O137" i="111" s="1"/>
  <c r="K137" i="111"/>
  <c r="L137" i="111" s="1"/>
  <c r="W136" i="111"/>
  <c r="V136" i="111"/>
  <c r="U136" i="111"/>
  <c r="T136" i="111"/>
  <c r="S136" i="111"/>
  <c r="Q136" i="111"/>
  <c r="N136" i="111"/>
  <c r="O136" i="111" s="1"/>
  <c r="K136" i="111"/>
  <c r="L136" i="111" s="1"/>
  <c r="W135" i="111"/>
  <c r="V135" i="111"/>
  <c r="U135" i="111"/>
  <c r="T135" i="111"/>
  <c r="S135" i="111"/>
  <c r="Q135" i="111"/>
  <c r="N135" i="111"/>
  <c r="O135" i="111" s="1"/>
  <c r="K135" i="111"/>
  <c r="L135" i="111" s="1"/>
  <c r="W134" i="111"/>
  <c r="V134" i="111"/>
  <c r="U134" i="111"/>
  <c r="T134" i="111"/>
  <c r="S134" i="111"/>
  <c r="Q134" i="111"/>
  <c r="N134" i="111"/>
  <c r="O134" i="111" s="1"/>
  <c r="K134" i="111"/>
  <c r="L134" i="111" s="1"/>
  <c r="W133" i="111"/>
  <c r="V133" i="111"/>
  <c r="U133" i="111"/>
  <c r="T133" i="111"/>
  <c r="S133" i="111"/>
  <c r="Q133" i="111"/>
  <c r="N133" i="111"/>
  <c r="O133" i="111" s="1"/>
  <c r="L133" i="111"/>
  <c r="K133" i="111"/>
  <c r="W132" i="111"/>
  <c r="V132" i="111"/>
  <c r="U132" i="111"/>
  <c r="T132" i="111"/>
  <c r="S132" i="111"/>
  <c r="Q132" i="111"/>
  <c r="N132" i="111"/>
  <c r="O132" i="111" s="1"/>
  <c r="K132" i="111"/>
  <c r="L132" i="111" s="1"/>
  <c r="W131" i="111"/>
  <c r="V131" i="111"/>
  <c r="U131" i="111"/>
  <c r="T131" i="111"/>
  <c r="S131" i="111"/>
  <c r="Q131" i="111"/>
  <c r="N131" i="111"/>
  <c r="O131" i="111" s="1"/>
  <c r="K131" i="111"/>
  <c r="L131" i="111" s="1"/>
  <c r="W130" i="111"/>
  <c r="V130" i="111"/>
  <c r="U130" i="111"/>
  <c r="T130" i="111"/>
  <c r="S130" i="111"/>
  <c r="Q130" i="111"/>
  <c r="N130" i="111"/>
  <c r="O130" i="111" s="1"/>
  <c r="K130" i="111"/>
  <c r="L130" i="111" s="1"/>
  <c r="W129" i="111"/>
  <c r="V129" i="111"/>
  <c r="U129" i="111"/>
  <c r="T129" i="111"/>
  <c r="S129" i="111"/>
  <c r="Q129" i="111"/>
  <c r="N129" i="111"/>
  <c r="O129" i="111" s="1"/>
  <c r="K129" i="111"/>
  <c r="L129" i="111" s="1"/>
  <c r="W128" i="111"/>
  <c r="V128" i="111"/>
  <c r="U128" i="111"/>
  <c r="T128" i="111"/>
  <c r="S128" i="111"/>
  <c r="Q128" i="111"/>
  <c r="N128" i="111"/>
  <c r="O128" i="111" s="1"/>
  <c r="K128" i="111"/>
  <c r="L128" i="111" s="1"/>
  <c r="I123" i="111"/>
  <c r="I12" i="111" s="1"/>
  <c r="H123" i="111"/>
  <c r="C123" i="111"/>
  <c r="C12" i="111" s="1"/>
  <c r="O12" i="111" s="1"/>
  <c r="Y12" i="111" s="1"/>
  <c r="B123" i="111"/>
  <c r="B12" i="111" s="1"/>
  <c r="W122" i="111"/>
  <c r="V122" i="111"/>
  <c r="U122" i="111"/>
  <c r="T122" i="111"/>
  <c r="S122" i="111"/>
  <c r="Q122" i="111"/>
  <c r="N122" i="111"/>
  <c r="O122" i="111" s="1"/>
  <c r="K122" i="111"/>
  <c r="L122" i="111" s="1"/>
  <c r="W121" i="111"/>
  <c r="V121" i="111"/>
  <c r="U121" i="111"/>
  <c r="T121" i="111"/>
  <c r="S121" i="111"/>
  <c r="Q121" i="111"/>
  <c r="N121" i="111"/>
  <c r="O121" i="111" s="1"/>
  <c r="K121" i="111"/>
  <c r="L121" i="111" s="1"/>
  <c r="W120" i="111"/>
  <c r="V120" i="111"/>
  <c r="U120" i="111"/>
  <c r="T120" i="111"/>
  <c r="S120" i="111"/>
  <c r="Q120" i="111"/>
  <c r="O120" i="111"/>
  <c r="N120" i="111"/>
  <c r="K120" i="111"/>
  <c r="L120" i="111" s="1"/>
  <c r="W119" i="111"/>
  <c r="V119" i="111"/>
  <c r="U119" i="111"/>
  <c r="T119" i="111"/>
  <c r="S119" i="111"/>
  <c r="Q119" i="111"/>
  <c r="N119" i="111"/>
  <c r="O119" i="111" s="1"/>
  <c r="K119" i="111"/>
  <c r="L119" i="111" s="1"/>
  <c r="W118" i="111"/>
  <c r="V118" i="111"/>
  <c r="U118" i="111"/>
  <c r="T118" i="111"/>
  <c r="S118" i="111"/>
  <c r="Q118" i="111"/>
  <c r="N118" i="111"/>
  <c r="O118" i="111" s="1"/>
  <c r="K118" i="111"/>
  <c r="L118" i="111" s="1"/>
  <c r="W117" i="111"/>
  <c r="V117" i="111"/>
  <c r="U117" i="111"/>
  <c r="T117" i="111"/>
  <c r="S117" i="111"/>
  <c r="Q117" i="111"/>
  <c r="N117" i="111"/>
  <c r="O117" i="111" s="1"/>
  <c r="K117" i="111"/>
  <c r="L117" i="111" s="1"/>
  <c r="W116" i="111"/>
  <c r="V116" i="111"/>
  <c r="U116" i="111"/>
  <c r="T116" i="111"/>
  <c r="S116" i="111"/>
  <c r="Q116" i="111"/>
  <c r="N116" i="111"/>
  <c r="O116" i="111" s="1"/>
  <c r="K116" i="111"/>
  <c r="L116" i="111" s="1"/>
  <c r="W115" i="111"/>
  <c r="V115" i="111"/>
  <c r="U115" i="111"/>
  <c r="T115" i="111"/>
  <c r="S115" i="111"/>
  <c r="Q115" i="111"/>
  <c r="N115" i="111"/>
  <c r="O115" i="111" s="1"/>
  <c r="K115" i="111"/>
  <c r="L115" i="111" s="1"/>
  <c r="W114" i="111"/>
  <c r="V114" i="111"/>
  <c r="U114" i="111"/>
  <c r="T114" i="111"/>
  <c r="S114" i="111"/>
  <c r="Q114" i="111"/>
  <c r="N114" i="111"/>
  <c r="O114" i="111" s="1"/>
  <c r="K114" i="111"/>
  <c r="L114" i="111" s="1"/>
  <c r="W113" i="111"/>
  <c r="V113" i="111"/>
  <c r="U113" i="111"/>
  <c r="T113" i="111"/>
  <c r="S113" i="111"/>
  <c r="Q113" i="111"/>
  <c r="N113" i="111"/>
  <c r="O113" i="111" s="1"/>
  <c r="K113" i="111"/>
  <c r="L113" i="111" s="1"/>
  <c r="W112" i="111"/>
  <c r="V112" i="111"/>
  <c r="U112" i="111"/>
  <c r="T112" i="111"/>
  <c r="S112" i="111"/>
  <c r="Q112" i="111"/>
  <c r="N112" i="111"/>
  <c r="O112" i="111" s="1"/>
  <c r="K112" i="111"/>
  <c r="L112" i="111" s="1"/>
  <c r="W111" i="111"/>
  <c r="V111" i="111"/>
  <c r="U111" i="111"/>
  <c r="T111" i="111"/>
  <c r="S111" i="111"/>
  <c r="Q111" i="111"/>
  <c r="N111" i="111"/>
  <c r="O111" i="111" s="1"/>
  <c r="K111" i="111"/>
  <c r="L111" i="111" s="1"/>
  <c r="W110" i="111"/>
  <c r="V110" i="111"/>
  <c r="U110" i="111"/>
  <c r="T110" i="111"/>
  <c r="S110" i="111"/>
  <c r="Q110" i="111"/>
  <c r="N110" i="111"/>
  <c r="O110" i="111" s="1"/>
  <c r="K110" i="111"/>
  <c r="L110" i="111" s="1"/>
  <c r="W109" i="111"/>
  <c r="V109" i="111"/>
  <c r="U109" i="111"/>
  <c r="T109" i="111"/>
  <c r="S109" i="111"/>
  <c r="Q109" i="111"/>
  <c r="N109" i="111"/>
  <c r="O109" i="111" s="1"/>
  <c r="K109" i="111"/>
  <c r="L109" i="111" s="1"/>
  <c r="W108" i="111"/>
  <c r="V108" i="111"/>
  <c r="U108" i="111"/>
  <c r="T108" i="111"/>
  <c r="S108" i="111"/>
  <c r="Q108" i="111"/>
  <c r="N108" i="111"/>
  <c r="O108" i="111" s="1"/>
  <c r="L108" i="111"/>
  <c r="K108" i="111"/>
  <c r="W107" i="111"/>
  <c r="V107" i="111"/>
  <c r="U107" i="111"/>
  <c r="T107" i="111"/>
  <c r="S107" i="111"/>
  <c r="Q107" i="111"/>
  <c r="N107" i="111"/>
  <c r="O107" i="111" s="1"/>
  <c r="K107" i="111"/>
  <c r="L107" i="111" s="1"/>
  <c r="W106" i="111"/>
  <c r="V106" i="111"/>
  <c r="U106" i="111"/>
  <c r="T106" i="111"/>
  <c r="S106" i="111"/>
  <c r="Q106" i="111"/>
  <c r="N106" i="111"/>
  <c r="O106" i="111" s="1"/>
  <c r="K106" i="111"/>
  <c r="L106" i="111" s="1"/>
  <c r="W105" i="111"/>
  <c r="V105" i="111"/>
  <c r="U105" i="111"/>
  <c r="T105" i="111"/>
  <c r="S105" i="111"/>
  <c r="Q105" i="111"/>
  <c r="N105" i="111"/>
  <c r="O105" i="111" s="1"/>
  <c r="K105" i="111"/>
  <c r="L105" i="111" s="1"/>
  <c r="W104" i="111"/>
  <c r="V104" i="111"/>
  <c r="U104" i="111"/>
  <c r="T104" i="111"/>
  <c r="S104" i="111"/>
  <c r="Q104" i="111"/>
  <c r="N104" i="111"/>
  <c r="O104" i="111" s="1"/>
  <c r="K104" i="111"/>
  <c r="L104" i="111" s="1"/>
  <c r="W103" i="111"/>
  <c r="V103" i="111"/>
  <c r="U103" i="111"/>
  <c r="T103" i="111"/>
  <c r="S103" i="111"/>
  <c r="Q103" i="111"/>
  <c r="N103" i="111"/>
  <c r="O103" i="111" s="1"/>
  <c r="K103" i="111"/>
  <c r="L103" i="111" s="1"/>
  <c r="I98" i="111"/>
  <c r="I11" i="111" s="1"/>
  <c r="H98" i="111"/>
  <c r="H11" i="111" s="1"/>
  <c r="C98" i="111"/>
  <c r="C11" i="111" s="1"/>
  <c r="O11" i="111" s="1"/>
  <c r="Y11" i="111" s="1"/>
  <c r="B98" i="111"/>
  <c r="B11" i="111" s="1"/>
  <c r="W97" i="111"/>
  <c r="V97" i="111"/>
  <c r="U97" i="111"/>
  <c r="T97" i="111"/>
  <c r="S97" i="111"/>
  <c r="Q97" i="111"/>
  <c r="N97" i="111"/>
  <c r="O97" i="111" s="1"/>
  <c r="K97" i="111"/>
  <c r="L97" i="111" s="1"/>
  <c r="W96" i="111"/>
  <c r="V96" i="111"/>
  <c r="U96" i="111"/>
  <c r="T96" i="111"/>
  <c r="S96" i="111"/>
  <c r="Q96" i="111"/>
  <c r="N96" i="111"/>
  <c r="O96" i="111" s="1"/>
  <c r="K96" i="111"/>
  <c r="L96" i="111" s="1"/>
  <c r="W95" i="111"/>
  <c r="V95" i="111"/>
  <c r="U95" i="111"/>
  <c r="T95" i="111"/>
  <c r="S95" i="111"/>
  <c r="Q95" i="111"/>
  <c r="N95" i="111"/>
  <c r="O95" i="111" s="1"/>
  <c r="K95" i="111"/>
  <c r="L95" i="111" s="1"/>
  <c r="W94" i="111"/>
  <c r="V94" i="111"/>
  <c r="U94" i="111"/>
  <c r="T94" i="111"/>
  <c r="S94" i="111"/>
  <c r="Q94" i="111"/>
  <c r="N94" i="111"/>
  <c r="O94" i="111" s="1"/>
  <c r="K94" i="111"/>
  <c r="L94" i="111" s="1"/>
  <c r="W93" i="111"/>
  <c r="V93" i="111"/>
  <c r="U93" i="111"/>
  <c r="T93" i="111"/>
  <c r="S93" i="111"/>
  <c r="Q93" i="111"/>
  <c r="N93" i="111"/>
  <c r="O93" i="111" s="1"/>
  <c r="K93" i="111"/>
  <c r="L93" i="111" s="1"/>
  <c r="W92" i="111"/>
  <c r="V92" i="111"/>
  <c r="U92" i="111"/>
  <c r="T92" i="111"/>
  <c r="S92" i="111"/>
  <c r="Q92" i="111"/>
  <c r="N92" i="111"/>
  <c r="O92" i="111" s="1"/>
  <c r="K92" i="111"/>
  <c r="L92" i="111" s="1"/>
  <c r="W91" i="111"/>
  <c r="V91" i="111"/>
  <c r="U91" i="111"/>
  <c r="T91" i="111"/>
  <c r="S91" i="111"/>
  <c r="Q91" i="111"/>
  <c r="N91" i="111"/>
  <c r="O91" i="111" s="1"/>
  <c r="K91" i="111"/>
  <c r="L91" i="111" s="1"/>
  <c r="W90" i="111"/>
  <c r="V90" i="111"/>
  <c r="U90" i="111"/>
  <c r="T90" i="111"/>
  <c r="S90" i="111"/>
  <c r="Q90" i="111"/>
  <c r="N90" i="111"/>
  <c r="O90" i="111" s="1"/>
  <c r="K90" i="111"/>
  <c r="L90" i="111" s="1"/>
  <c r="W89" i="111"/>
  <c r="V89" i="111"/>
  <c r="U89" i="111"/>
  <c r="T89" i="111"/>
  <c r="S89" i="111"/>
  <c r="Q89" i="111"/>
  <c r="N89" i="111"/>
  <c r="O89" i="111" s="1"/>
  <c r="K89" i="111"/>
  <c r="L89" i="111" s="1"/>
  <c r="W88" i="111"/>
  <c r="V88" i="111"/>
  <c r="U88" i="111"/>
  <c r="T88" i="111"/>
  <c r="S88" i="111"/>
  <c r="Q88" i="111"/>
  <c r="N88" i="111"/>
  <c r="O88" i="111" s="1"/>
  <c r="K88" i="111"/>
  <c r="L88" i="111" s="1"/>
  <c r="W87" i="111"/>
  <c r="V87" i="111"/>
  <c r="U87" i="111"/>
  <c r="T87" i="111"/>
  <c r="S87" i="111"/>
  <c r="Q87" i="111"/>
  <c r="N87" i="111"/>
  <c r="O87" i="111" s="1"/>
  <c r="K87" i="111"/>
  <c r="L87" i="111" s="1"/>
  <c r="W86" i="111"/>
  <c r="V86" i="111"/>
  <c r="U86" i="111"/>
  <c r="T86" i="111"/>
  <c r="S86" i="111"/>
  <c r="Q86" i="111"/>
  <c r="N86" i="111"/>
  <c r="O86" i="111" s="1"/>
  <c r="K86" i="111"/>
  <c r="L86" i="111" s="1"/>
  <c r="W85" i="111"/>
  <c r="V85" i="111"/>
  <c r="U85" i="111"/>
  <c r="T85" i="111"/>
  <c r="S85" i="111"/>
  <c r="Q85" i="111"/>
  <c r="N85" i="111"/>
  <c r="O85" i="111" s="1"/>
  <c r="K85" i="111"/>
  <c r="L85" i="111" s="1"/>
  <c r="W84" i="111"/>
  <c r="V84" i="111"/>
  <c r="U84" i="111"/>
  <c r="T84" i="111"/>
  <c r="S84" i="111"/>
  <c r="Q84" i="111"/>
  <c r="N84" i="111"/>
  <c r="O84" i="111" s="1"/>
  <c r="K84" i="111"/>
  <c r="L84" i="111" s="1"/>
  <c r="W83" i="111"/>
  <c r="V83" i="111"/>
  <c r="U83" i="111"/>
  <c r="T83" i="111"/>
  <c r="S83" i="111"/>
  <c r="Q83" i="111"/>
  <c r="N83" i="111"/>
  <c r="O83" i="111" s="1"/>
  <c r="K83" i="111"/>
  <c r="L83" i="111" s="1"/>
  <c r="W82" i="111"/>
  <c r="V82" i="111"/>
  <c r="U82" i="111"/>
  <c r="T82" i="111"/>
  <c r="S82" i="111"/>
  <c r="Q82" i="111"/>
  <c r="N82" i="111"/>
  <c r="O82" i="111" s="1"/>
  <c r="K82" i="111"/>
  <c r="L82" i="111" s="1"/>
  <c r="W81" i="111"/>
  <c r="V81" i="111"/>
  <c r="U81" i="111"/>
  <c r="T81" i="111"/>
  <c r="S81" i="111"/>
  <c r="Q81" i="111"/>
  <c r="N81" i="111"/>
  <c r="O81" i="111" s="1"/>
  <c r="K81" i="111"/>
  <c r="L81" i="111" s="1"/>
  <c r="W80" i="111"/>
  <c r="V80" i="111"/>
  <c r="U80" i="111"/>
  <c r="T80" i="111"/>
  <c r="S80" i="111"/>
  <c r="Q80" i="111"/>
  <c r="N80" i="111"/>
  <c r="O80" i="111" s="1"/>
  <c r="K80" i="111"/>
  <c r="L80" i="111" s="1"/>
  <c r="W79" i="111"/>
  <c r="V79" i="111"/>
  <c r="U79" i="111"/>
  <c r="T79" i="111"/>
  <c r="S79" i="111"/>
  <c r="Q79" i="111"/>
  <c r="O79" i="111"/>
  <c r="N79" i="111"/>
  <c r="K79" i="111"/>
  <c r="L79" i="111" s="1"/>
  <c r="W78" i="111"/>
  <c r="V78" i="111"/>
  <c r="U78" i="111"/>
  <c r="T78" i="111"/>
  <c r="S78" i="111"/>
  <c r="Q78" i="111"/>
  <c r="N78" i="111"/>
  <c r="O78" i="111" s="1"/>
  <c r="K78" i="111"/>
  <c r="L78" i="111" s="1"/>
  <c r="I73" i="111"/>
  <c r="H73" i="111"/>
  <c r="C73" i="111"/>
  <c r="C10" i="111" s="1"/>
  <c r="O10" i="111" s="1"/>
  <c r="Y10" i="111" s="1"/>
  <c r="B73" i="111"/>
  <c r="B10" i="111" s="1"/>
  <c r="W72" i="111"/>
  <c r="V72" i="111"/>
  <c r="U72" i="111"/>
  <c r="T72" i="111"/>
  <c r="S72" i="111"/>
  <c r="Q72" i="111"/>
  <c r="N72" i="111"/>
  <c r="O72" i="111" s="1"/>
  <c r="K72" i="111"/>
  <c r="L72" i="111" s="1"/>
  <c r="W71" i="111"/>
  <c r="V71" i="111"/>
  <c r="U71" i="111"/>
  <c r="T71" i="111"/>
  <c r="S71" i="111"/>
  <c r="Q71" i="111"/>
  <c r="N71" i="111"/>
  <c r="O71" i="111" s="1"/>
  <c r="K71" i="111"/>
  <c r="L71" i="111" s="1"/>
  <c r="W70" i="111"/>
  <c r="V70" i="111"/>
  <c r="U70" i="111"/>
  <c r="T70" i="111"/>
  <c r="S70" i="111"/>
  <c r="Q70" i="111"/>
  <c r="N70" i="111"/>
  <c r="O70" i="111" s="1"/>
  <c r="K70" i="111"/>
  <c r="L70" i="111" s="1"/>
  <c r="W69" i="111"/>
  <c r="V69" i="111"/>
  <c r="U69" i="111"/>
  <c r="T69" i="111"/>
  <c r="S69" i="111"/>
  <c r="Q69" i="111"/>
  <c r="N69" i="111"/>
  <c r="O69" i="111" s="1"/>
  <c r="K69" i="111"/>
  <c r="L69" i="111" s="1"/>
  <c r="W68" i="111"/>
  <c r="V68" i="111"/>
  <c r="U68" i="111"/>
  <c r="T68" i="111"/>
  <c r="S68" i="111"/>
  <c r="Q68" i="111"/>
  <c r="N68" i="111"/>
  <c r="O68" i="111" s="1"/>
  <c r="K68" i="111"/>
  <c r="L68" i="111" s="1"/>
  <c r="W67" i="111"/>
  <c r="V67" i="111"/>
  <c r="U67" i="111"/>
  <c r="T67" i="111"/>
  <c r="S67" i="111"/>
  <c r="Q67" i="111"/>
  <c r="N67" i="111"/>
  <c r="O67" i="111" s="1"/>
  <c r="K67" i="111"/>
  <c r="L67" i="111" s="1"/>
  <c r="W66" i="111"/>
  <c r="V66" i="111"/>
  <c r="U66" i="111"/>
  <c r="T66" i="111"/>
  <c r="S66" i="111"/>
  <c r="Q66" i="111"/>
  <c r="N66" i="111"/>
  <c r="O66" i="111" s="1"/>
  <c r="K66" i="111"/>
  <c r="L66" i="111" s="1"/>
  <c r="W65" i="111"/>
  <c r="V65" i="111"/>
  <c r="U65" i="111"/>
  <c r="T65" i="111"/>
  <c r="S65" i="111"/>
  <c r="Q65" i="111"/>
  <c r="N65" i="111"/>
  <c r="O65" i="111" s="1"/>
  <c r="K65" i="111"/>
  <c r="L65" i="111" s="1"/>
  <c r="W64" i="111"/>
  <c r="V64" i="111"/>
  <c r="U64" i="111"/>
  <c r="T64" i="111"/>
  <c r="S64" i="111"/>
  <c r="Q64" i="111"/>
  <c r="N64" i="111"/>
  <c r="O64" i="111" s="1"/>
  <c r="K64" i="111"/>
  <c r="L64" i="111" s="1"/>
  <c r="W63" i="111"/>
  <c r="V63" i="111"/>
  <c r="U63" i="111"/>
  <c r="T63" i="111"/>
  <c r="S63" i="111"/>
  <c r="Q63" i="111"/>
  <c r="N63" i="111"/>
  <c r="O63" i="111" s="1"/>
  <c r="K63" i="111"/>
  <c r="L63" i="111" s="1"/>
  <c r="W62" i="111"/>
  <c r="V62" i="111"/>
  <c r="U62" i="111"/>
  <c r="T62" i="111"/>
  <c r="S62" i="111"/>
  <c r="Q62" i="111"/>
  <c r="N62" i="111"/>
  <c r="O62" i="111" s="1"/>
  <c r="K62" i="111"/>
  <c r="L62" i="111" s="1"/>
  <c r="W61" i="111"/>
  <c r="V61" i="111"/>
  <c r="U61" i="111"/>
  <c r="T61" i="111"/>
  <c r="S61" i="111"/>
  <c r="Q61" i="111"/>
  <c r="N61" i="111"/>
  <c r="O61" i="111" s="1"/>
  <c r="K61" i="111"/>
  <c r="L61" i="111" s="1"/>
  <c r="W60" i="111"/>
  <c r="V60" i="111"/>
  <c r="U60" i="111"/>
  <c r="T60" i="111"/>
  <c r="S60" i="111"/>
  <c r="Q60" i="111"/>
  <c r="N60" i="111"/>
  <c r="O60" i="111" s="1"/>
  <c r="K60" i="111"/>
  <c r="L60" i="111" s="1"/>
  <c r="W59" i="111"/>
  <c r="V59" i="111"/>
  <c r="U59" i="111"/>
  <c r="T59" i="111"/>
  <c r="S59" i="111"/>
  <c r="Q59" i="111"/>
  <c r="N59" i="111"/>
  <c r="O59" i="111" s="1"/>
  <c r="K59" i="111"/>
  <c r="L59" i="111" s="1"/>
  <c r="W58" i="111"/>
  <c r="V58" i="111"/>
  <c r="U58" i="111"/>
  <c r="T58" i="111"/>
  <c r="S58" i="111"/>
  <c r="Q58" i="111"/>
  <c r="N58" i="111"/>
  <c r="O58" i="111" s="1"/>
  <c r="K58" i="111"/>
  <c r="L58" i="111" s="1"/>
  <c r="W57" i="111"/>
  <c r="V57" i="111"/>
  <c r="U57" i="111"/>
  <c r="T57" i="111"/>
  <c r="S57" i="111"/>
  <c r="Q57" i="111"/>
  <c r="N57" i="111"/>
  <c r="O57" i="111" s="1"/>
  <c r="K57" i="111"/>
  <c r="L57" i="111" s="1"/>
  <c r="W56" i="111"/>
  <c r="V56" i="111"/>
  <c r="U56" i="111"/>
  <c r="T56" i="111"/>
  <c r="S56" i="111"/>
  <c r="Q56" i="111"/>
  <c r="N56" i="111"/>
  <c r="O56" i="111" s="1"/>
  <c r="K56" i="111"/>
  <c r="L56" i="111" s="1"/>
  <c r="W55" i="111"/>
  <c r="V55" i="111"/>
  <c r="U55" i="111"/>
  <c r="T55" i="111"/>
  <c r="S55" i="111"/>
  <c r="Q55" i="111"/>
  <c r="N55" i="111"/>
  <c r="O55" i="111" s="1"/>
  <c r="K55" i="111"/>
  <c r="L55" i="111" s="1"/>
  <c r="W54" i="111"/>
  <c r="V54" i="111"/>
  <c r="U54" i="111"/>
  <c r="T54" i="111"/>
  <c r="S54" i="111"/>
  <c r="Q54" i="111"/>
  <c r="N54" i="111"/>
  <c r="O54" i="111" s="1"/>
  <c r="K54" i="111"/>
  <c r="L54" i="111" s="1"/>
  <c r="W53" i="111"/>
  <c r="V53" i="111"/>
  <c r="U53" i="111"/>
  <c r="T53" i="111"/>
  <c r="S53" i="111"/>
  <c r="Q53" i="111"/>
  <c r="N53" i="111"/>
  <c r="O53" i="111" s="1"/>
  <c r="K53" i="111"/>
  <c r="L53" i="111" s="1"/>
  <c r="I48" i="111"/>
  <c r="I9" i="111" s="1"/>
  <c r="T9" i="111" s="1"/>
  <c r="H48" i="111"/>
  <c r="H9" i="111" s="1"/>
  <c r="C48" i="111"/>
  <c r="C9" i="111" s="1"/>
  <c r="O9" i="111" s="1"/>
  <c r="Y9" i="111" s="1"/>
  <c r="B48" i="111"/>
  <c r="B9" i="111" s="1"/>
  <c r="W47" i="111"/>
  <c r="V47" i="111"/>
  <c r="U47" i="111"/>
  <c r="T47" i="111"/>
  <c r="S47" i="111"/>
  <c r="Q47" i="111"/>
  <c r="N47" i="111"/>
  <c r="O47" i="111" s="1"/>
  <c r="K47" i="111"/>
  <c r="L47" i="111" s="1"/>
  <c r="W46" i="111"/>
  <c r="V46" i="111"/>
  <c r="U46" i="111"/>
  <c r="T46" i="111"/>
  <c r="S46" i="111"/>
  <c r="Q46" i="111"/>
  <c r="N46" i="111"/>
  <c r="O46" i="111" s="1"/>
  <c r="K46" i="111"/>
  <c r="L46" i="111" s="1"/>
  <c r="W45" i="111"/>
  <c r="V45" i="111"/>
  <c r="U45" i="111"/>
  <c r="T45" i="111"/>
  <c r="S45" i="111"/>
  <c r="Q45" i="111"/>
  <c r="N45" i="111"/>
  <c r="O45" i="111" s="1"/>
  <c r="K45" i="111"/>
  <c r="L45" i="111" s="1"/>
  <c r="W44" i="111"/>
  <c r="V44" i="111"/>
  <c r="U44" i="111"/>
  <c r="T44" i="111"/>
  <c r="S44" i="111"/>
  <c r="Q44" i="111"/>
  <c r="N44" i="111"/>
  <c r="O44" i="111" s="1"/>
  <c r="K44" i="111"/>
  <c r="L44" i="111" s="1"/>
  <c r="W43" i="111"/>
  <c r="V43" i="111"/>
  <c r="U43" i="111"/>
  <c r="T43" i="111"/>
  <c r="S43" i="111"/>
  <c r="Q43" i="111"/>
  <c r="N43" i="111"/>
  <c r="O43" i="111" s="1"/>
  <c r="K43" i="111"/>
  <c r="L43" i="111" s="1"/>
  <c r="W42" i="111"/>
  <c r="V42" i="111"/>
  <c r="U42" i="111"/>
  <c r="T42" i="111"/>
  <c r="S42" i="111"/>
  <c r="Q42" i="111"/>
  <c r="N42" i="111"/>
  <c r="O42" i="111" s="1"/>
  <c r="K42" i="111"/>
  <c r="L42" i="111" s="1"/>
  <c r="W41" i="111"/>
  <c r="V41" i="111"/>
  <c r="U41" i="111"/>
  <c r="T41" i="111"/>
  <c r="S41" i="111"/>
  <c r="Q41" i="111"/>
  <c r="N41" i="111"/>
  <c r="O41" i="111" s="1"/>
  <c r="K41" i="111"/>
  <c r="L41" i="111" s="1"/>
  <c r="W40" i="111"/>
  <c r="V40" i="111"/>
  <c r="U40" i="111"/>
  <c r="T40" i="111"/>
  <c r="S40" i="111"/>
  <c r="Q40" i="111"/>
  <c r="N40" i="111"/>
  <c r="O40" i="111" s="1"/>
  <c r="K40" i="111"/>
  <c r="L40" i="111" s="1"/>
  <c r="W39" i="111"/>
  <c r="V39" i="111"/>
  <c r="U39" i="111"/>
  <c r="T39" i="111"/>
  <c r="S39" i="111"/>
  <c r="Q39" i="111"/>
  <c r="N39" i="111"/>
  <c r="O39" i="111" s="1"/>
  <c r="K39" i="111"/>
  <c r="L39" i="111" s="1"/>
  <c r="W38" i="111"/>
  <c r="V38" i="111"/>
  <c r="U38" i="111"/>
  <c r="T38" i="111"/>
  <c r="S38" i="111"/>
  <c r="Q38" i="111"/>
  <c r="N38" i="111"/>
  <c r="O38" i="111" s="1"/>
  <c r="K38" i="111"/>
  <c r="L38" i="111" s="1"/>
  <c r="W37" i="111"/>
  <c r="V37" i="111"/>
  <c r="U37" i="111"/>
  <c r="T37" i="111"/>
  <c r="S37" i="111"/>
  <c r="Q37" i="111"/>
  <c r="N37" i="111"/>
  <c r="O37" i="111" s="1"/>
  <c r="L37" i="111"/>
  <c r="K37" i="111"/>
  <c r="W36" i="111"/>
  <c r="V36" i="111"/>
  <c r="U36" i="111"/>
  <c r="T36" i="111"/>
  <c r="S36" i="111"/>
  <c r="Q36" i="111"/>
  <c r="N36" i="111"/>
  <c r="O36" i="111" s="1"/>
  <c r="K36" i="111"/>
  <c r="L36" i="111" s="1"/>
  <c r="W35" i="111"/>
  <c r="V35" i="111"/>
  <c r="U35" i="111"/>
  <c r="T35" i="111"/>
  <c r="S35" i="111"/>
  <c r="Q35" i="111"/>
  <c r="N35" i="111"/>
  <c r="O35" i="111" s="1"/>
  <c r="K35" i="111"/>
  <c r="L35" i="111" s="1"/>
  <c r="W34" i="111"/>
  <c r="V34" i="111"/>
  <c r="U34" i="111"/>
  <c r="T34" i="111"/>
  <c r="S34" i="111"/>
  <c r="Q34" i="111"/>
  <c r="N34" i="111"/>
  <c r="O34" i="111" s="1"/>
  <c r="K34" i="111"/>
  <c r="L34" i="111" s="1"/>
  <c r="W33" i="111"/>
  <c r="V33" i="111"/>
  <c r="U33" i="111"/>
  <c r="T33" i="111"/>
  <c r="S33" i="111"/>
  <c r="Q33" i="111"/>
  <c r="N33" i="111"/>
  <c r="O33" i="111" s="1"/>
  <c r="K33" i="111"/>
  <c r="L33" i="111" s="1"/>
  <c r="W32" i="111"/>
  <c r="V32" i="111"/>
  <c r="U32" i="111"/>
  <c r="T32" i="111"/>
  <c r="S32" i="111"/>
  <c r="Q32" i="111"/>
  <c r="N32" i="111"/>
  <c r="O32" i="111" s="1"/>
  <c r="K32" i="111"/>
  <c r="L32" i="111" s="1"/>
  <c r="W31" i="111"/>
  <c r="V31" i="111"/>
  <c r="U31" i="111"/>
  <c r="T31" i="111"/>
  <c r="S31" i="111"/>
  <c r="Q31" i="111"/>
  <c r="N31" i="111"/>
  <c r="O31" i="111" s="1"/>
  <c r="K31" i="111"/>
  <c r="L31" i="111" s="1"/>
  <c r="W30" i="111"/>
  <c r="V30" i="111"/>
  <c r="U30" i="111"/>
  <c r="T30" i="111"/>
  <c r="S30" i="111"/>
  <c r="Q30" i="111"/>
  <c r="N30" i="111"/>
  <c r="O30" i="111" s="1"/>
  <c r="L30" i="111"/>
  <c r="K30" i="111"/>
  <c r="W29" i="111"/>
  <c r="V29" i="111"/>
  <c r="U29" i="111"/>
  <c r="T29" i="111"/>
  <c r="S29" i="111"/>
  <c r="Q29" i="111"/>
  <c r="N29" i="111"/>
  <c r="O29" i="111" s="1"/>
  <c r="K29" i="111"/>
  <c r="L29" i="111" s="1"/>
  <c r="W28" i="111"/>
  <c r="V28" i="111"/>
  <c r="U28" i="111"/>
  <c r="T28" i="111"/>
  <c r="S28" i="111"/>
  <c r="Q28" i="111"/>
  <c r="N28" i="111"/>
  <c r="O28" i="111" s="1"/>
  <c r="K28" i="111"/>
  <c r="L28" i="111" s="1"/>
  <c r="I23" i="111"/>
  <c r="C23" i="111"/>
  <c r="O23" i="111" s="1"/>
  <c r="Y23" i="111" s="1"/>
  <c r="B23" i="111"/>
  <c r="H22" i="111"/>
  <c r="B22" i="111"/>
  <c r="H21" i="111"/>
  <c r="C21" i="111"/>
  <c r="O21" i="111" s="1"/>
  <c r="Y21" i="111" s="1"/>
  <c r="B21" i="111"/>
  <c r="O20" i="111"/>
  <c r="Y20" i="111" s="1"/>
  <c r="I20" i="111"/>
  <c r="H20" i="111"/>
  <c r="B20" i="111"/>
  <c r="H19" i="111"/>
  <c r="C19" i="111"/>
  <c r="O19" i="111" s="1"/>
  <c r="Y19" i="111" s="1"/>
  <c r="B19" i="111"/>
  <c r="I18" i="111"/>
  <c r="C18" i="111"/>
  <c r="O18" i="111" s="1"/>
  <c r="Y18" i="111" s="1"/>
  <c r="B18" i="111"/>
  <c r="H17" i="111"/>
  <c r="C17" i="111"/>
  <c r="O17" i="111" s="1"/>
  <c r="Y17" i="111" s="1"/>
  <c r="B17" i="111"/>
  <c r="I16" i="111"/>
  <c r="T16" i="111" s="1"/>
  <c r="H16" i="111"/>
  <c r="C16" i="111"/>
  <c r="O16" i="111" s="1"/>
  <c r="Y16" i="111" s="1"/>
  <c r="B16" i="111"/>
  <c r="I15" i="111"/>
  <c r="B15" i="111"/>
  <c r="I14" i="111"/>
  <c r="H14" i="111"/>
  <c r="I13" i="111"/>
  <c r="B13" i="111"/>
  <c r="H12" i="111"/>
  <c r="I10" i="111"/>
  <c r="H10" i="111"/>
  <c r="AA9" i="111"/>
  <c r="S4" i="111"/>
  <c r="S5" i="111" s="1"/>
  <c r="Q4" i="111"/>
  <c r="Q5" i="111" s="1"/>
  <c r="F4" i="111"/>
  <c r="V9" i="111" s="1"/>
  <c r="I398" i="110"/>
  <c r="H398" i="110"/>
  <c r="C398" i="110"/>
  <c r="B398" i="110"/>
  <c r="W397" i="110"/>
  <c r="V397" i="110"/>
  <c r="U397" i="110"/>
  <c r="T397" i="110"/>
  <c r="S397" i="110"/>
  <c r="Q397" i="110"/>
  <c r="N397" i="110"/>
  <c r="O397" i="110" s="1"/>
  <c r="K397" i="110"/>
  <c r="L397" i="110" s="1"/>
  <c r="W396" i="110"/>
  <c r="V396" i="110"/>
  <c r="U396" i="110"/>
  <c r="T396" i="110"/>
  <c r="S396" i="110"/>
  <c r="Q396" i="110"/>
  <c r="N396" i="110"/>
  <c r="O396" i="110" s="1"/>
  <c r="K396" i="110"/>
  <c r="L396" i="110" s="1"/>
  <c r="W395" i="110"/>
  <c r="V395" i="110"/>
  <c r="U395" i="110"/>
  <c r="T395" i="110"/>
  <c r="S395" i="110"/>
  <c r="Q395" i="110"/>
  <c r="N395" i="110"/>
  <c r="O395" i="110" s="1"/>
  <c r="K395" i="110"/>
  <c r="L395" i="110" s="1"/>
  <c r="W394" i="110"/>
  <c r="V394" i="110"/>
  <c r="U394" i="110"/>
  <c r="T394" i="110"/>
  <c r="S394" i="110"/>
  <c r="Q394" i="110"/>
  <c r="N394" i="110"/>
  <c r="O394" i="110" s="1"/>
  <c r="K394" i="110"/>
  <c r="L394" i="110" s="1"/>
  <c r="W393" i="110"/>
  <c r="V393" i="110"/>
  <c r="U393" i="110"/>
  <c r="T393" i="110"/>
  <c r="S393" i="110"/>
  <c r="Q393" i="110"/>
  <c r="O393" i="110"/>
  <c r="N393" i="110"/>
  <c r="K393" i="110"/>
  <c r="L393" i="110" s="1"/>
  <c r="W392" i="110"/>
  <c r="V392" i="110"/>
  <c r="U392" i="110"/>
  <c r="T392" i="110"/>
  <c r="S392" i="110"/>
  <c r="Q392" i="110"/>
  <c r="N392" i="110"/>
  <c r="O392" i="110" s="1"/>
  <c r="K392" i="110"/>
  <c r="L392" i="110" s="1"/>
  <c r="W391" i="110"/>
  <c r="V391" i="110"/>
  <c r="U391" i="110"/>
  <c r="T391" i="110"/>
  <c r="S391" i="110"/>
  <c r="Q391" i="110"/>
  <c r="N391" i="110"/>
  <c r="O391" i="110" s="1"/>
  <c r="K391" i="110"/>
  <c r="L391" i="110" s="1"/>
  <c r="W390" i="110"/>
  <c r="V390" i="110"/>
  <c r="U390" i="110"/>
  <c r="T390" i="110"/>
  <c r="S390" i="110"/>
  <c r="Q390" i="110"/>
  <c r="N390" i="110"/>
  <c r="O390" i="110" s="1"/>
  <c r="K390" i="110"/>
  <c r="L390" i="110" s="1"/>
  <c r="W389" i="110"/>
  <c r="V389" i="110"/>
  <c r="U389" i="110"/>
  <c r="T389" i="110"/>
  <c r="S389" i="110"/>
  <c r="Q389" i="110"/>
  <c r="N389" i="110"/>
  <c r="O389" i="110" s="1"/>
  <c r="K389" i="110"/>
  <c r="L389" i="110" s="1"/>
  <c r="W388" i="110"/>
  <c r="V388" i="110"/>
  <c r="U388" i="110"/>
  <c r="T388" i="110"/>
  <c r="S388" i="110"/>
  <c r="Q388" i="110"/>
  <c r="N388" i="110"/>
  <c r="O388" i="110" s="1"/>
  <c r="K388" i="110"/>
  <c r="L388" i="110" s="1"/>
  <c r="W387" i="110"/>
  <c r="V387" i="110"/>
  <c r="U387" i="110"/>
  <c r="T387" i="110"/>
  <c r="S387" i="110"/>
  <c r="Q387" i="110"/>
  <c r="N387" i="110"/>
  <c r="O387" i="110" s="1"/>
  <c r="K387" i="110"/>
  <c r="L387" i="110" s="1"/>
  <c r="W386" i="110"/>
  <c r="V386" i="110"/>
  <c r="U386" i="110"/>
  <c r="T386" i="110"/>
  <c r="S386" i="110"/>
  <c r="Q386" i="110"/>
  <c r="N386" i="110"/>
  <c r="O386" i="110" s="1"/>
  <c r="K386" i="110"/>
  <c r="L386" i="110" s="1"/>
  <c r="W385" i="110"/>
  <c r="V385" i="110"/>
  <c r="U385" i="110"/>
  <c r="T385" i="110"/>
  <c r="S385" i="110"/>
  <c r="Q385" i="110"/>
  <c r="N385" i="110"/>
  <c r="O385" i="110" s="1"/>
  <c r="K385" i="110"/>
  <c r="L385" i="110" s="1"/>
  <c r="W384" i="110"/>
  <c r="V384" i="110"/>
  <c r="U384" i="110"/>
  <c r="T384" i="110"/>
  <c r="S384" i="110"/>
  <c r="Q384" i="110"/>
  <c r="N384" i="110"/>
  <c r="O384" i="110" s="1"/>
  <c r="K384" i="110"/>
  <c r="L384" i="110" s="1"/>
  <c r="W383" i="110"/>
  <c r="V383" i="110"/>
  <c r="U383" i="110"/>
  <c r="T383" i="110"/>
  <c r="S383" i="110"/>
  <c r="Q383" i="110"/>
  <c r="N383" i="110"/>
  <c r="O383" i="110" s="1"/>
  <c r="K383" i="110"/>
  <c r="L383" i="110" s="1"/>
  <c r="W382" i="110"/>
  <c r="V382" i="110"/>
  <c r="U382" i="110"/>
  <c r="T382" i="110"/>
  <c r="S382" i="110"/>
  <c r="Q382" i="110"/>
  <c r="N382" i="110"/>
  <c r="O382" i="110" s="1"/>
  <c r="K382" i="110"/>
  <c r="L382" i="110" s="1"/>
  <c r="W381" i="110"/>
  <c r="V381" i="110"/>
  <c r="U381" i="110"/>
  <c r="T381" i="110"/>
  <c r="S381" i="110"/>
  <c r="Q381" i="110"/>
  <c r="N381" i="110"/>
  <c r="O381" i="110" s="1"/>
  <c r="K381" i="110"/>
  <c r="L381" i="110" s="1"/>
  <c r="W380" i="110"/>
  <c r="V380" i="110"/>
  <c r="U380" i="110"/>
  <c r="T380" i="110"/>
  <c r="S380" i="110"/>
  <c r="Q380" i="110"/>
  <c r="N380" i="110"/>
  <c r="O380" i="110" s="1"/>
  <c r="K380" i="110"/>
  <c r="L380" i="110" s="1"/>
  <c r="W379" i="110"/>
  <c r="V379" i="110"/>
  <c r="U379" i="110"/>
  <c r="T379" i="110"/>
  <c r="S379" i="110"/>
  <c r="Q379" i="110"/>
  <c r="N379" i="110"/>
  <c r="O379" i="110" s="1"/>
  <c r="K379" i="110"/>
  <c r="L379" i="110" s="1"/>
  <c r="W378" i="110"/>
  <c r="V378" i="110"/>
  <c r="U378" i="110"/>
  <c r="T378" i="110"/>
  <c r="S378" i="110"/>
  <c r="Q378" i="110"/>
  <c r="N378" i="110"/>
  <c r="O378" i="110" s="1"/>
  <c r="K378" i="110"/>
  <c r="L378" i="110" s="1"/>
  <c r="I373" i="110"/>
  <c r="I22" i="110" s="1"/>
  <c r="H373" i="110"/>
  <c r="C373" i="110"/>
  <c r="B373" i="110"/>
  <c r="W372" i="110"/>
  <c r="V372" i="110"/>
  <c r="U372" i="110"/>
  <c r="T372" i="110"/>
  <c r="S372" i="110"/>
  <c r="Q372" i="110"/>
  <c r="N372" i="110"/>
  <c r="O372" i="110" s="1"/>
  <c r="L372" i="110"/>
  <c r="K372" i="110"/>
  <c r="W371" i="110"/>
  <c r="V371" i="110"/>
  <c r="U371" i="110"/>
  <c r="T371" i="110"/>
  <c r="S371" i="110"/>
  <c r="Q371" i="110"/>
  <c r="N371" i="110"/>
  <c r="O371" i="110" s="1"/>
  <c r="K371" i="110"/>
  <c r="L371" i="110" s="1"/>
  <c r="W370" i="110"/>
  <c r="V370" i="110"/>
  <c r="U370" i="110"/>
  <c r="T370" i="110"/>
  <c r="S370" i="110"/>
  <c r="Q370" i="110"/>
  <c r="N370" i="110"/>
  <c r="O370" i="110" s="1"/>
  <c r="K370" i="110"/>
  <c r="L370" i="110" s="1"/>
  <c r="W369" i="110"/>
  <c r="V369" i="110"/>
  <c r="U369" i="110"/>
  <c r="T369" i="110"/>
  <c r="S369" i="110"/>
  <c r="Q369" i="110"/>
  <c r="N369" i="110"/>
  <c r="O369" i="110" s="1"/>
  <c r="L369" i="110"/>
  <c r="K369" i="110"/>
  <c r="W368" i="110"/>
  <c r="V368" i="110"/>
  <c r="U368" i="110"/>
  <c r="T368" i="110"/>
  <c r="S368" i="110"/>
  <c r="Q368" i="110"/>
  <c r="N368" i="110"/>
  <c r="O368" i="110" s="1"/>
  <c r="K368" i="110"/>
  <c r="L368" i="110" s="1"/>
  <c r="W367" i="110"/>
  <c r="V367" i="110"/>
  <c r="U367" i="110"/>
  <c r="T367" i="110"/>
  <c r="S367" i="110"/>
  <c r="Q367" i="110"/>
  <c r="N367" i="110"/>
  <c r="O367" i="110" s="1"/>
  <c r="K367" i="110"/>
  <c r="L367" i="110" s="1"/>
  <c r="W366" i="110"/>
  <c r="V366" i="110"/>
  <c r="U366" i="110"/>
  <c r="T366" i="110"/>
  <c r="S366" i="110"/>
  <c r="Q366" i="110"/>
  <c r="N366" i="110"/>
  <c r="O366" i="110" s="1"/>
  <c r="K366" i="110"/>
  <c r="L366" i="110" s="1"/>
  <c r="W365" i="110"/>
  <c r="V365" i="110"/>
  <c r="U365" i="110"/>
  <c r="T365" i="110"/>
  <c r="S365" i="110"/>
  <c r="Q365" i="110"/>
  <c r="O365" i="110"/>
  <c r="N365" i="110"/>
  <c r="L365" i="110"/>
  <c r="K365" i="110"/>
  <c r="W364" i="110"/>
  <c r="V364" i="110"/>
  <c r="U364" i="110"/>
  <c r="T364" i="110"/>
  <c r="S364" i="110"/>
  <c r="Q364" i="110"/>
  <c r="N364" i="110"/>
  <c r="O364" i="110" s="1"/>
  <c r="K364" i="110"/>
  <c r="L364" i="110" s="1"/>
  <c r="W363" i="110"/>
  <c r="V363" i="110"/>
  <c r="U363" i="110"/>
  <c r="T363" i="110"/>
  <c r="S363" i="110"/>
  <c r="Q363" i="110"/>
  <c r="N363" i="110"/>
  <c r="O363" i="110" s="1"/>
  <c r="K363" i="110"/>
  <c r="L363" i="110" s="1"/>
  <c r="W362" i="110"/>
  <c r="V362" i="110"/>
  <c r="U362" i="110"/>
  <c r="T362" i="110"/>
  <c r="S362" i="110"/>
  <c r="Q362" i="110"/>
  <c r="N362" i="110"/>
  <c r="O362" i="110" s="1"/>
  <c r="K362" i="110"/>
  <c r="L362" i="110" s="1"/>
  <c r="W361" i="110"/>
  <c r="V361" i="110"/>
  <c r="U361" i="110"/>
  <c r="T361" i="110"/>
  <c r="S361" i="110"/>
  <c r="Q361" i="110"/>
  <c r="N361" i="110"/>
  <c r="O361" i="110" s="1"/>
  <c r="K361" i="110"/>
  <c r="L361" i="110" s="1"/>
  <c r="W360" i="110"/>
  <c r="V360" i="110"/>
  <c r="U360" i="110"/>
  <c r="T360" i="110"/>
  <c r="S360" i="110"/>
  <c r="Q360" i="110"/>
  <c r="N360" i="110"/>
  <c r="O360" i="110" s="1"/>
  <c r="K360" i="110"/>
  <c r="L360" i="110" s="1"/>
  <c r="W359" i="110"/>
  <c r="V359" i="110"/>
  <c r="U359" i="110"/>
  <c r="T359" i="110"/>
  <c r="S359" i="110"/>
  <c r="Q359" i="110"/>
  <c r="N359" i="110"/>
  <c r="O359" i="110" s="1"/>
  <c r="K359" i="110"/>
  <c r="L359" i="110" s="1"/>
  <c r="W358" i="110"/>
  <c r="V358" i="110"/>
  <c r="U358" i="110"/>
  <c r="T358" i="110"/>
  <c r="S358" i="110"/>
  <c r="Q358" i="110"/>
  <c r="N358" i="110"/>
  <c r="O358" i="110" s="1"/>
  <c r="K358" i="110"/>
  <c r="L358" i="110" s="1"/>
  <c r="W357" i="110"/>
  <c r="V357" i="110"/>
  <c r="U357" i="110"/>
  <c r="T357" i="110"/>
  <c r="S357" i="110"/>
  <c r="Q357" i="110"/>
  <c r="N357" i="110"/>
  <c r="O357" i="110" s="1"/>
  <c r="K357" i="110"/>
  <c r="L357" i="110" s="1"/>
  <c r="W356" i="110"/>
  <c r="V356" i="110"/>
  <c r="U356" i="110"/>
  <c r="T356" i="110"/>
  <c r="S356" i="110"/>
  <c r="Q356" i="110"/>
  <c r="N356" i="110"/>
  <c r="O356" i="110" s="1"/>
  <c r="K356" i="110"/>
  <c r="L356" i="110" s="1"/>
  <c r="W355" i="110"/>
  <c r="V355" i="110"/>
  <c r="U355" i="110"/>
  <c r="T355" i="110"/>
  <c r="S355" i="110"/>
  <c r="Q355" i="110"/>
  <c r="N355" i="110"/>
  <c r="O355" i="110" s="1"/>
  <c r="K355" i="110"/>
  <c r="L355" i="110" s="1"/>
  <c r="W354" i="110"/>
  <c r="V354" i="110"/>
  <c r="U354" i="110"/>
  <c r="T354" i="110"/>
  <c r="S354" i="110"/>
  <c r="Q354" i="110"/>
  <c r="N354" i="110"/>
  <c r="O354" i="110" s="1"/>
  <c r="K354" i="110"/>
  <c r="L354" i="110" s="1"/>
  <c r="W353" i="110"/>
  <c r="V353" i="110"/>
  <c r="U353" i="110"/>
  <c r="T353" i="110"/>
  <c r="S353" i="110"/>
  <c r="Q353" i="110"/>
  <c r="N353" i="110"/>
  <c r="O353" i="110" s="1"/>
  <c r="K353" i="110"/>
  <c r="L353" i="110" s="1"/>
  <c r="I348" i="110"/>
  <c r="H348" i="110"/>
  <c r="C348" i="110"/>
  <c r="C21" i="110" s="1"/>
  <c r="O21" i="110" s="1"/>
  <c r="Y21" i="110" s="1"/>
  <c r="B348" i="110"/>
  <c r="W347" i="110"/>
  <c r="V347" i="110"/>
  <c r="U347" i="110"/>
  <c r="T347" i="110"/>
  <c r="S347" i="110"/>
  <c r="Q347" i="110"/>
  <c r="N347" i="110"/>
  <c r="O347" i="110" s="1"/>
  <c r="K347" i="110"/>
  <c r="L347" i="110" s="1"/>
  <c r="W346" i="110"/>
  <c r="V346" i="110"/>
  <c r="U346" i="110"/>
  <c r="T346" i="110"/>
  <c r="S346" i="110"/>
  <c r="Q346" i="110"/>
  <c r="N346" i="110"/>
  <c r="O346" i="110" s="1"/>
  <c r="K346" i="110"/>
  <c r="L346" i="110" s="1"/>
  <c r="W345" i="110"/>
  <c r="V345" i="110"/>
  <c r="U345" i="110"/>
  <c r="T345" i="110"/>
  <c r="S345" i="110"/>
  <c r="Q345" i="110"/>
  <c r="N345" i="110"/>
  <c r="O345" i="110" s="1"/>
  <c r="K345" i="110"/>
  <c r="L345" i="110" s="1"/>
  <c r="W344" i="110"/>
  <c r="V344" i="110"/>
  <c r="U344" i="110"/>
  <c r="T344" i="110"/>
  <c r="S344" i="110"/>
  <c r="Q344" i="110"/>
  <c r="N344" i="110"/>
  <c r="O344" i="110" s="1"/>
  <c r="K344" i="110"/>
  <c r="L344" i="110" s="1"/>
  <c r="W343" i="110"/>
  <c r="V343" i="110"/>
  <c r="U343" i="110"/>
  <c r="T343" i="110"/>
  <c r="S343" i="110"/>
  <c r="Q343" i="110"/>
  <c r="N343" i="110"/>
  <c r="O343" i="110" s="1"/>
  <c r="K343" i="110"/>
  <c r="L343" i="110" s="1"/>
  <c r="W342" i="110"/>
  <c r="V342" i="110"/>
  <c r="U342" i="110"/>
  <c r="T342" i="110"/>
  <c r="S342" i="110"/>
  <c r="Q342" i="110"/>
  <c r="N342" i="110"/>
  <c r="O342" i="110" s="1"/>
  <c r="K342" i="110"/>
  <c r="L342" i="110" s="1"/>
  <c r="W341" i="110"/>
  <c r="V341" i="110"/>
  <c r="U341" i="110"/>
  <c r="T341" i="110"/>
  <c r="S341" i="110"/>
  <c r="Q341" i="110"/>
  <c r="N341" i="110"/>
  <c r="O341" i="110" s="1"/>
  <c r="K341" i="110"/>
  <c r="L341" i="110" s="1"/>
  <c r="W340" i="110"/>
  <c r="V340" i="110"/>
  <c r="U340" i="110"/>
  <c r="T340" i="110"/>
  <c r="S340" i="110"/>
  <c r="Q340" i="110"/>
  <c r="N340" i="110"/>
  <c r="O340" i="110" s="1"/>
  <c r="K340" i="110"/>
  <c r="L340" i="110" s="1"/>
  <c r="W339" i="110"/>
  <c r="V339" i="110"/>
  <c r="U339" i="110"/>
  <c r="T339" i="110"/>
  <c r="S339" i="110"/>
  <c r="Q339" i="110"/>
  <c r="N339" i="110"/>
  <c r="O339" i="110" s="1"/>
  <c r="K339" i="110"/>
  <c r="L339" i="110" s="1"/>
  <c r="W338" i="110"/>
  <c r="V338" i="110"/>
  <c r="U338" i="110"/>
  <c r="T338" i="110"/>
  <c r="S338" i="110"/>
  <c r="Q338" i="110"/>
  <c r="N338" i="110"/>
  <c r="O338" i="110" s="1"/>
  <c r="K338" i="110"/>
  <c r="L338" i="110" s="1"/>
  <c r="W337" i="110"/>
  <c r="V337" i="110"/>
  <c r="U337" i="110"/>
  <c r="T337" i="110"/>
  <c r="S337" i="110"/>
  <c r="Q337" i="110"/>
  <c r="N337" i="110"/>
  <c r="O337" i="110" s="1"/>
  <c r="K337" i="110"/>
  <c r="L337" i="110" s="1"/>
  <c r="W336" i="110"/>
  <c r="V336" i="110"/>
  <c r="U336" i="110"/>
  <c r="T336" i="110"/>
  <c r="S336" i="110"/>
  <c r="Q336" i="110"/>
  <c r="N336" i="110"/>
  <c r="O336" i="110" s="1"/>
  <c r="K336" i="110"/>
  <c r="L336" i="110" s="1"/>
  <c r="W335" i="110"/>
  <c r="V335" i="110"/>
  <c r="U335" i="110"/>
  <c r="T335" i="110"/>
  <c r="S335" i="110"/>
  <c r="Q335" i="110"/>
  <c r="N335" i="110"/>
  <c r="O335" i="110" s="1"/>
  <c r="K335" i="110"/>
  <c r="L335" i="110" s="1"/>
  <c r="W334" i="110"/>
  <c r="V334" i="110"/>
  <c r="U334" i="110"/>
  <c r="T334" i="110"/>
  <c r="S334" i="110"/>
  <c r="Q334" i="110"/>
  <c r="N334" i="110"/>
  <c r="O334" i="110" s="1"/>
  <c r="K334" i="110"/>
  <c r="L334" i="110" s="1"/>
  <c r="W333" i="110"/>
  <c r="V333" i="110"/>
  <c r="U333" i="110"/>
  <c r="T333" i="110"/>
  <c r="S333" i="110"/>
  <c r="Q333" i="110"/>
  <c r="N333" i="110"/>
  <c r="O333" i="110" s="1"/>
  <c r="K333" i="110"/>
  <c r="L333" i="110" s="1"/>
  <c r="W332" i="110"/>
  <c r="V332" i="110"/>
  <c r="U332" i="110"/>
  <c r="T332" i="110"/>
  <c r="S332" i="110"/>
  <c r="Q332" i="110"/>
  <c r="N332" i="110"/>
  <c r="O332" i="110" s="1"/>
  <c r="K332" i="110"/>
  <c r="L332" i="110" s="1"/>
  <c r="W331" i="110"/>
  <c r="V331" i="110"/>
  <c r="U331" i="110"/>
  <c r="T331" i="110"/>
  <c r="S331" i="110"/>
  <c r="Q331" i="110"/>
  <c r="N331" i="110"/>
  <c r="O331" i="110" s="1"/>
  <c r="K331" i="110"/>
  <c r="L331" i="110" s="1"/>
  <c r="W330" i="110"/>
  <c r="V330" i="110"/>
  <c r="U330" i="110"/>
  <c r="T330" i="110"/>
  <c r="S330" i="110"/>
  <c r="Q330" i="110"/>
  <c r="N330" i="110"/>
  <c r="O330" i="110" s="1"/>
  <c r="K330" i="110"/>
  <c r="L330" i="110" s="1"/>
  <c r="W329" i="110"/>
  <c r="V329" i="110"/>
  <c r="U329" i="110"/>
  <c r="T329" i="110"/>
  <c r="S329" i="110"/>
  <c r="Q329" i="110"/>
  <c r="N329" i="110"/>
  <c r="O329" i="110" s="1"/>
  <c r="K329" i="110"/>
  <c r="L329" i="110" s="1"/>
  <c r="W328" i="110"/>
  <c r="V328" i="110"/>
  <c r="U328" i="110"/>
  <c r="T328" i="110"/>
  <c r="S328" i="110"/>
  <c r="Q328" i="110"/>
  <c r="N328" i="110"/>
  <c r="O328" i="110" s="1"/>
  <c r="K328" i="110"/>
  <c r="L328" i="110" s="1"/>
  <c r="I323" i="110"/>
  <c r="H323" i="110"/>
  <c r="C323" i="110"/>
  <c r="B323" i="110"/>
  <c r="B20" i="110" s="1"/>
  <c r="W322" i="110"/>
  <c r="V322" i="110"/>
  <c r="U322" i="110"/>
  <c r="T322" i="110"/>
  <c r="S322" i="110"/>
  <c r="Q322" i="110"/>
  <c r="N322" i="110"/>
  <c r="O322" i="110" s="1"/>
  <c r="K322" i="110"/>
  <c r="L322" i="110" s="1"/>
  <c r="W321" i="110"/>
  <c r="V321" i="110"/>
  <c r="U321" i="110"/>
  <c r="T321" i="110"/>
  <c r="S321" i="110"/>
  <c r="Q321" i="110"/>
  <c r="N321" i="110"/>
  <c r="O321" i="110" s="1"/>
  <c r="K321" i="110"/>
  <c r="L321" i="110" s="1"/>
  <c r="W320" i="110"/>
  <c r="V320" i="110"/>
  <c r="U320" i="110"/>
  <c r="T320" i="110"/>
  <c r="S320" i="110"/>
  <c r="Q320" i="110"/>
  <c r="N320" i="110"/>
  <c r="O320" i="110" s="1"/>
  <c r="L320" i="110"/>
  <c r="K320" i="110"/>
  <c r="W319" i="110"/>
  <c r="V319" i="110"/>
  <c r="U319" i="110"/>
  <c r="T319" i="110"/>
  <c r="S319" i="110"/>
  <c r="Q319" i="110"/>
  <c r="O319" i="110"/>
  <c r="N319" i="110"/>
  <c r="K319" i="110"/>
  <c r="L319" i="110" s="1"/>
  <c r="W318" i="110"/>
  <c r="V318" i="110"/>
  <c r="U318" i="110"/>
  <c r="T318" i="110"/>
  <c r="S318" i="110"/>
  <c r="Q318" i="110"/>
  <c r="N318" i="110"/>
  <c r="O318" i="110" s="1"/>
  <c r="K318" i="110"/>
  <c r="L318" i="110" s="1"/>
  <c r="W317" i="110"/>
  <c r="V317" i="110"/>
  <c r="U317" i="110"/>
  <c r="T317" i="110"/>
  <c r="S317" i="110"/>
  <c r="Q317" i="110"/>
  <c r="N317" i="110"/>
  <c r="O317" i="110" s="1"/>
  <c r="K317" i="110"/>
  <c r="L317" i="110" s="1"/>
  <c r="W316" i="110"/>
  <c r="V316" i="110"/>
  <c r="U316" i="110"/>
  <c r="T316" i="110"/>
  <c r="S316" i="110"/>
  <c r="Q316" i="110"/>
  <c r="N316" i="110"/>
  <c r="O316" i="110" s="1"/>
  <c r="K316" i="110"/>
  <c r="L316" i="110" s="1"/>
  <c r="W315" i="110"/>
  <c r="V315" i="110"/>
  <c r="U315" i="110"/>
  <c r="T315" i="110"/>
  <c r="S315" i="110"/>
  <c r="Q315" i="110"/>
  <c r="O315" i="110"/>
  <c r="N315" i="110"/>
  <c r="L315" i="110"/>
  <c r="K315" i="110"/>
  <c r="W314" i="110"/>
  <c r="V314" i="110"/>
  <c r="U314" i="110"/>
  <c r="T314" i="110"/>
  <c r="S314" i="110"/>
  <c r="Q314" i="110"/>
  <c r="N314" i="110"/>
  <c r="O314" i="110" s="1"/>
  <c r="K314" i="110"/>
  <c r="L314" i="110" s="1"/>
  <c r="W313" i="110"/>
  <c r="V313" i="110"/>
  <c r="U313" i="110"/>
  <c r="T313" i="110"/>
  <c r="S313" i="110"/>
  <c r="Q313" i="110"/>
  <c r="N313" i="110"/>
  <c r="O313" i="110" s="1"/>
  <c r="K313" i="110"/>
  <c r="L313" i="110" s="1"/>
  <c r="W312" i="110"/>
  <c r="V312" i="110"/>
  <c r="U312" i="110"/>
  <c r="T312" i="110"/>
  <c r="S312" i="110"/>
  <c r="Q312" i="110"/>
  <c r="N312" i="110"/>
  <c r="O312" i="110" s="1"/>
  <c r="K312" i="110"/>
  <c r="L312" i="110" s="1"/>
  <c r="W311" i="110"/>
  <c r="V311" i="110"/>
  <c r="U311" i="110"/>
  <c r="T311" i="110"/>
  <c r="S311" i="110"/>
  <c r="Q311" i="110"/>
  <c r="N311" i="110"/>
  <c r="O311" i="110" s="1"/>
  <c r="L311" i="110"/>
  <c r="K311" i="110"/>
  <c r="W310" i="110"/>
  <c r="V310" i="110"/>
  <c r="U310" i="110"/>
  <c r="T310" i="110"/>
  <c r="S310" i="110"/>
  <c r="Q310" i="110"/>
  <c r="O310" i="110"/>
  <c r="N310" i="110"/>
  <c r="K310" i="110"/>
  <c r="L310" i="110" s="1"/>
  <c r="W309" i="110"/>
  <c r="V309" i="110"/>
  <c r="U309" i="110"/>
  <c r="T309" i="110"/>
  <c r="S309" i="110"/>
  <c r="Q309" i="110"/>
  <c r="O309" i="110"/>
  <c r="N309" i="110"/>
  <c r="K309" i="110"/>
  <c r="L309" i="110" s="1"/>
  <c r="W308" i="110"/>
  <c r="V308" i="110"/>
  <c r="U308" i="110"/>
  <c r="T308" i="110"/>
  <c r="S308" i="110"/>
  <c r="Q308" i="110"/>
  <c r="N308" i="110"/>
  <c r="O308" i="110" s="1"/>
  <c r="K308" i="110"/>
  <c r="L308" i="110" s="1"/>
  <c r="W307" i="110"/>
  <c r="V307" i="110"/>
  <c r="U307" i="110"/>
  <c r="T307" i="110"/>
  <c r="S307" i="110"/>
  <c r="Q307" i="110"/>
  <c r="N307" i="110"/>
  <c r="O307" i="110" s="1"/>
  <c r="K307" i="110"/>
  <c r="L307" i="110" s="1"/>
  <c r="W306" i="110"/>
  <c r="V306" i="110"/>
  <c r="U306" i="110"/>
  <c r="T306" i="110"/>
  <c r="S306" i="110"/>
  <c r="Q306" i="110"/>
  <c r="N306" i="110"/>
  <c r="O306" i="110" s="1"/>
  <c r="K306" i="110"/>
  <c r="L306" i="110" s="1"/>
  <c r="W305" i="110"/>
  <c r="V305" i="110"/>
  <c r="U305" i="110"/>
  <c r="T305" i="110"/>
  <c r="S305" i="110"/>
  <c r="Q305" i="110"/>
  <c r="N305" i="110"/>
  <c r="O305" i="110" s="1"/>
  <c r="K305" i="110"/>
  <c r="L305" i="110" s="1"/>
  <c r="W304" i="110"/>
  <c r="V304" i="110"/>
  <c r="U304" i="110"/>
  <c r="T304" i="110"/>
  <c r="S304" i="110"/>
  <c r="Q304" i="110"/>
  <c r="N304" i="110"/>
  <c r="O304" i="110" s="1"/>
  <c r="L304" i="110"/>
  <c r="K304" i="110"/>
  <c r="W303" i="110"/>
  <c r="V303" i="110"/>
  <c r="U303" i="110"/>
  <c r="T303" i="110"/>
  <c r="S303" i="110"/>
  <c r="Q303" i="110"/>
  <c r="N303" i="110"/>
  <c r="O303" i="110" s="1"/>
  <c r="K303" i="110"/>
  <c r="L303" i="110" s="1"/>
  <c r="I298" i="110"/>
  <c r="H298" i="110"/>
  <c r="H19" i="110" s="1"/>
  <c r="C298" i="110"/>
  <c r="C19" i="110" s="1"/>
  <c r="O19" i="110" s="1"/>
  <c r="Y19" i="110" s="1"/>
  <c r="B298" i="110"/>
  <c r="W297" i="110"/>
  <c r="V297" i="110"/>
  <c r="U297" i="110"/>
  <c r="T297" i="110"/>
  <c r="S297" i="110"/>
  <c r="Q297" i="110"/>
  <c r="O297" i="110"/>
  <c r="N297" i="110"/>
  <c r="K297" i="110"/>
  <c r="L297" i="110" s="1"/>
  <c r="W296" i="110"/>
  <c r="V296" i="110"/>
  <c r="U296" i="110"/>
  <c r="T296" i="110"/>
  <c r="S296" i="110"/>
  <c r="Q296" i="110"/>
  <c r="N296" i="110"/>
  <c r="O296" i="110" s="1"/>
  <c r="K296" i="110"/>
  <c r="L296" i="110" s="1"/>
  <c r="W295" i="110"/>
  <c r="V295" i="110"/>
  <c r="U295" i="110"/>
  <c r="T295" i="110"/>
  <c r="S295" i="110"/>
  <c r="Q295" i="110"/>
  <c r="N295" i="110"/>
  <c r="O295" i="110" s="1"/>
  <c r="K295" i="110"/>
  <c r="L295" i="110" s="1"/>
  <c r="W294" i="110"/>
  <c r="V294" i="110"/>
  <c r="U294" i="110"/>
  <c r="T294" i="110"/>
  <c r="S294" i="110"/>
  <c r="Q294" i="110"/>
  <c r="N294" i="110"/>
  <c r="O294" i="110" s="1"/>
  <c r="K294" i="110"/>
  <c r="L294" i="110" s="1"/>
  <c r="W293" i="110"/>
  <c r="V293" i="110"/>
  <c r="U293" i="110"/>
  <c r="T293" i="110"/>
  <c r="S293" i="110"/>
  <c r="Q293" i="110"/>
  <c r="N293" i="110"/>
  <c r="O293" i="110" s="1"/>
  <c r="K293" i="110"/>
  <c r="L293" i="110" s="1"/>
  <c r="W292" i="110"/>
  <c r="V292" i="110"/>
  <c r="U292" i="110"/>
  <c r="T292" i="110"/>
  <c r="S292" i="110"/>
  <c r="Q292" i="110"/>
  <c r="N292" i="110"/>
  <c r="O292" i="110" s="1"/>
  <c r="K292" i="110"/>
  <c r="L292" i="110" s="1"/>
  <c r="W291" i="110"/>
  <c r="V291" i="110"/>
  <c r="U291" i="110"/>
  <c r="T291" i="110"/>
  <c r="S291" i="110"/>
  <c r="Q291" i="110"/>
  <c r="N291" i="110"/>
  <c r="O291" i="110" s="1"/>
  <c r="K291" i="110"/>
  <c r="L291" i="110" s="1"/>
  <c r="W290" i="110"/>
  <c r="V290" i="110"/>
  <c r="U290" i="110"/>
  <c r="T290" i="110"/>
  <c r="S290" i="110"/>
  <c r="Q290" i="110"/>
  <c r="N290" i="110"/>
  <c r="O290" i="110" s="1"/>
  <c r="K290" i="110"/>
  <c r="L290" i="110" s="1"/>
  <c r="W289" i="110"/>
  <c r="V289" i="110"/>
  <c r="U289" i="110"/>
  <c r="T289" i="110"/>
  <c r="S289" i="110"/>
  <c r="Q289" i="110"/>
  <c r="N289" i="110"/>
  <c r="O289" i="110" s="1"/>
  <c r="K289" i="110"/>
  <c r="L289" i="110" s="1"/>
  <c r="W288" i="110"/>
  <c r="V288" i="110"/>
  <c r="U288" i="110"/>
  <c r="T288" i="110"/>
  <c r="S288" i="110"/>
  <c r="Q288" i="110"/>
  <c r="N288" i="110"/>
  <c r="O288" i="110" s="1"/>
  <c r="K288" i="110"/>
  <c r="L288" i="110" s="1"/>
  <c r="W287" i="110"/>
  <c r="V287" i="110"/>
  <c r="U287" i="110"/>
  <c r="T287" i="110"/>
  <c r="S287" i="110"/>
  <c r="Q287" i="110"/>
  <c r="N287" i="110"/>
  <c r="O287" i="110" s="1"/>
  <c r="K287" i="110"/>
  <c r="L287" i="110" s="1"/>
  <c r="W286" i="110"/>
  <c r="V286" i="110"/>
  <c r="U286" i="110"/>
  <c r="T286" i="110"/>
  <c r="S286" i="110"/>
  <c r="Q286" i="110"/>
  <c r="N286" i="110"/>
  <c r="O286" i="110" s="1"/>
  <c r="K286" i="110"/>
  <c r="L286" i="110" s="1"/>
  <c r="W285" i="110"/>
  <c r="V285" i="110"/>
  <c r="U285" i="110"/>
  <c r="T285" i="110"/>
  <c r="S285" i="110"/>
  <c r="Q285" i="110"/>
  <c r="N285" i="110"/>
  <c r="O285" i="110" s="1"/>
  <c r="K285" i="110"/>
  <c r="L285" i="110" s="1"/>
  <c r="W284" i="110"/>
  <c r="V284" i="110"/>
  <c r="U284" i="110"/>
  <c r="T284" i="110"/>
  <c r="S284" i="110"/>
  <c r="Q284" i="110"/>
  <c r="N284" i="110"/>
  <c r="O284" i="110" s="1"/>
  <c r="K284" i="110"/>
  <c r="L284" i="110" s="1"/>
  <c r="W283" i="110"/>
  <c r="V283" i="110"/>
  <c r="U283" i="110"/>
  <c r="T283" i="110"/>
  <c r="S283" i="110"/>
  <c r="Q283" i="110"/>
  <c r="N283" i="110"/>
  <c r="O283" i="110" s="1"/>
  <c r="K283" i="110"/>
  <c r="L283" i="110" s="1"/>
  <c r="W282" i="110"/>
  <c r="V282" i="110"/>
  <c r="U282" i="110"/>
  <c r="T282" i="110"/>
  <c r="S282" i="110"/>
  <c r="Q282" i="110"/>
  <c r="N282" i="110"/>
  <c r="O282" i="110" s="1"/>
  <c r="L282" i="110"/>
  <c r="K282" i="110"/>
  <c r="W281" i="110"/>
  <c r="V281" i="110"/>
  <c r="U281" i="110"/>
  <c r="T281" i="110"/>
  <c r="S281" i="110"/>
  <c r="Q281" i="110"/>
  <c r="O281" i="110"/>
  <c r="N281" i="110"/>
  <c r="K281" i="110"/>
  <c r="L281" i="110" s="1"/>
  <c r="W280" i="110"/>
  <c r="V280" i="110"/>
  <c r="U280" i="110"/>
  <c r="T280" i="110"/>
  <c r="S280" i="110"/>
  <c r="Q280" i="110"/>
  <c r="N280" i="110"/>
  <c r="O280" i="110" s="1"/>
  <c r="K280" i="110"/>
  <c r="L280" i="110" s="1"/>
  <c r="W279" i="110"/>
  <c r="V279" i="110"/>
  <c r="U279" i="110"/>
  <c r="T279" i="110"/>
  <c r="S279" i="110"/>
  <c r="Q279" i="110"/>
  <c r="N279" i="110"/>
  <c r="O279" i="110" s="1"/>
  <c r="K279" i="110"/>
  <c r="L279" i="110" s="1"/>
  <c r="W278" i="110"/>
  <c r="V278" i="110"/>
  <c r="U278" i="110"/>
  <c r="T278" i="110"/>
  <c r="S278" i="110"/>
  <c r="Q278" i="110"/>
  <c r="N278" i="110"/>
  <c r="O278" i="110" s="1"/>
  <c r="K278" i="110"/>
  <c r="L278" i="110" s="1"/>
  <c r="I273" i="110"/>
  <c r="H273" i="110"/>
  <c r="H18" i="110" s="1"/>
  <c r="C273" i="110"/>
  <c r="B273" i="110"/>
  <c r="B18" i="110" s="1"/>
  <c r="W272" i="110"/>
  <c r="V272" i="110"/>
  <c r="U272" i="110"/>
  <c r="T272" i="110"/>
  <c r="S272" i="110"/>
  <c r="Q272" i="110"/>
  <c r="N272" i="110"/>
  <c r="O272" i="110" s="1"/>
  <c r="K272" i="110"/>
  <c r="L272" i="110" s="1"/>
  <c r="W271" i="110"/>
  <c r="V271" i="110"/>
  <c r="U271" i="110"/>
  <c r="T271" i="110"/>
  <c r="S271" i="110"/>
  <c r="Q271" i="110"/>
  <c r="N271" i="110"/>
  <c r="O271" i="110" s="1"/>
  <c r="K271" i="110"/>
  <c r="L271" i="110" s="1"/>
  <c r="W270" i="110"/>
  <c r="V270" i="110"/>
  <c r="U270" i="110"/>
  <c r="T270" i="110"/>
  <c r="S270" i="110"/>
  <c r="Q270" i="110"/>
  <c r="N270" i="110"/>
  <c r="O270" i="110" s="1"/>
  <c r="L270" i="110"/>
  <c r="K270" i="110"/>
  <c r="W269" i="110"/>
  <c r="V269" i="110"/>
  <c r="U269" i="110"/>
  <c r="T269" i="110"/>
  <c r="S269" i="110"/>
  <c r="Q269" i="110"/>
  <c r="O269" i="110"/>
  <c r="N269" i="110"/>
  <c r="K269" i="110"/>
  <c r="L269" i="110" s="1"/>
  <c r="W268" i="110"/>
  <c r="V268" i="110"/>
  <c r="U268" i="110"/>
  <c r="T268" i="110"/>
  <c r="S268" i="110"/>
  <c r="Q268" i="110"/>
  <c r="N268" i="110"/>
  <c r="O268" i="110" s="1"/>
  <c r="K268" i="110"/>
  <c r="L268" i="110" s="1"/>
  <c r="W267" i="110"/>
  <c r="V267" i="110"/>
  <c r="U267" i="110"/>
  <c r="T267" i="110"/>
  <c r="S267" i="110"/>
  <c r="Q267" i="110"/>
  <c r="N267" i="110"/>
  <c r="O267" i="110" s="1"/>
  <c r="K267" i="110"/>
  <c r="L267" i="110" s="1"/>
  <c r="W266" i="110"/>
  <c r="V266" i="110"/>
  <c r="U266" i="110"/>
  <c r="T266" i="110"/>
  <c r="S266" i="110"/>
  <c r="Q266" i="110"/>
  <c r="N266" i="110"/>
  <c r="O266" i="110" s="1"/>
  <c r="L266" i="110"/>
  <c r="K266" i="110"/>
  <c r="W265" i="110"/>
  <c r="V265" i="110"/>
  <c r="U265" i="110"/>
  <c r="T265" i="110"/>
  <c r="S265" i="110"/>
  <c r="Q265" i="110"/>
  <c r="O265" i="110"/>
  <c r="N265" i="110"/>
  <c r="K265" i="110"/>
  <c r="L265" i="110" s="1"/>
  <c r="W264" i="110"/>
  <c r="V264" i="110"/>
  <c r="U264" i="110"/>
  <c r="T264" i="110"/>
  <c r="S264" i="110"/>
  <c r="Q264" i="110"/>
  <c r="N264" i="110"/>
  <c r="O264" i="110" s="1"/>
  <c r="K264" i="110"/>
  <c r="L264" i="110" s="1"/>
  <c r="W263" i="110"/>
  <c r="V263" i="110"/>
  <c r="U263" i="110"/>
  <c r="T263" i="110"/>
  <c r="S263" i="110"/>
  <c r="Q263" i="110"/>
  <c r="N263" i="110"/>
  <c r="O263" i="110" s="1"/>
  <c r="K263" i="110"/>
  <c r="L263" i="110" s="1"/>
  <c r="W262" i="110"/>
  <c r="V262" i="110"/>
  <c r="U262" i="110"/>
  <c r="T262" i="110"/>
  <c r="S262" i="110"/>
  <c r="Q262" i="110"/>
  <c r="N262" i="110"/>
  <c r="O262" i="110" s="1"/>
  <c r="L262" i="110"/>
  <c r="K262" i="110"/>
  <c r="W261" i="110"/>
  <c r="V261" i="110"/>
  <c r="U261" i="110"/>
  <c r="T261" i="110"/>
  <c r="S261" i="110"/>
  <c r="Q261" i="110"/>
  <c r="O261" i="110"/>
  <c r="N261" i="110"/>
  <c r="K261" i="110"/>
  <c r="L261" i="110" s="1"/>
  <c r="W260" i="110"/>
  <c r="V260" i="110"/>
  <c r="U260" i="110"/>
  <c r="T260" i="110"/>
  <c r="S260" i="110"/>
  <c r="Q260" i="110"/>
  <c r="N260" i="110"/>
  <c r="O260" i="110" s="1"/>
  <c r="K260" i="110"/>
  <c r="L260" i="110" s="1"/>
  <c r="W259" i="110"/>
  <c r="V259" i="110"/>
  <c r="U259" i="110"/>
  <c r="T259" i="110"/>
  <c r="S259" i="110"/>
  <c r="Q259" i="110"/>
  <c r="N259" i="110"/>
  <c r="O259" i="110" s="1"/>
  <c r="K259" i="110"/>
  <c r="L259" i="110" s="1"/>
  <c r="W258" i="110"/>
  <c r="V258" i="110"/>
  <c r="U258" i="110"/>
  <c r="T258" i="110"/>
  <c r="S258" i="110"/>
  <c r="Q258" i="110"/>
  <c r="N258" i="110"/>
  <c r="O258" i="110" s="1"/>
  <c r="K258" i="110"/>
  <c r="L258" i="110" s="1"/>
  <c r="W257" i="110"/>
  <c r="V257" i="110"/>
  <c r="U257" i="110"/>
  <c r="T257" i="110"/>
  <c r="S257" i="110"/>
  <c r="Q257" i="110"/>
  <c r="N257" i="110"/>
  <c r="O257" i="110" s="1"/>
  <c r="K257" i="110"/>
  <c r="L257" i="110" s="1"/>
  <c r="W256" i="110"/>
  <c r="V256" i="110"/>
  <c r="U256" i="110"/>
  <c r="T256" i="110"/>
  <c r="S256" i="110"/>
  <c r="Q256" i="110"/>
  <c r="N256" i="110"/>
  <c r="O256" i="110" s="1"/>
  <c r="K256" i="110"/>
  <c r="L256" i="110" s="1"/>
  <c r="W255" i="110"/>
  <c r="V255" i="110"/>
  <c r="U255" i="110"/>
  <c r="T255" i="110"/>
  <c r="S255" i="110"/>
  <c r="Q255" i="110"/>
  <c r="N255" i="110"/>
  <c r="O255" i="110" s="1"/>
  <c r="K255" i="110"/>
  <c r="L255" i="110" s="1"/>
  <c r="W254" i="110"/>
  <c r="V254" i="110"/>
  <c r="U254" i="110"/>
  <c r="T254" i="110"/>
  <c r="S254" i="110"/>
  <c r="Q254" i="110"/>
  <c r="N254" i="110"/>
  <c r="O254" i="110" s="1"/>
  <c r="K254" i="110"/>
  <c r="L254" i="110" s="1"/>
  <c r="W253" i="110"/>
  <c r="V253" i="110"/>
  <c r="U253" i="110"/>
  <c r="T253" i="110"/>
  <c r="S253" i="110"/>
  <c r="Q253" i="110"/>
  <c r="O253" i="110"/>
  <c r="N253" i="110"/>
  <c r="K253" i="110"/>
  <c r="L253" i="110" s="1"/>
  <c r="I248" i="110"/>
  <c r="I17" i="110" s="1"/>
  <c r="H248" i="110"/>
  <c r="C248" i="110"/>
  <c r="B248" i="110"/>
  <c r="W247" i="110"/>
  <c r="V247" i="110"/>
  <c r="U247" i="110"/>
  <c r="T247" i="110"/>
  <c r="S247" i="110"/>
  <c r="Q247" i="110"/>
  <c r="N247" i="110"/>
  <c r="O247" i="110" s="1"/>
  <c r="K247" i="110"/>
  <c r="L247" i="110" s="1"/>
  <c r="W246" i="110"/>
  <c r="V246" i="110"/>
  <c r="U246" i="110"/>
  <c r="T246" i="110"/>
  <c r="S246" i="110"/>
  <c r="Q246" i="110"/>
  <c r="N246" i="110"/>
  <c r="O246" i="110" s="1"/>
  <c r="K246" i="110"/>
  <c r="L246" i="110" s="1"/>
  <c r="W245" i="110"/>
  <c r="V245" i="110"/>
  <c r="U245" i="110"/>
  <c r="T245" i="110"/>
  <c r="S245" i="110"/>
  <c r="Q245" i="110"/>
  <c r="N245" i="110"/>
  <c r="O245" i="110" s="1"/>
  <c r="L245" i="110"/>
  <c r="K245" i="110"/>
  <c r="W244" i="110"/>
  <c r="V244" i="110"/>
  <c r="U244" i="110"/>
  <c r="T244" i="110"/>
  <c r="S244" i="110"/>
  <c r="Q244" i="110"/>
  <c r="O244" i="110"/>
  <c r="N244" i="110"/>
  <c r="K244" i="110"/>
  <c r="L244" i="110" s="1"/>
  <c r="W243" i="110"/>
  <c r="V243" i="110"/>
  <c r="U243" i="110"/>
  <c r="T243" i="110"/>
  <c r="S243" i="110"/>
  <c r="Q243" i="110"/>
  <c r="N243" i="110"/>
  <c r="O243" i="110" s="1"/>
  <c r="K243" i="110"/>
  <c r="L243" i="110" s="1"/>
  <c r="W242" i="110"/>
  <c r="V242" i="110"/>
  <c r="U242" i="110"/>
  <c r="T242" i="110"/>
  <c r="S242" i="110"/>
  <c r="Q242" i="110"/>
  <c r="N242" i="110"/>
  <c r="O242" i="110" s="1"/>
  <c r="K242" i="110"/>
  <c r="L242" i="110" s="1"/>
  <c r="W241" i="110"/>
  <c r="V241" i="110"/>
  <c r="U241" i="110"/>
  <c r="T241" i="110"/>
  <c r="S241" i="110"/>
  <c r="Q241" i="110"/>
  <c r="N241" i="110"/>
  <c r="O241" i="110" s="1"/>
  <c r="K241" i="110"/>
  <c r="L241" i="110" s="1"/>
  <c r="W240" i="110"/>
  <c r="V240" i="110"/>
  <c r="U240" i="110"/>
  <c r="T240" i="110"/>
  <c r="S240" i="110"/>
  <c r="Q240" i="110"/>
  <c r="O240" i="110"/>
  <c r="N240" i="110"/>
  <c r="K240" i="110"/>
  <c r="L240" i="110" s="1"/>
  <c r="W239" i="110"/>
  <c r="V239" i="110"/>
  <c r="U239" i="110"/>
  <c r="T239" i="110"/>
  <c r="S239" i="110"/>
  <c r="Q239" i="110"/>
  <c r="N239" i="110"/>
  <c r="O239" i="110" s="1"/>
  <c r="K239" i="110"/>
  <c r="L239" i="110" s="1"/>
  <c r="W238" i="110"/>
  <c r="V238" i="110"/>
  <c r="U238" i="110"/>
  <c r="T238" i="110"/>
  <c r="S238" i="110"/>
  <c r="Q238" i="110"/>
  <c r="N238" i="110"/>
  <c r="O238" i="110" s="1"/>
  <c r="K238" i="110"/>
  <c r="L238" i="110" s="1"/>
  <c r="W237" i="110"/>
  <c r="V237" i="110"/>
  <c r="U237" i="110"/>
  <c r="T237" i="110"/>
  <c r="S237" i="110"/>
  <c r="Q237" i="110"/>
  <c r="N237" i="110"/>
  <c r="O237" i="110" s="1"/>
  <c r="L237" i="110"/>
  <c r="K237" i="110"/>
  <c r="W236" i="110"/>
  <c r="V236" i="110"/>
  <c r="U236" i="110"/>
  <c r="T236" i="110"/>
  <c r="S236" i="110"/>
  <c r="Q236" i="110"/>
  <c r="O236" i="110"/>
  <c r="N236" i="110"/>
  <c r="K236" i="110"/>
  <c r="L236" i="110" s="1"/>
  <c r="W235" i="110"/>
  <c r="V235" i="110"/>
  <c r="U235" i="110"/>
  <c r="T235" i="110"/>
  <c r="S235" i="110"/>
  <c r="Q235" i="110"/>
  <c r="N235" i="110"/>
  <c r="O235" i="110" s="1"/>
  <c r="K235" i="110"/>
  <c r="L235" i="110" s="1"/>
  <c r="W234" i="110"/>
  <c r="V234" i="110"/>
  <c r="U234" i="110"/>
  <c r="T234" i="110"/>
  <c r="S234" i="110"/>
  <c r="Q234" i="110"/>
  <c r="N234" i="110"/>
  <c r="O234" i="110" s="1"/>
  <c r="K234" i="110"/>
  <c r="L234" i="110" s="1"/>
  <c r="W233" i="110"/>
  <c r="V233" i="110"/>
  <c r="U233" i="110"/>
  <c r="T233" i="110"/>
  <c r="S233" i="110"/>
  <c r="Q233" i="110"/>
  <c r="N233" i="110"/>
  <c r="O233" i="110" s="1"/>
  <c r="L233" i="110"/>
  <c r="K233" i="110"/>
  <c r="W232" i="110"/>
  <c r="V232" i="110"/>
  <c r="U232" i="110"/>
  <c r="T232" i="110"/>
  <c r="S232" i="110"/>
  <c r="Q232" i="110"/>
  <c r="O232" i="110"/>
  <c r="N232" i="110"/>
  <c r="K232" i="110"/>
  <c r="L232" i="110" s="1"/>
  <c r="W231" i="110"/>
  <c r="V231" i="110"/>
  <c r="U231" i="110"/>
  <c r="T231" i="110"/>
  <c r="S231" i="110"/>
  <c r="Q231" i="110"/>
  <c r="N231" i="110"/>
  <c r="O231" i="110" s="1"/>
  <c r="K231" i="110"/>
  <c r="L231" i="110" s="1"/>
  <c r="W230" i="110"/>
  <c r="V230" i="110"/>
  <c r="U230" i="110"/>
  <c r="T230" i="110"/>
  <c r="S230" i="110"/>
  <c r="Q230" i="110"/>
  <c r="N230" i="110"/>
  <c r="O230" i="110" s="1"/>
  <c r="K230" i="110"/>
  <c r="L230" i="110" s="1"/>
  <c r="W229" i="110"/>
  <c r="V229" i="110"/>
  <c r="U229" i="110"/>
  <c r="T229" i="110"/>
  <c r="S229" i="110"/>
  <c r="Q229" i="110"/>
  <c r="N229" i="110"/>
  <c r="O229" i="110" s="1"/>
  <c r="L229" i="110"/>
  <c r="K229" i="110"/>
  <c r="W228" i="110"/>
  <c r="V228" i="110"/>
  <c r="U228" i="110"/>
  <c r="U249" i="110" s="1"/>
  <c r="U248" i="110" s="1"/>
  <c r="E248" i="110" s="1"/>
  <c r="E17" i="110" s="1"/>
  <c r="S17" i="110" s="1"/>
  <c r="T228" i="110"/>
  <c r="S228" i="110"/>
  <c r="Q228" i="110"/>
  <c r="O228" i="110"/>
  <c r="N228" i="110"/>
  <c r="K228" i="110"/>
  <c r="L228" i="110" s="1"/>
  <c r="I223" i="110"/>
  <c r="I16" i="110" s="1"/>
  <c r="H223" i="110"/>
  <c r="C223" i="110"/>
  <c r="B223" i="110"/>
  <c r="W222" i="110"/>
  <c r="V222" i="110"/>
  <c r="U222" i="110"/>
  <c r="T222" i="110"/>
  <c r="S222" i="110"/>
  <c r="Q222" i="110"/>
  <c r="N222" i="110"/>
  <c r="O222" i="110" s="1"/>
  <c r="K222" i="110"/>
  <c r="L222" i="110" s="1"/>
  <c r="W221" i="110"/>
  <c r="V221" i="110"/>
  <c r="U221" i="110"/>
  <c r="T221" i="110"/>
  <c r="S221" i="110"/>
  <c r="Q221" i="110"/>
  <c r="N221" i="110"/>
  <c r="O221" i="110" s="1"/>
  <c r="K221" i="110"/>
  <c r="L221" i="110" s="1"/>
  <c r="W220" i="110"/>
  <c r="V220" i="110"/>
  <c r="U220" i="110"/>
  <c r="T220" i="110"/>
  <c r="S220" i="110"/>
  <c r="Q220" i="110"/>
  <c r="N220" i="110"/>
  <c r="O220" i="110" s="1"/>
  <c r="L220" i="110"/>
  <c r="K220" i="110"/>
  <c r="W219" i="110"/>
  <c r="V219" i="110"/>
  <c r="U219" i="110"/>
  <c r="T219" i="110"/>
  <c r="S219" i="110"/>
  <c r="Q219" i="110"/>
  <c r="O219" i="110"/>
  <c r="N219" i="110"/>
  <c r="K219" i="110"/>
  <c r="L219" i="110" s="1"/>
  <c r="W218" i="110"/>
  <c r="V218" i="110"/>
  <c r="U218" i="110"/>
  <c r="T218" i="110"/>
  <c r="S218" i="110"/>
  <c r="Q218" i="110"/>
  <c r="N218" i="110"/>
  <c r="O218" i="110" s="1"/>
  <c r="K218" i="110"/>
  <c r="L218" i="110" s="1"/>
  <c r="W217" i="110"/>
  <c r="V217" i="110"/>
  <c r="U217" i="110"/>
  <c r="T217" i="110"/>
  <c r="S217" i="110"/>
  <c r="Q217" i="110"/>
  <c r="N217" i="110"/>
  <c r="O217" i="110" s="1"/>
  <c r="K217" i="110"/>
  <c r="L217" i="110" s="1"/>
  <c r="W216" i="110"/>
  <c r="V216" i="110"/>
  <c r="U216" i="110"/>
  <c r="T216" i="110"/>
  <c r="S216" i="110"/>
  <c r="Q216" i="110"/>
  <c r="N216" i="110"/>
  <c r="O216" i="110" s="1"/>
  <c r="L216" i="110"/>
  <c r="K216" i="110"/>
  <c r="W215" i="110"/>
  <c r="V215" i="110"/>
  <c r="U215" i="110"/>
  <c r="T215" i="110"/>
  <c r="S215" i="110"/>
  <c r="Q215" i="110"/>
  <c r="O215" i="110"/>
  <c r="N215" i="110"/>
  <c r="K215" i="110"/>
  <c r="L215" i="110" s="1"/>
  <c r="W214" i="110"/>
  <c r="V214" i="110"/>
  <c r="U214" i="110"/>
  <c r="T214" i="110"/>
  <c r="S214" i="110"/>
  <c r="Q214" i="110"/>
  <c r="N214" i="110"/>
  <c r="O214" i="110" s="1"/>
  <c r="K214" i="110"/>
  <c r="L214" i="110" s="1"/>
  <c r="W213" i="110"/>
  <c r="V213" i="110"/>
  <c r="U213" i="110"/>
  <c r="T213" i="110"/>
  <c r="S213" i="110"/>
  <c r="Q213" i="110"/>
  <c r="N213" i="110"/>
  <c r="O213" i="110" s="1"/>
  <c r="K213" i="110"/>
  <c r="L213" i="110" s="1"/>
  <c r="W212" i="110"/>
  <c r="V212" i="110"/>
  <c r="U212" i="110"/>
  <c r="T212" i="110"/>
  <c r="S212" i="110"/>
  <c r="Q212" i="110"/>
  <c r="N212" i="110"/>
  <c r="O212" i="110" s="1"/>
  <c r="L212" i="110"/>
  <c r="K212" i="110"/>
  <c r="W211" i="110"/>
  <c r="V211" i="110"/>
  <c r="U211" i="110"/>
  <c r="T211" i="110"/>
  <c r="S211" i="110"/>
  <c r="Q211" i="110"/>
  <c r="N211" i="110"/>
  <c r="O211" i="110" s="1"/>
  <c r="K211" i="110"/>
  <c r="L211" i="110" s="1"/>
  <c r="W210" i="110"/>
  <c r="V210" i="110"/>
  <c r="U210" i="110"/>
  <c r="T210" i="110"/>
  <c r="S210" i="110"/>
  <c r="Q210" i="110"/>
  <c r="N210" i="110"/>
  <c r="O210" i="110" s="1"/>
  <c r="K210" i="110"/>
  <c r="L210" i="110" s="1"/>
  <c r="W209" i="110"/>
  <c r="V209" i="110"/>
  <c r="U209" i="110"/>
  <c r="T209" i="110"/>
  <c r="S209" i="110"/>
  <c r="Q209" i="110"/>
  <c r="N209" i="110"/>
  <c r="O209" i="110" s="1"/>
  <c r="K209" i="110"/>
  <c r="L209" i="110" s="1"/>
  <c r="W208" i="110"/>
  <c r="V208" i="110"/>
  <c r="U208" i="110"/>
  <c r="T208" i="110"/>
  <c r="S208" i="110"/>
  <c r="Q208" i="110"/>
  <c r="N208" i="110"/>
  <c r="O208" i="110" s="1"/>
  <c r="L208" i="110"/>
  <c r="K208" i="110"/>
  <c r="W207" i="110"/>
  <c r="V207" i="110"/>
  <c r="U207" i="110"/>
  <c r="T207" i="110"/>
  <c r="S207" i="110"/>
  <c r="Q207" i="110"/>
  <c r="O207" i="110"/>
  <c r="N207" i="110"/>
  <c r="K207" i="110"/>
  <c r="L207" i="110" s="1"/>
  <c r="W206" i="110"/>
  <c r="V206" i="110"/>
  <c r="U206" i="110"/>
  <c r="T206" i="110"/>
  <c r="S206" i="110"/>
  <c r="Q206" i="110"/>
  <c r="N206" i="110"/>
  <c r="O206" i="110" s="1"/>
  <c r="K206" i="110"/>
  <c r="L206" i="110" s="1"/>
  <c r="W205" i="110"/>
  <c r="V205" i="110"/>
  <c r="U205" i="110"/>
  <c r="T205" i="110"/>
  <c r="S205" i="110"/>
  <c r="Q205" i="110"/>
  <c r="N205" i="110"/>
  <c r="O205" i="110" s="1"/>
  <c r="K205" i="110"/>
  <c r="L205" i="110" s="1"/>
  <c r="W204" i="110"/>
  <c r="V204" i="110"/>
  <c r="U204" i="110"/>
  <c r="T204" i="110"/>
  <c r="S204" i="110"/>
  <c r="Q204" i="110"/>
  <c r="N204" i="110"/>
  <c r="O204" i="110" s="1"/>
  <c r="K204" i="110"/>
  <c r="L204" i="110" s="1"/>
  <c r="W203" i="110"/>
  <c r="V203" i="110"/>
  <c r="U203" i="110"/>
  <c r="T203" i="110"/>
  <c r="S203" i="110"/>
  <c r="Q203" i="110"/>
  <c r="O203" i="110"/>
  <c r="N203" i="110"/>
  <c r="K203" i="110"/>
  <c r="L203" i="110" s="1"/>
  <c r="I198" i="110"/>
  <c r="I15" i="110" s="1"/>
  <c r="H198" i="110"/>
  <c r="C198" i="110"/>
  <c r="B198" i="110"/>
  <c r="B15" i="110" s="1"/>
  <c r="W197" i="110"/>
  <c r="V197" i="110"/>
  <c r="U197" i="110"/>
  <c r="T197" i="110"/>
  <c r="S197" i="110"/>
  <c r="Q197" i="110"/>
  <c r="N197" i="110"/>
  <c r="O197" i="110" s="1"/>
  <c r="K197" i="110"/>
  <c r="L197" i="110" s="1"/>
  <c r="W196" i="110"/>
  <c r="V196" i="110"/>
  <c r="U196" i="110"/>
  <c r="T196" i="110"/>
  <c r="S196" i="110"/>
  <c r="Q196" i="110"/>
  <c r="N196" i="110"/>
  <c r="O196" i="110" s="1"/>
  <c r="K196" i="110"/>
  <c r="L196" i="110" s="1"/>
  <c r="W195" i="110"/>
  <c r="V195" i="110"/>
  <c r="U195" i="110"/>
  <c r="T195" i="110"/>
  <c r="S195" i="110"/>
  <c r="Q195" i="110"/>
  <c r="N195" i="110"/>
  <c r="O195" i="110" s="1"/>
  <c r="L195" i="110"/>
  <c r="K195" i="110"/>
  <c r="W194" i="110"/>
  <c r="V194" i="110"/>
  <c r="U194" i="110"/>
  <c r="T194" i="110"/>
  <c r="S194" i="110"/>
  <c r="Q194" i="110"/>
  <c r="O194" i="110"/>
  <c r="N194" i="110"/>
  <c r="K194" i="110"/>
  <c r="L194" i="110" s="1"/>
  <c r="W193" i="110"/>
  <c r="V193" i="110"/>
  <c r="U193" i="110"/>
  <c r="T193" i="110"/>
  <c r="S193" i="110"/>
  <c r="Q193" i="110"/>
  <c r="N193" i="110"/>
  <c r="O193" i="110" s="1"/>
  <c r="K193" i="110"/>
  <c r="L193" i="110" s="1"/>
  <c r="W192" i="110"/>
  <c r="V192" i="110"/>
  <c r="U192" i="110"/>
  <c r="T192" i="110"/>
  <c r="S192" i="110"/>
  <c r="Q192" i="110"/>
  <c r="N192" i="110"/>
  <c r="O192" i="110" s="1"/>
  <c r="K192" i="110"/>
  <c r="L192" i="110" s="1"/>
  <c r="W191" i="110"/>
  <c r="V191" i="110"/>
  <c r="U191" i="110"/>
  <c r="T191" i="110"/>
  <c r="S191" i="110"/>
  <c r="Q191" i="110"/>
  <c r="N191" i="110"/>
  <c r="O191" i="110" s="1"/>
  <c r="K191" i="110"/>
  <c r="L191" i="110" s="1"/>
  <c r="W190" i="110"/>
  <c r="V190" i="110"/>
  <c r="U190" i="110"/>
  <c r="T190" i="110"/>
  <c r="S190" i="110"/>
  <c r="Q190" i="110"/>
  <c r="O190" i="110"/>
  <c r="N190" i="110"/>
  <c r="K190" i="110"/>
  <c r="L190" i="110" s="1"/>
  <c r="W189" i="110"/>
  <c r="V189" i="110"/>
  <c r="U189" i="110"/>
  <c r="T189" i="110"/>
  <c r="S189" i="110"/>
  <c r="Q189" i="110"/>
  <c r="N189" i="110"/>
  <c r="O189" i="110" s="1"/>
  <c r="K189" i="110"/>
  <c r="L189" i="110" s="1"/>
  <c r="W188" i="110"/>
  <c r="V188" i="110"/>
  <c r="U188" i="110"/>
  <c r="T188" i="110"/>
  <c r="S188" i="110"/>
  <c r="Q188" i="110"/>
  <c r="N188" i="110"/>
  <c r="O188" i="110" s="1"/>
  <c r="K188" i="110"/>
  <c r="L188" i="110" s="1"/>
  <c r="W187" i="110"/>
  <c r="V187" i="110"/>
  <c r="U187" i="110"/>
  <c r="T187" i="110"/>
  <c r="S187" i="110"/>
  <c r="Q187" i="110"/>
  <c r="N187" i="110"/>
  <c r="O187" i="110" s="1"/>
  <c r="L187" i="110"/>
  <c r="K187" i="110"/>
  <c r="W186" i="110"/>
  <c r="V186" i="110"/>
  <c r="U186" i="110"/>
  <c r="T186" i="110"/>
  <c r="S186" i="110"/>
  <c r="Q186" i="110"/>
  <c r="O186" i="110"/>
  <c r="N186" i="110"/>
  <c r="K186" i="110"/>
  <c r="L186" i="110" s="1"/>
  <c r="W185" i="110"/>
  <c r="V185" i="110"/>
  <c r="U185" i="110"/>
  <c r="T185" i="110"/>
  <c r="S185" i="110"/>
  <c r="Q185" i="110"/>
  <c r="N185" i="110"/>
  <c r="O185" i="110" s="1"/>
  <c r="K185" i="110"/>
  <c r="L185" i="110" s="1"/>
  <c r="W184" i="110"/>
  <c r="V184" i="110"/>
  <c r="U184" i="110"/>
  <c r="T184" i="110"/>
  <c r="S184" i="110"/>
  <c r="Q184" i="110"/>
  <c r="N184" i="110"/>
  <c r="O184" i="110" s="1"/>
  <c r="K184" i="110"/>
  <c r="L184" i="110" s="1"/>
  <c r="W183" i="110"/>
  <c r="V183" i="110"/>
  <c r="U183" i="110"/>
  <c r="T183" i="110"/>
  <c r="S183" i="110"/>
  <c r="Q183" i="110"/>
  <c r="N183" i="110"/>
  <c r="O183" i="110" s="1"/>
  <c r="L183" i="110"/>
  <c r="K183" i="110"/>
  <c r="W182" i="110"/>
  <c r="V182" i="110"/>
  <c r="U182" i="110"/>
  <c r="T182" i="110"/>
  <c r="S182" i="110"/>
  <c r="Q182" i="110"/>
  <c r="O182" i="110"/>
  <c r="N182" i="110"/>
  <c r="K182" i="110"/>
  <c r="L182" i="110" s="1"/>
  <c r="W181" i="110"/>
  <c r="V181" i="110"/>
  <c r="U181" i="110"/>
  <c r="T181" i="110"/>
  <c r="S181" i="110"/>
  <c r="Q181" i="110"/>
  <c r="N181" i="110"/>
  <c r="O181" i="110" s="1"/>
  <c r="K181" i="110"/>
  <c r="L181" i="110" s="1"/>
  <c r="W180" i="110"/>
  <c r="V180" i="110"/>
  <c r="U180" i="110"/>
  <c r="T180" i="110"/>
  <c r="S180" i="110"/>
  <c r="Q180" i="110"/>
  <c r="N180" i="110"/>
  <c r="O180" i="110" s="1"/>
  <c r="K180" i="110"/>
  <c r="L180" i="110" s="1"/>
  <c r="W179" i="110"/>
  <c r="V179" i="110"/>
  <c r="U179" i="110"/>
  <c r="T179" i="110"/>
  <c r="S179" i="110"/>
  <c r="Q179" i="110"/>
  <c r="N179" i="110"/>
  <c r="O179" i="110" s="1"/>
  <c r="L179" i="110"/>
  <c r="K179" i="110"/>
  <c r="W178" i="110"/>
  <c r="V178" i="110"/>
  <c r="U178" i="110"/>
  <c r="T178" i="110"/>
  <c r="S178" i="110"/>
  <c r="Q178" i="110"/>
  <c r="O178" i="110"/>
  <c r="N178" i="110"/>
  <c r="K178" i="110"/>
  <c r="L178" i="110" s="1"/>
  <c r="I173" i="110"/>
  <c r="H173" i="110"/>
  <c r="H14" i="110" s="1"/>
  <c r="C173" i="110"/>
  <c r="B173" i="110"/>
  <c r="W172" i="110"/>
  <c r="V172" i="110"/>
  <c r="U172" i="110"/>
  <c r="T172" i="110"/>
  <c r="S172" i="110"/>
  <c r="Q172" i="110"/>
  <c r="N172" i="110"/>
  <c r="O172" i="110" s="1"/>
  <c r="K172" i="110"/>
  <c r="L172" i="110" s="1"/>
  <c r="W171" i="110"/>
  <c r="V171" i="110"/>
  <c r="U171" i="110"/>
  <c r="T171" i="110"/>
  <c r="S171" i="110"/>
  <c r="Q171" i="110"/>
  <c r="N171" i="110"/>
  <c r="O171" i="110" s="1"/>
  <c r="K171" i="110"/>
  <c r="L171" i="110" s="1"/>
  <c r="W170" i="110"/>
  <c r="V170" i="110"/>
  <c r="U170" i="110"/>
  <c r="T170" i="110"/>
  <c r="S170" i="110"/>
  <c r="Q170" i="110"/>
  <c r="N170" i="110"/>
  <c r="O170" i="110" s="1"/>
  <c r="K170" i="110"/>
  <c r="L170" i="110" s="1"/>
  <c r="W169" i="110"/>
  <c r="V169" i="110"/>
  <c r="U169" i="110"/>
  <c r="T169" i="110"/>
  <c r="S169" i="110"/>
  <c r="Q169" i="110"/>
  <c r="O169" i="110"/>
  <c r="N169" i="110"/>
  <c r="K169" i="110"/>
  <c r="L169" i="110" s="1"/>
  <c r="W168" i="110"/>
  <c r="V168" i="110"/>
  <c r="U168" i="110"/>
  <c r="T168" i="110"/>
  <c r="S168" i="110"/>
  <c r="Q168" i="110"/>
  <c r="N168" i="110"/>
  <c r="O168" i="110" s="1"/>
  <c r="K168" i="110"/>
  <c r="L168" i="110" s="1"/>
  <c r="W167" i="110"/>
  <c r="V167" i="110"/>
  <c r="U167" i="110"/>
  <c r="T167" i="110"/>
  <c r="S167" i="110"/>
  <c r="Q167" i="110"/>
  <c r="N167" i="110"/>
  <c r="O167" i="110" s="1"/>
  <c r="K167" i="110"/>
  <c r="L167" i="110" s="1"/>
  <c r="W166" i="110"/>
  <c r="V166" i="110"/>
  <c r="U166" i="110"/>
  <c r="T166" i="110"/>
  <c r="S166" i="110"/>
  <c r="Q166" i="110"/>
  <c r="N166" i="110"/>
  <c r="O166" i="110" s="1"/>
  <c r="K166" i="110"/>
  <c r="L166" i="110" s="1"/>
  <c r="W165" i="110"/>
  <c r="V165" i="110"/>
  <c r="U165" i="110"/>
  <c r="T165" i="110"/>
  <c r="S165" i="110"/>
  <c r="Q165" i="110"/>
  <c r="O165" i="110"/>
  <c r="N165" i="110"/>
  <c r="L165" i="110"/>
  <c r="K165" i="110"/>
  <c r="W164" i="110"/>
  <c r="V164" i="110"/>
  <c r="U164" i="110"/>
  <c r="T164" i="110"/>
  <c r="S164" i="110"/>
  <c r="Q164" i="110"/>
  <c r="N164" i="110"/>
  <c r="O164" i="110" s="1"/>
  <c r="K164" i="110"/>
  <c r="L164" i="110" s="1"/>
  <c r="W163" i="110"/>
  <c r="V163" i="110"/>
  <c r="U163" i="110"/>
  <c r="T163" i="110"/>
  <c r="S163" i="110"/>
  <c r="Q163" i="110"/>
  <c r="N163" i="110"/>
  <c r="O163" i="110" s="1"/>
  <c r="K163" i="110"/>
  <c r="L163" i="110" s="1"/>
  <c r="W162" i="110"/>
  <c r="V162" i="110"/>
  <c r="U162" i="110"/>
  <c r="T162" i="110"/>
  <c r="S162" i="110"/>
  <c r="Q162" i="110"/>
  <c r="N162" i="110"/>
  <c r="O162" i="110" s="1"/>
  <c r="K162" i="110"/>
  <c r="L162" i="110" s="1"/>
  <c r="W161" i="110"/>
  <c r="V161" i="110"/>
  <c r="U161" i="110"/>
  <c r="T161" i="110"/>
  <c r="S161" i="110"/>
  <c r="Q161" i="110"/>
  <c r="N161" i="110"/>
  <c r="O161" i="110" s="1"/>
  <c r="K161" i="110"/>
  <c r="L161" i="110" s="1"/>
  <c r="W160" i="110"/>
  <c r="V160" i="110"/>
  <c r="U160" i="110"/>
  <c r="T160" i="110"/>
  <c r="S160" i="110"/>
  <c r="Q160" i="110"/>
  <c r="O160" i="110"/>
  <c r="N160" i="110"/>
  <c r="K160" i="110"/>
  <c r="L160" i="110" s="1"/>
  <c r="W159" i="110"/>
  <c r="V159" i="110"/>
  <c r="U159" i="110"/>
  <c r="T159" i="110"/>
  <c r="S159" i="110"/>
  <c r="Q159" i="110"/>
  <c r="N159" i="110"/>
  <c r="O159" i="110" s="1"/>
  <c r="K159" i="110"/>
  <c r="L159" i="110" s="1"/>
  <c r="W158" i="110"/>
  <c r="V158" i="110"/>
  <c r="U158" i="110"/>
  <c r="T158" i="110"/>
  <c r="S158" i="110"/>
  <c r="Q158" i="110"/>
  <c r="N158" i="110"/>
  <c r="O158" i="110" s="1"/>
  <c r="K158" i="110"/>
  <c r="L158" i="110" s="1"/>
  <c r="W157" i="110"/>
  <c r="V157" i="110"/>
  <c r="U157" i="110"/>
  <c r="T157" i="110"/>
  <c r="S157" i="110"/>
  <c r="Q157" i="110"/>
  <c r="N157" i="110"/>
  <c r="O157" i="110" s="1"/>
  <c r="K157" i="110"/>
  <c r="L157" i="110" s="1"/>
  <c r="W156" i="110"/>
  <c r="V156" i="110"/>
  <c r="U156" i="110"/>
  <c r="T156" i="110"/>
  <c r="S156" i="110"/>
  <c r="Q156" i="110"/>
  <c r="N156" i="110"/>
  <c r="O156" i="110" s="1"/>
  <c r="K156" i="110"/>
  <c r="L156" i="110" s="1"/>
  <c r="W155" i="110"/>
  <c r="V155" i="110"/>
  <c r="U155" i="110"/>
  <c r="T155" i="110"/>
  <c r="S155" i="110"/>
  <c r="Q155" i="110"/>
  <c r="N155" i="110"/>
  <c r="O155" i="110" s="1"/>
  <c r="K155" i="110"/>
  <c r="L155" i="110" s="1"/>
  <c r="W154" i="110"/>
  <c r="V154" i="110"/>
  <c r="U154" i="110"/>
  <c r="T154" i="110"/>
  <c r="S154" i="110"/>
  <c r="Q154" i="110"/>
  <c r="N154" i="110"/>
  <c r="O154" i="110" s="1"/>
  <c r="K154" i="110"/>
  <c r="L154" i="110" s="1"/>
  <c r="W153" i="110"/>
  <c r="V153" i="110"/>
  <c r="U153" i="110"/>
  <c r="T153" i="110"/>
  <c r="S153" i="110"/>
  <c r="Q153" i="110"/>
  <c r="N153" i="110"/>
  <c r="O153" i="110" s="1"/>
  <c r="K153" i="110"/>
  <c r="L153" i="110" s="1"/>
  <c r="I148" i="110"/>
  <c r="I13" i="110" s="1"/>
  <c r="H148" i="110"/>
  <c r="C148" i="110"/>
  <c r="B148" i="110"/>
  <c r="B13" i="110" s="1"/>
  <c r="W147" i="110"/>
  <c r="V147" i="110"/>
  <c r="U147" i="110"/>
  <c r="T147" i="110"/>
  <c r="S147" i="110"/>
  <c r="Q147" i="110"/>
  <c r="O147" i="110"/>
  <c r="N147" i="110"/>
  <c r="K147" i="110"/>
  <c r="L147" i="110" s="1"/>
  <c r="W146" i="110"/>
  <c r="V146" i="110"/>
  <c r="U146" i="110"/>
  <c r="T146" i="110"/>
  <c r="S146" i="110"/>
  <c r="Q146" i="110"/>
  <c r="N146" i="110"/>
  <c r="O146" i="110" s="1"/>
  <c r="K146" i="110"/>
  <c r="L146" i="110" s="1"/>
  <c r="W145" i="110"/>
  <c r="V145" i="110"/>
  <c r="U145" i="110"/>
  <c r="T145" i="110"/>
  <c r="S145" i="110"/>
  <c r="Q145" i="110"/>
  <c r="N145" i="110"/>
  <c r="O145" i="110" s="1"/>
  <c r="L145" i="110"/>
  <c r="K145" i="110"/>
  <c r="W144" i="110"/>
  <c r="V144" i="110"/>
  <c r="U144" i="110"/>
  <c r="T144" i="110"/>
  <c r="S144" i="110"/>
  <c r="Q144" i="110"/>
  <c r="O144" i="110"/>
  <c r="N144" i="110"/>
  <c r="K144" i="110"/>
  <c r="L144" i="110" s="1"/>
  <c r="W143" i="110"/>
  <c r="V143" i="110"/>
  <c r="U143" i="110"/>
  <c r="T143" i="110"/>
  <c r="S143" i="110"/>
  <c r="Q143" i="110"/>
  <c r="N143" i="110"/>
  <c r="O143" i="110" s="1"/>
  <c r="K143" i="110"/>
  <c r="L143" i="110" s="1"/>
  <c r="W142" i="110"/>
  <c r="V142" i="110"/>
  <c r="U142" i="110"/>
  <c r="T142" i="110"/>
  <c r="S142" i="110"/>
  <c r="Q142" i="110"/>
  <c r="N142" i="110"/>
  <c r="O142" i="110" s="1"/>
  <c r="K142" i="110"/>
  <c r="L142" i="110" s="1"/>
  <c r="W141" i="110"/>
  <c r="V141" i="110"/>
  <c r="U141" i="110"/>
  <c r="T141" i="110"/>
  <c r="S141" i="110"/>
  <c r="Q141" i="110"/>
  <c r="N141" i="110"/>
  <c r="O141" i="110" s="1"/>
  <c r="K141" i="110"/>
  <c r="L141" i="110" s="1"/>
  <c r="W140" i="110"/>
  <c r="V140" i="110"/>
  <c r="U140" i="110"/>
  <c r="T140" i="110"/>
  <c r="S140" i="110"/>
  <c r="Q140" i="110"/>
  <c r="O140" i="110"/>
  <c r="N140" i="110"/>
  <c r="L140" i="110"/>
  <c r="K140" i="110"/>
  <c r="W139" i="110"/>
  <c r="V139" i="110"/>
  <c r="U139" i="110"/>
  <c r="T139" i="110"/>
  <c r="S139" i="110"/>
  <c r="Q139" i="110"/>
  <c r="O139" i="110"/>
  <c r="N139" i="110"/>
  <c r="K139" i="110"/>
  <c r="L139" i="110" s="1"/>
  <c r="W138" i="110"/>
  <c r="V138" i="110"/>
  <c r="U138" i="110"/>
  <c r="T138" i="110"/>
  <c r="S138" i="110"/>
  <c r="Q138" i="110"/>
  <c r="N138" i="110"/>
  <c r="O138" i="110" s="1"/>
  <c r="K138" i="110"/>
  <c r="L138" i="110" s="1"/>
  <c r="W137" i="110"/>
  <c r="V137" i="110"/>
  <c r="U137" i="110"/>
  <c r="T137" i="110"/>
  <c r="S137" i="110"/>
  <c r="Q137" i="110"/>
  <c r="N137" i="110"/>
  <c r="O137" i="110" s="1"/>
  <c r="K137" i="110"/>
  <c r="L137" i="110" s="1"/>
  <c r="W136" i="110"/>
  <c r="V136" i="110"/>
  <c r="U136" i="110"/>
  <c r="T136" i="110"/>
  <c r="S136" i="110"/>
  <c r="Q136" i="110"/>
  <c r="O136" i="110"/>
  <c r="N136" i="110"/>
  <c r="K136" i="110"/>
  <c r="L136" i="110" s="1"/>
  <c r="W135" i="110"/>
  <c r="V135" i="110"/>
  <c r="U135" i="110"/>
  <c r="T135" i="110"/>
  <c r="S135" i="110"/>
  <c r="Q135" i="110"/>
  <c r="N135" i="110"/>
  <c r="O135" i="110" s="1"/>
  <c r="K135" i="110"/>
  <c r="L135" i="110" s="1"/>
  <c r="W134" i="110"/>
  <c r="V134" i="110"/>
  <c r="U134" i="110"/>
  <c r="T134" i="110"/>
  <c r="S134" i="110"/>
  <c r="Q134" i="110"/>
  <c r="N134" i="110"/>
  <c r="O134" i="110" s="1"/>
  <c r="K134" i="110"/>
  <c r="L134" i="110" s="1"/>
  <c r="W133" i="110"/>
  <c r="V133" i="110"/>
  <c r="U133" i="110"/>
  <c r="T133" i="110"/>
  <c r="S133" i="110"/>
  <c r="Q133" i="110"/>
  <c r="N133" i="110"/>
  <c r="O133" i="110" s="1"/>
  <c r="L133" i="110"/>
  <c r="K133" i="110"/>
  <c r="W132" i="110"/>
  <c r="V132" i="110"/>
  <c r="U132" i="110"/>
  <c r="T132" i="110"/>
  <c r="S132" i="110"/>
  <c r="Q132" i="110"/>
  <c r="O132" i="110"/>
  <c r="N132" i="110"/>
  <c r="L132" i="110"/>
  <c r="K132" i="110"/>
  <c r="W131" i="110"/>
  <c r="V131" i="110"/>
  <c r="U131" i="110"/>
  <c r="T131" i="110"/>
  <c r="S131" i="110"/>
  <c r="Q131" i="110"/>
  <c r="O131" i="110"/>
  <c r="N131" i="110"/>
  <c r="K131" i="110"/>
  <c r="L131" i="110" s="1"/>
  <c r="W130" i="110"/>
  <c r="V130" i="110"/>
  <c r="U130" i="110"/>
  <c r="T130" i="110"/>
  <c r="S130" i="110"/>
  <c r="Q130" i="110"/>
  <c r="N130" i="110"/>
  <c r="O130" i="110" s="1"/>
  <c r="K130" i="110"/>
  <c r="L130" i="110" s="1"/>
  <c r="W129" i="110"/>
  <c r="V129" i="110"/>
  <c r="U129" i="110"/>
  <c r="T129" i="110"/>
  <c r="S129" i="110"/>
  <c r="Q129" i="110"/>
  <c r="N129" i="110"/>
  <c r="O129" i="110" s="1"/>
  <c r="K129" i="110"/>
  <c r="L129" i="110" s="1"/>
  <c r="W128" i="110"/>
  <c r="V128" i="110"/>
  <c r="U128" i="110"/>
  <c r="T128" i="110"/>
  <c r="S128" i="110"/>
  <c r="Q128" i="110"/>
  <c r="N128" i="110"/>
  <c r="O128" i="110" s="1"/>
  <c r="K128" i="110"/>
  <c r="L128" i="110" s="1"/>
  <c r="I123" i="110"/>
  <c r="H123" i="110"/>
  <c r="C123" i="110"/>
  <c r="B123" i="110"/>
  <c r="B12" i="110" s="1"/>
  <c r="W122" i="110"/>
  <c r="V122" i="110"/>
  <c r="U122" i="110"/>
  <c r="T122" i="110"/>
  <c r="S122" i="110"/>
  <c r="Q122" i="110"/>
  <c r="N122" i="110"/>
  <c r="O122" i="110" s="1"/>
  <c r="K122" i="110"/>
  <c r="L122" i="110" s="1"/>
  <c r="W121" i="110"/>
  <c r="V121" i="110"/>
  <c r="U121" i="110"/>
  <c r="T121" i="110"/>
  <c r="S121" i="110"/>
  <c r="Q121" i="110"/>
  <c r="N121" i="110"/>
  <c r="O121" i="110" s="1"/>
  <c r="K121" i="110"/>
  <c r="L121" i="110" s="1"/>
  <c r="W120" i="110"/>
  <c r="V120" i="110"/>
  <c r="U120" i="110"/>
  <c r="T120" i="110"/>
  <c r="S120" i="110"/>
  <c r="Q120" i="110"/>
  <c r="N120" i="110"/>
  <c r="O120" i="110" s="1"/>
  <c r="K120" i="110"/>
  <c r="L120" i="110" s="1"/>
  <c r="W119" i="110"/>
  <c r="V119" i="110"/>
  <c r="U119" i="110"/>
  <c r="T119" i="110"/>
  <c r="S119" i="110"/>
  <c r="Q119" i="110"/>
  <c r="N119" i="110"/>
  <c r="O119" i="110" s="1"/>
  <c r="K119" i="110"/>
  <c r="L119" i="110" s="1"/>
  <c r="W118" i="110"/>
  <c r="V118" i="110"/>
  <c r="U118" i="110"/>
  <c r="T118" i="110"/>
  <c r="S118" i="110"/>
  <c r="Q118" i="110"/>
  <c r="N118" i="110"/>
  <c r="O118" i="110" s="1"/>
  <c r="K118" i="110"/>
  <c r="L118" i="110" s="1"/>
  <c r="W117" i="110"/>
  <c r="V117" i="110"/>
  <c r="U117" i="110"/>
  <c r="T117" i="110"/>
  <c r="S117" i="110"/>
  <c r="Q117" i="110"/>
  <c r="N117" i="110"/>
  <c r="O117" i="110" s="1"/>
  <c r="K117" i="110"/>
  <c r="L117" i="110" s="1"/>
  <c r="W116" i="110"/>
  <c r="V116" i="110"/>
  <c r="U116" i="110"/>
  <c r="T116" i="110"/>
  <c r="S116" i="110"/>
  <c r="Q116" i="110"/>
  <c r="N116" i="110"/>
  <c r="O116" i="110" s="1"/>
  <c r="K116" i="110"/>
  <c r="L116" i="110" s="1"/>
  <c r="W115" i="110"/>
  <c r="V115" i="110"/>
  <c r="U115" i="110"/>
  <c r="T115" i="110"/>
  <c r="S115" i="110"/>
  <c r="Q115" i="110"/>
  <c r="N115" i="110"/>
  <c r="O115" i="110" s="1"/>
  <c r="L115" i="110"/>
  <c r="K115" i="110"/>
  <c r="W114" i="110"/>
  <c r="V114" i="110"/>
  <c r="U114" i="110"/>
  <c r="T114" i="110"/>
  <c r="S114" i="110"/>
  <c r="Q114" i="110"/>
  <c r="N114" i="110"/>
  <c r="O114" i="110" s="1"/>
  <c r="K114" i="110"/>
  <c r="L114" i="110" s="1"/>
  <c r="W113" i="110"/>
  <c r="V113" i="110"/>
  <c r="U113" i="110"/>
  <c r="T113" i="110"/>
  <c r="S113" i="110"/>
  <c r="Q113" i="110"/>
  <c r="N113" i="110"/>
  <c r="O113" i="110" s="1"/>
  <c r="K113" i="110"/>
  <c r="L113" i="110" s="1"/>
  <c r="W112" i="110"/>
  <c r="V112" i="110"/>
  <c r="U112" i="110"/>
  <c r="T112" i="110"/>
  <c r="S112" i="110"/>
  <c r="Q112" i="110"/>
  <c r="N112" i="110"/>
  <c r="O112" i="110" s="1"/>
  <c r="K112" i="110"/>
  <c r="L112" i="110" s="1"/>
  <c r="W111" i="110"/>
  <c r="V111" i="110"/>
  <c r="U111" i="110"/>
  <c r="T111" i="110"/>
  <c r="S111" i="110"/>
  <c r="Q111" i="110"/>
  <c r="N111" i="110"/>
  <c r="O111" i="110" s="1"/>
  <c r="K111" i="110"/>
  <c r="L111" i="110" s="1"/>
  <c r="W110" i="110"/>
  <c r="V110" i="110"/>
  <c r="U110" i="110"/>
  <c r="T110" i="110"/>
  <c r="S110" i="110"/>
  <c r="Q110" i="110"/>
  <c r="N110" i="110"/>
  <c r="O110" i="110" s="1"/>
  <c r="K110" i="110"/>
  <c r="L110" i="110" s="1"/>
  <c r="W109" i="110"/>
  <c r="V109" i="110"/>
  <c r="U109" i="110"/>
  <c r="T109" i="110"/>
  <c r="S109" i="110"/>
  <c r="Q109" i="110"/>
  <c r="N109" i="110"/>
  <c r="O109" i="110" s="1"/>
  <c r="K109" i="110"/>
  <c r="L109" i="110" s="1"/>
  <c r="W108" i="110"/>
  <c r="V108" i="110"/>
  <c r="U108" i="110"/>
  <c r="T108" i="110"/>
  <c r="S108" i="110"/>
  <c r="Q108" i="110"/>
  <c r="N108" i="110"/>
  <c r="O108" i="110" s="1"/>
  <c r="K108" i="110"/>
  <c r="L108" i="110" s="1"/>
  <c r="W107" i="110"/>
  <c r="V107" i="110"/>
  <c r="U107" i="110"/>
  <c r="T107" i="110"/>
  <c r="S107" i="110"/>
  <c r="Q107" i="110"/>
  <c r="N107" i="110"/>
  <c r="O107" i="110" s="1"/>
  <c r="K107" i="110"/>
  <c r="L107" i="110" s="1"/>
  <c r="W106" i="110"/>
  <c r="V106" i="110"/>
  <c r="U106" i="110"/>
  <c r="T106" i="110"/>
  <c r="S106" i="110"/>
  <c r="Q106" i="110"/>
  <c r="N106" i="110"/>
  <c r="O106" i="110" s="1"/>
  <c r="K106" i="110"/>
  <c r="L106" i="110" s="1"/>
  <c r="W105" i="110"/>
  <c r="V105" i="110"/>
  <c r="U105" i="110"/>
  <c r="T105" i="110"/>
  <c r="S105" i="110"/>
  <c r="Q105" i="110"/>
  <c r="N105" i="110"/>
  <c r="O105" i="110" s="1"/>
  <c r="K105" i="110"/>
  <c r="L105" i="110" s="1"/>
  <c r="W104" i="110"/>
  <c r="V104" i="110"/>
  <c r="U104" i="110"/>
  <c r="T104" i="110"/>
  <c r="S104" i="110"/>
  <c r="Q104" i="110"/>
  <c r="N104" i="110"/>
  <c r="O104" i="110" s="1"/>
  <c r="K104" i="110"/>
  <c r="L104" i="110" s="1"/>
  <c r="W103" i="110"/>
  <c r="V103" i="110"/>
  <c r="U103" i="110"/>
  <c r="T103" i="110"/>
  <c r="S103" i="110"/>
  <c r="Q103" i="110"/>
  <c r="N103" i="110"/>
  <c r="O103" i="110" s="1"/>
  <c r="K103" i="110"/>
  <c r="L103" i="110" s="1"/>
  <c r="I98" i="110"/>
  <c r="H98" i="110"/>
  <c r="C98" i="110"/>
  <c r="B98" i="110"/>
  <c r="W97" i="110"/>
  <c r="V97" i="110"/>
  <c r="U97" i="110"/>
  <c r="T97" i="110"/>
  <c r="S97" i="110"/>
  <c r="Q97" i="110"/>
  <c r="N97" i="110"/>
  <c r="O97" i="110" s="1"/>
  <c r="K97" i="110"/>
  <c r="L97" i="110" s="1"/>
  <c r="W96" i="110"/>
  <c r="V96" i="110"/>
  <c r="U96" i="110"/>
  <c r="T96" i="110"/>
  <c r="S96" i="110"/>
  <c r="Q96" i="110"/>
  <c r="N96" i="110"/>
  <c r="O96" i="110" s="1"/>
  <c r="K96" i="110"/>
  <c r="L96" i="110" s="1"/>
  <c r="W95" i="110"/>
  <c r="V95" i="110"/>
  <c r="U95" i="110"/>
  <c r="T95" i="110"/>
  <c r="S95" i="110"/>
  <c r="Q95" i="110"/>
  <c r="N95" i="110"/>
  <c r="O95" i="110" s="1"/>
  <c r="K95" i="110"/>
  <c r="L95" i="110" s="1"/>
  <c r="W94" i="110"/>
  <c r="V94" i="110"/>
  <c r="U94" i="110"/>
  <c r="T94" i="110"/>
  <c r="S94" i="110"/>
  <c r="Q94" i="110"/>
  <c r="N94" i="110"/>
  <c r="O94" i="110" s="1"/>
  <c r="K94" i="110"/>
  <c r="L94" i="110" s="1"/>
  <c r="W93" i="110"/>
  <c r="V93" i="110"/>
  <c r="U93" i="110"/>
  <c r="T93" i="110"/>
  <c r="S93" i="110"/>
  <c r="Q93" i="110"/>
  <c r="N93" i="110"/>
  <c r="O93" i="110" s="1"/>
  <c r="K93" i="110"/>
  <c r="L93" i="110" s="1"/>
  <c r="W92" i="110"/>
  <c r="V92" i="110"/>
  <c r="U92" i="110"/>
  <c r="T92" i="110"/>
  <c r="S92" i="110"/>
  <c r="Q92" i="110"/>
  <c r="N92" i="110"/>
  <c r="O92" i="110" s="1"/>
  <c r="K92" i="110"/>
  <c r="L92" i="110" s="1"/>
  <c r="W91" i="110"/>
  <c r="V91" i="110"/>
  <c r="U91" i="110"/>
  <c r="T91" i="110"/>
  <c r="S91" i="110"/>
  <c r="Q91" i="110"/>
  <c r="N91" i="110"/>
  <c r="O91" i="110" s="1"/>
  <c r="L91" i="110"/>
  <c r="K91" i="110"/>
  <c r="W90" i="110"/>
  <c r="V90" i="110"/>
  <c r="U90" i="110"/>
  <c r="T90" i="110"/>
  <c r="S90" i="110"/>
  <c r="Q90" i="110"/>
  <c r="N90" i="110"/>
  <c r="O90" i="110" s="1"/>
  <c r="K90" i="110"/>
  <c r="L90" i="110" s="1"/>
  <c r="W89" i="110"/>
  <c r="V89" i="110"/>
  <c r="U89" i="110"/>
  <c r="T89" i="110"/>
  <c r="S89" i="110"/>
  <c r="Q89" i="110"/>
  <c r="O89" i="110"/>
  <c r="N89" i="110"/>
  <c r="K89" i="110"/>
  <c r="L89" i="110" s="1"/>
  <c r="W88" i="110"/>
  <c r="V88" i="110"/>
  <c r="U88" i="110"/>
  <c r="T88" i="110"/>
  <c r="S88" i="110"/>
  <c r="Q88" i="110"/>
  <c r="N88" i="110"/>
  <c r="O88" i="110" s="1"/>
  <c r="K88" i="110"/>
  <c r="L88" i="110" s="1"/>
  <c r="W87" i="110"/>
  <c r="V87" i="110"/>
  <c r="U87" i="110"/>
  <c r="T87" i="110"/>
  <c r="S87" i="110"/>
  <c r="Q87" i="110"/>
  <c r="N87" i="110"/>
  <c r="O87" i="110" s="1"/>
  <c r="L87" i="110"/>
  <c r="K87" i="110"/>
  <c r="W86" i="110"/>
  <c r="V86" i="110"/>
  <c r="U86" i="110"/>
  <c r="T86" i="110"/>
  <c r="S86" i="110"/>
  <c r="Q86" i="110"/>
  <c r="N86" i="110"/>
  <c r="O86" i="110" s="1"/>
  <c r="K86" i="110"/>
  <c r="L86" i="110" s="1"/>
  <c r="W85" i="110"/>
  <c r="V85" i="110"/>
  <c r="U85" i="110"/>
  <c r="T85" i="110"/>
  <c r="S85" i="110"/>
  <c r="Q85" i="110"/>
  <c r="N85" i="110"/>
  <c r="O85" i="110" s="1"/>
  <c r="K85" i="110"/>
  <c r="L85" i="110" s="1"/>
  <c r="W84" i="110"/>
  <c r="V84" i="110"/>
  <c r="U84" i="110"/>
  <c r="T84" i="110"/>
  <c r="S84" i="110"/>
  <c r="Q84" i="110"/>
  <c r="N84" i="110"/>
  <c r="O84" i="110" s="1"/>
  <c r="K84" i="110"/>
  <c r="L84" i="110" s="1"/>
  <c r="W83" i="110"/>
  <c r="V83" i="110"/>
  <c r="U83" i="110"/>
  <c r="T83" i="110"/>
  <c r="S83" i="110"/>
  <c r="Q83" i="110"/>
  <c r="N83" i="110"/>
  <c r="O83" i="110" s="1"/>
  <c r="K83" i="110"/>
  <c r="L83" i="110" s="1"/>
  <c r="W82" i="110"/>
  <c r="V82" i="110"/>
  <c r="U82" i="110"/>
  <c r="T82" i="110"/>
  <c r="S82" i="110"/>
  <c r="Q82" i="110"/>
  <c r="N82" i="110"/>
  <c r="O82" i="110" s="1"/>
  <c r="L82" i="110"/>
  <c r="K82" i="110"/>
  <c r="W81" i="110"/>
  <c r="V81" i="110"/>
  <c r="U81" i="110"/>
  <c r="T81" i="110"/>
  <c r="S81" i="110"/>
  <c r="Q81" i="110"/>
  <c r="O81" i="110"/>
  <c r="N81" i="110"/>
  <c r="K81" i="110"/>
  <c r="L81" i="110" s="1"/>
  <c r="W80" i="110"/>
  <c r="V80" i="110"/>
  <c r="U80" i="110"/>
  <c r="T80" i="110"/>
  <c r="S80" i="110"/>
  <c r="Q80" i="110"/>
  <c r="N80" i="110"/>
  <c r="O80" i="110" s="1"/>
  <c r="K80" i="110"/>
  <c r="L80" i="110" s="1"/>
  <c r="W79" i="110"/>
  <c r="V79" i="110"/>
  <c r="U79" i="110"/>
  <c r="T79" i="110"/>
  <c r="S79" i="110"/>
  <c r="Q79" i="110"/>
  <c r="N79" i="110"/>
  <c r="O79" i="110" s="1"/>
  <c r="K79" i="110"/>
  <c r="L79" i="110" s="1"/>
  <c r="W78" i="110"/>
  <c r="V78" i="110"/>
  <c r="U78" i="110"/>
  <c r="T78" i="110"/>
  <c r="S78" i="110"/>
  <c r="Q78" i="110"/>
  <c r="O78" i="110"/>
  <c r="N78" i="110"/>
  <c r="K78" i="110"/>
  <c r="L78" i="110" s="1"/>
  <c r="I73" i="110"/>
  <c r="H73" i="110"/>
  <c r="H10" i="110" s="1"/>
  <c r="C73" i="110"/>
  <c r="C10" i="110" s="1"/>
  <c r="O10" i="110" s="1"/>
  <c r="Y10" i="110" s="1"/>
  <c r="B73" i="110"/>
  <c r="B10" i="110" s="1"/>
  <c r="W72" i="110"/>
  <c r="V72" i="110"/>
  <c r="U72" i="110"/>
  <c r="T72" i="110"/>
  <c r="S72" i="110"/>
  <c r="Q72" i="110"/>
  <c r="N72" i="110"/>
  <c r="O72" i="110" s="1"/>
  <c r="K72" i="110"/>
  <c r="L72" i="110" s="1"/>
  <c r="W71" i="110"/>
  <c r="V71" i="110"/>
  <c r="U71" i="110"/>
  <c r="T71" i="110"/>
  <c r="S71" i="110"/>
  <c r="Q71" i="110"/>
  <c r="N71" i="110"/>
  <c r="O71" i="110" s="1"/>
  <c r="K71" i="110"/>
  <c r="L71" i="110" s="1"/>
  <c r="W70" i="110"/>
  <c r="V70" i="110"/>
  <c r="U70" i="110"/>
  <c r="T70" i="110"/>
  <c r="S70" i="110"/>
  <c r="Q70" i="110"/>
  <c r="N70" i="110"/>
  <c r="O70" i="110" s="1"/>
  <c r="K70" i="110"/>
  <c r="L70" i="110" s="1"/>
  <c r="W69" i="110"/>
  <c r="V69" i="110"/>
  <c r="U69" i="110"/>
  <c r="T69" i="110"/>
  <c r="S69" i="110"/>
  <c r="Q69" i="110"/>
  <c r="N69" i="110"/>
  <c r="O69" i="110" s="1"/>
  <c r="K69" i="110"/>
  <c r="L69" i="110" s="1"/>
  <c r="W68" i="110"/>
  <c r="V68" i="110"/>
  <c r="U68" i="110"/>
  <c r="T68" i="110"/>
  <c r="S68" i="110"/>
  <c r="Q68" i="110"/>
  <c r="N68" i="110"/>
  <c r="O68" i="110" s="1"/>
  <c r="K68" i="110"/>
  <c r="L68" i="110" s="1"/>
  <c r="W67" i="110"/>
  <c r="V67" i="110"/>
  <c r="U67" i="110"/>
  <c r="T67" i="110"/>
  <c r="S67" i="110"/>
  <c r="Q67" i="110"/>
  <c r="N67" i="110"/>
  <c r="O67" i="110" s="1"/>
  <c r="K67" i="110"/>
  <c r="L67" i="110" s="1"/>
  <c r="W66" i="110"/>
  <c r="V66" i="110"/>
  <c r="U66" i="110"/>
  <c r="T66" i="110"/>
  <c r="S66" i="110"/>
  <c r="Q66" i="110"/>
  <c r="N66" i="110"/>
  <c r="O66" i="110" s="1"/>
  <c r="L66" i="110"/>
  <c r="K66" i="110"/>
  <c r="W65" i="110"/>
  <c r="V65" i="110"/>
  <c r="U65" i="110"/>
  <c r="T65" i="110"/>
  <c r="S65" i="110"/>
  <c r="Q65" i="110"/>
  <c r="O65" i="110"/>
  <c r="N65" i="110"/>
  <c r="L65" i="110"/>
  <c r="K65" i="110"/>
  <c r="W64" i="110"/>
  <c r="V64" i="110"/>
  <c r="U64" i="110"/>
  <c r="T64" i="110"/>
  <c r="S64" i="110"/>
  <c r="Q64" i="110"/>
  <c r="O64" i="110"/>
  <c r="N64" i="110"/>
  <c r="K64" i="110"/>
  <c r="L64" i="110" s="1"/>
  <c r="W63" i="110"/>
  <c r="V63" i="110"/>
  <c r="U63" i="110"/>
  <c r="T63" i="110"/>
  <c r="S63" i="110"/>
  <c r="Q63" i="110"/>
  <c r="N63" i="110"/>
  <c r="O63" i="110" s="1"/>
  <c r="K63" i="110"/>
  <c r="L63" i="110" s="1"/>
  <c r="W62" i="110"/>
  <c r="V62" i="110"/>
  <c r="U62" i="110"/>
  <c r="T62" i="110"/>
  <c r="S62" i="110"/>
  <c r="Q62" i="110"/>
  <c r="N62" i="110"/>
  <c r="O62" i="110" s="1"/>
  <c r="K62" i="110"/>
  <c r="L62" i="110" s="1"/>
  <c r="W61" i="110"/>
  <c r="V61" i="110"/>
  <c r="U61" i="110"/>
  <c r="T61" i="110"/>
  <c r="S61" i="110"/>
  <c r="Q61" i="110"/>
  <c r="N61" i="110"/>
  <c r="O61" i="110" s="1"/>
  <c r="K61" i="110"/>
  <c r="L61" i="110" s="1"/>
  <c r="W60" i="110"/>
  <c r="V60" i="110"/>
  <c r="U60" i="110"/>
  <c r="T60" i="110"/>
  <c r="S60" i="110"/>
  <c r="Q60" i="110"/>
  <c r="N60" i="110"/>
  <c r="O60" i="110" s="1"/>
  <c r="K60" i="110"/>
  <c r="L60" i="110" s="1"/>
  <c r="W59" i="110"/>
  <c r="V59" i="110"/>
  <c r="U59" i="110"/>
  <c r="T59" i="110"/>
  <c r="S59" i="110"/>
  <c r="Q59" i="110"/>
  <c r="N59" i="110"/>
  <c r="O59" i="110" s="1"/>
  <c r="K59" i="110"/>
  <c r="L59" i="110" s="1"/>
  <c r="W58" i="110"/>
  <c r="V58" i="110"/>
  <c r="U58" i="110"/>
  <c r="T58" i="110"/>
  <c r="S58" i="110"/>
  <c r="Q58" i="110"/>
  <c r="N58" i="110"/>
  <c r="O58" i="110" s="1"/>
  <c r="L58" i="110"/>
  <c r="K58" i="110"/>
  <c r="W57" i="110"/>
  <c r="V57" i="110"/>
  <c r="U57" i="110"/>
  <c r="T57" i="110"/>
  <c r="S57" i="110"/>
  <c r="Q57" i="110"/>
  <c r="N57" i="110"/>
  <c r="O57" i="110" s="1"/>
  <c r="L57" i="110"/>
  <c r="K57" i="110"/>
  <c r="W56" i="110"/>
  <c r="V56" i="110"/>
  <c r="U56" i="110"/>
  <c r="T56" i="110"/>
  <c r="S56" i="110"/>
  <c r="Q56" i="110"/>
  <c r="N56" i="110"/>
  <c r="O56" i="110" s="1"/>
  <c r="K56" i="110"/>
  <c r="L56" i="110" s="1"/>
  <c r="W55" i="110"/>
  <c r="V55" i="110"/>
  <c r="U55" i="110"/>
  <c r="T55" i="110"/>
  <c r="S55" i="110"/>
  <c r="Q55" i="110"/>
  <c r="N55" i="110"/>
  <c r="O55" i="110" s="1"/>
  <c r="K55" i="110"/>
  <c r="L55" i="110" s="1"/>
  <c r="W54" i="110"/>
  <c r="V54" i="110"/>
  <c r="U54" i="110"/>
  <c r="T54" i="110"/>
  <c r="S54" i="110"/>
  <c r="Q54" i="110"/>
  <c r="N54" i="110"/>
  <c r="O54" i="110" s="1"/>
  <c r="K54" i="110"/>
  <c r="L54" i="110" s="1"/>
  <c r="W53" i="110"/>
  <c r="V53" i="110"/>
  <c r="U53" i="110"/>
  <c r="T53" i="110"/>
  <c r="S53" i="110"/>
  <c r="Q53" i="110"/>
  <c r="N53" i="110"/>
  <c r="O53" i="110" s="1"/>
  <c r="K53" i="110"/>
  <c r="L53" i="110" s="1"/>
  <c r="I48" i="110"/>
  <c r="I9" i="110" s="1"/>
  <c r="H48" i="110"/>
  <c r="C48" i="110"/>
  <c r="B48" i="110"/>
  <c r="B9" i="110" s="1"/>
  <c r="W47" i="110"/>
  <c r="V47" i="110"/>
  <c r="U47" i="110"/>
  <c r="T47" i="110"/>
  <c r="S47" i="110"/>
  <c r="Q47" i="110"/>
  <c r="O47" i="110"/>
  <c r="N47" i="110"/>
  <c r="K47" i="110"/>
  <c r="L47" i="110" s="1"/>
  <c r="W46" i="110"/>
  <c r="V46" i="110"/>
  <c r="U46" i="110"/>
  <c r="T46" i="110"/>
  <c r="S46" i="110"/>
  <c r="Q46" i="110"/>
  <c r="N46" i="110"/>
  <c r="O46" i="110" s="1"/>
  <c r="K46" i="110"/>
  <c r="L46" i="110" s="1"/>
  <c r="W45" i="110"/>
  <c r="V45" i="110"/>
  <c r="U45" i="110"/>
  <c r="T45" i="110"/>
  <c r="S45" i="110"/>
  <c r="Q45" i="110"/>
  <c r="N45" i="110"/>
  <c r="O45" i="110" s="1"/>
  <c r="K45" i="110"/>
  <c r="L45" i="110" s="1"/>
  <c r="W44" i="110"/>
  <c r="V44" i="110"/>
  <c r="U44" i="110"/>
  <c r="T44" i="110"/>
  <c r="S44" i="110"/>
  <c r="Q44" i="110"/>
  <c r="N44" i="110"/>
  <c r="O44" i="110" s="1"/>
  <c r="K44" i="110"/>
  <c r="L44" i="110" s="1"/>
  <c r="W43" i="110"/>
  <c r="V43" i="110"/>
  <c r="U43" i="110"/>
  <c r="T43" i="110"/>
  <c r="S43" i="110"/>
  <c r="Q43" i="110"/>
  <c r="N43" i="110"/>
  <c r="O43" i="110" s="1"/>
  <c r="K43" i="110"/>
  <c r="L43" i="110" s="1"/>
  <c r="W42" i="110"/>
  <c r="V42" i="110"/>
  <c r="U42" i="110"/>
  <c r="T42" i="110"/>
  <c r="S42" i="110"/>
  <c r="Q42" i="110"/>
  <c r="N42" i="110"/>
  <c r="O42" i="110" s="1"/>
  <c r="K42" i="110"/>
  <c r="L42" i="110" s="1"/>
  <c r="W41" i="110"/>
  <c r="V41" i="110"/>
  <c r="U41" i="110"/>
  <c r="T41" i="110"/>
  <c r="S41" i="110"/>
  <c r="Q41" i="110"/>
  <c r="N41" i="110"/>
  <c r="O41" i="110" s="1"/>
  <c r="K41" i="110"/>
  <c r="L41" i="110" s="1"/>
  <c r="W40" i="110"/>
  <c r="V40" i="110"/>
  <c r="U40" i="110"/>
  <c r="T40" i="110"/>
  <c r="S40" i="110"/>
  <c r="Q40" i="110"/>
  <c r="N40" i="110"/>
  <c r="O40" i="110" s="1"/>
  <c r="K40" i="110"/>
  <c r="L40" i="110" s="1"/>
  <c r="W39" i="110"/>
  <c r="V39" i="110"/>
  <c r="U39" i="110"/>
  <c r="T39" i="110"/>
  <c r="S39" i="110"/>
  <c r="Q39" i="110"/>
  <c r="N39" i="110"/>
  <c r="O39" i="110" s="1"/>
  <c r="K39" i="110"/>
  <c r="L39" i="110" s="1"/>
  <c r="W38" i="110"/>
  <c r="V38" i="110"/>
  <c r="U38" i="110"/>
  <c r="T38" i="110"/>
  <c r="S38" i="110"/>
  <c r="Q38" i="110"/>
  <c r="N38" i="110"/>
  <c r="O38" i="110" s="1"/>
  <c r="K38" i="110"/>
  <c r="L38" i="110" s="1"/>
  <c r="W37" i="110"/>
  <c r="V37" i="110"/>
  <c r="U37" i="110"/>
  <c r="T37" i="110"/>
  <c r="S37" i="110"/>
  <c r="Q37" i="110"/>
  <c r="N37" i="110"/>
  <c r="O37" i="110" s="1"/>
  <c r="K37" i="110"/>
  <c r="L37" i="110" s="1"/>
  <c r="W36" i="110"/>
  <c r="V36" i="110"/>
  <c r="U36" i="110"/>
  <c r="T36" i="110"/>
  <c r="S36" i="110"/>
  <c r="Q36" i="110"/>
  <c r="N36" i="110"/>
  <c r="O36" i="110" s="1"/>
  <c r="K36" i="110"/>
  <c r="L36" i="110" s="1"/>
  <c r="W35" i="110"/>
  <c r="V35" i="110"/>
  <c r="U35" i="110"/>
  <c r="T35" i="110"/>
  <c r="S35" i="110"/>
  <c r="Q35" i="110"/>
  <c r="N35" i="110"/>
  <c r="O35" i="110" s="1"/>
  <c r="K35" i="110"/>
  <c r="L35" i="110" s="1"/>
  <c r="W34" i="110"/>
  <c r="V34" i="110"/>
  <c r="U34" i="110"/>
  <c r="T34" i="110"/>
  <c r="S34" i="110"/>
  <c r="Q34" i="110"/>
  <c r="N34" i="110"/>
  <c r="O34" i="110" s="1"/>
  <c r="K34" i="110"/>
  <c r="L34" i="110" s="1"/>
  <c r="W33" i="110"/>
  <c r="V33" i="110"/>
  <c r="U33" i="110"/>
  <c r="T33" i="110"/>
  <c r="S33" i="110"/>
  <c r="Q33" i="110"/>
  <c r="N33" i="110"/>
  <c r="O33" i="110" s="1"/>
  <c r="K33" i="110"/>
  <c r="L33" i="110" s="1"/>
  <c r="W32" i="110"/>
  <c r="V32" i="110"/>
  <c r="U32" i="110"/>
  <c r="T32" i="110"/>
  <c r="S32" i="110"/>
  <c r="Q32" i="110"/>
  <c r="N32" i="110"/>
  <c r="O32" i="110" s="1"/>
  <c r="K32" i="110"/>
  <c r="L32" i="110" s="1"/>
  <c r="W31" i="110"/>
  <c r="V31" i="110"/>
  <c r="U31" i="110"/>
  <c r="T31" i="110"/>
  <c r="S31" i="110"/>
  <c r="Q31" i="110"/>
  <c r="N31" i="110"/>
  <c r="O31" i="110" s="1"/>
  <c r="K31" i="110"/>
  <c r="L31" i="110" s="1"/>
  <c r="W30" i="110"/>
  <c r="V30" i="110"/>
  <c r="U30" i="110"/>
  <c r="T30" i="110"/>
  <c r="S30" i="110"/>
  <c r="Q30" i="110"/>
  <c r="N30" i="110"/>
  <c r="O30" i="110" s="1"/>
  <c r="K30" i="110"/>
  <c r="L30" i="110" s="1"/>
  <c r="W29" i="110"/>
  <c r="V29" i="110"/>
  <c r="U29" i="110"/>
  <c r="T29" i="110"/>
  <c r="S29" i="110"/>
  <c r="Q29" i="110"/>
  <c r="N29" i="110"/>
  <c r="O29" i="110" s="1"/>
  <c r="K29" i="110"/>
  <c r="L29" i="110" s="1"/>
  <c r="W28" i="110"/>
  <c r="V28" i="110"/>
  <c r="U28" i="110"/>
  <c r="T28" i="110"/>
  <c r="S28" i="110"/>
  <c r="Q28" i="110"/>
  <c r="N28" i="110"/>
  <c r="O28" i="110" s="1"/>
  <c r="K28" i="110"/>
  <c r="L28" i="110" s="1"/>
  <c r="I23" i="110"/>
  <c r="H23" i="110"/>
  <c r="T23" i="110" s="1"/>
  <c r="C23" i="110"/>
  <c r="O23" i="110" s="1"/>
  <c r="Y23" i="110" s="1"/>
  <c r="B23" i="110"/>
  <c r="H22" i="110"/>
  <c r="T22" i="110" s="1"/>
  <c r="C22" i="110"/>
  <c r="O22" i="110" s="1"/>
  <c r="Y22" i="110" s="1"/>
  <c r="B22" i="110"/>
  <c r="I21" i="110"/>
  <c r="T21" i="110" s="1"/>
  <c r="H21" i="110"/>
  <c r="B21" i="110"/>
  <c r="I20" i="110"/>
  <c r="H20" i="110"/>
  <c r="C20" i="110"/>
  <c r="O20" i="110" s="1"/>
  <c r="Y20" i="110" s="1"/>
  <c r="I19" i="110"/>
  <c r="B19" i="110"/>
  <c r="O18" i="110"/>
  <c r="Y18" i="110" s="1"/>
  <c r="I18" i="110"/>
  <c r="C18" i="110"/>
  <c r="H17" i="110"/>
  <c r="T17" i="110" s="1"/>
  <c r="C17" i="110"/>
  <c r="O17" i="110" s="1"/>
  <c r="Y17" i="110" s="1"/>
  <c r="B17" i="110"/>
  <c r="H16" i="110"/>
  <c r="C16" i="110"/>
  <c r="O16" i="110" s="1"/>
  <c r="Y16" i="110" s="1"/>
  <c r="B16" i="110"/>
  <c r="H15" i="110"/>
  <c r="T15" i="110" s="1"/>
  <c r="C15" i="110"/>
  <c r="O15" i="110" s="1"/>
  <c r="Y15" i="110" s="1"/>
  <c r="I14" i="110"/>
  <c r="C14" i="110"/>
  <c r="O14" i="110" s="1"/>
  <c r="Y14" i="110" s="1"/>
  <c r="B14" i="110"/>
  <c r="H13" i="110"/>
  <c r="C13" i="110"/>
  <c r="O13" i="110" s="1"/>
  <c r="Y13" i="110" s="1"/>
  <c r="I12" i="110"/>
  <c r="H12" i="110"/>
  <c r="C12" i="110"/>
  <c r="O12" i="110" s="1"/>
  <c r="Y12" i="110" s="1"/>
  <c r="I11" i="110"/>
  <c r="T11" i="110" s="1"/>
  <c r="H11" i="110"/>
  <c r="C11" i="110"/>
  <c r="O11" i="110" s="1"/>
  <c r="Y11" i="110" s="1"/>
  <c r="B11" i="110"/>
  <c r="I10" i="110"/>
  <c r="AA9" i="110"/>
  <c r="H9" i="110"/>
  <c r="C9" i="110"/>
  <c r="O9" i="110" s="1"/>
  <c r="Y9" i="110" s="1"/>
  <c r="Q5" i="110"/>
  <c r="S4" i="110"/>
  <c r="S5" i="110" s="1"/>
  <c r="Q4" i="110"/>
  <c r="F4" i="110"/>
  <c r="V9" i="110" s="1"/>
  <c r="I398" i="109"/>
  <c r="H398" i="109"/>
  <c r="C398" i="109"/>
  <c r="B398" i="109"/>
  <c r="W397" i="109"/>
  <c r="V397" i="109"/>
  <c r="U397" i="109"/>
  <c r="T397" i="109"/>
  <c r="S397" i="109"/>
  <c r="Q397" i="109"/>
  <c r="N397" i="109"/>
  <c r="O397" i="109" s="1"/>
  <c r="K397" i="109"/>
  <c r="L397" i="109" s="1"/>
  <c r="W396" i="109"/>
  <c r="V396" i="109"/>
  <c r="U396" i="109"/>
  <c r="T396" i="109"/>
  <c r="S396" i="109"/>
  <c r="Q396" i="109"/>
  <c r="N396" i="109"/>
  <c r="O396" i="109" s="1"/>
  <c r="K396" i="109"/>
  <c r="L396" i="109" s="1"/>
  <c r="W395" i="109"/>
  <c r="V395" i="109"/>
  <c r="U395" i="109"/>
  <c r="T395" i="109"/>
  <c r="S395" i="109"/>
  <c r="Q395" i="109"/>
  <c r="N395" i="109"/>
  <c r="O395" i="109" s="1"/>
  <c r="L395" i="109"/>
  <c r="K395" i="109"/>
  <c r="W394" i="109"/>
  <c r="V394" i="109"/>
  <c r="U394" i="109"/>
  <c r="T394" i="109"/>
  <c r="S394" i="109"/>
  <c r="Q394" i="109"/>
  <c r="O394" i="109"/>
  <c r="N394" i="109"/>
  <c r="K394" i="109"/>
  <c r="L394" i="109" s="1"/>
  <c r="W393" i="109"/>
  <c r="V393" i="109"/>
  <c r="U393" i="109"/>
  <c r="T393" i="109"/>
  <c r="S393" i="109"/>
  <c r="Q393" i="109"/>
  <c r="N393" i="109"/>
  <c r="O393" i="109" s="1"/>
  <c r="K393" i="109"/>
  <c r="L393" i="109" s="1"/>
  <c r="W392" i="109"/>
  <c r="V392" i="109"/>
  <c r="U392" i="109"/>
  <c r="T392" i="109"/>
  <c r="S392" i="109"/>
  <c r="Q392" i="109"/>
  <c r="N392" i="109"/>
  <c r="O392" i="109" s="1"/>
  <c r="K392" i="109"/>
  <c r="L392" i="109" s="1"/>
  <c r="W391" i="109"/>
  <c r="V391" i="109"/>
  <c r="U391" i="109"/>
  <c r="T391" i="109"/>
  <c r="S391" i="109"/>
  <c r="Q391" i="109"/>
  <c r="N391" i="109"/>
  <c r="O391" i="109" s="1"/>
  <c r="K391" i="109"/>
  <c r="L391" i="109" s="1"/>
  <c r="W390" i="109"/>
  <c r="V390" i="109"/>
  <c r="U390" i="109"/>
  <c r="T390" i="109"/>
  <c r="S390" i="109"/>
  <c r="Q390" i="109"/>
  <c r="N390" i="109"/>
  <c r="O390" i="109" s="1"/>
  <c r="K390" i="109"/>
  <c r="L390" i="109" s="1"/>
  <c r="W389" i="109"/>
  <c r="V389" i="109"/>
  <c r="U389" i="109"/>
  <c r="T389" i="109"/>
  <c r="S389" i="109"/>
  <c r="Q389" i="109"/>
  <c r="O389" i="109"/>
  <c r="N389" i="109"/>
  <c r="K389" i="109"/>
  <c r="L389" i="109" s="1"/>
  <c r="W388" i="109"/>
  <c r="V388" i="109"/>
  <c r="U388" i="109"/>
  <c r="T388" i="109"/>
  <c r="S388" i="109"/>
  <c r="Q388" i="109"/>
  <c r="N388" i="109"/>
  <c r="O388" i="109" s="1"/>
  <c r="K388" i="109"/>
  <c r="L388" i="109" s="1"/>
  <c r="W387" i="109"/>
  <c r="V387" i="109"/>
  <c r="U387" i="109"/>
  <c r="T387" i="109"/>
  <c r="S387" i="109"/>
  <c r="Q387" i="109"/>
  <c r="N387" i="109"/>
  <c r="O387" i="109" s="1"/>
  <c r="L387" i="109"/>
  <c r="K387" i="109"/>
  <c r="W386" i="109"/>
  <c r="V386" i="109"/>
  <c r="U386" i="109"/>
  <c r="T386" i="109"/>
  <c r="S386" i="109"/>
  <c r="Q386" i="109"/>
  <c r="N386" i="109"/>
  <c r="O386" i="109" s="1"/>
  <c r="K386" i="109"/>
  <c r="L386" i="109" s="1"/>
  <c r="W385" i="109"/>
  <c r="V385" i="109"/>
  <c r="U385" i="109"/>
  <c r="T385" i="109"/>
  <c r="S385" i="109"/>
  <c r="Q385" i="109"/>
  <c r="N385" i="109"/>
  <c r="O385" i="109" s="1"/>
  <c r="K385" i="109"/>
  <c r="L385" i="109" s="1"/>
  <c r="W384" i="109"/>
  <c r="V384" i="109"/>
  <c r="U384" i="109"/>
  <c r="T384" i="109"/>
  <c r="S384" i="109"/>
  <c r="Q384" i="109"/>
  <c r="N384" i="109"/>
  <c r="O384" i="109" s="1"/>
  <c r="K384" i="109"/>
  <c r="L384" i="109" s="1"/>
  <c r="W383" i="109"/>
  <c r="V383" i="109"/>
  <c r="U383" i="109"/>
  <c r="T383" i="109"/>
  <c r="S383" i="109"/>
  <c r="Q383" i="109"/>
  <c r="N383" i="109"/>
  <c r="O383" i="109" s="1"/>
  <c r="K383" i="109"/>
  <c r="L383" i="109" s="1"/>
  <c r="W382" i="109"/>
  <c r="V382" i="109"/>
  <c r="U382" i="109"/>
  <c r="T382" i="109"/>
  <c r="S382" i="109"/>
  <c r="Q382" i="109"/>
  <c r="N382" i="109"/>
  <c r="O382" i="109" s="1"/>
  <c r="L382" i="109"/>
  <c r="K382" i="109"/>
  <c r="W381" i="109"/>
  <c r="V381" i="109"/>
  <c r="U381" i="109"/>
  <c r="T381" i="109"/>
  <c r="S381" i="109"/>
  <c r="Q381" i="109"/>
  <c r="O381" i="109"/>
  <c r="N381" i="109"/>
  <c r="K381" i="109"/>
  <c r="L381" i="109" s="1"/>
  <c r="W380" i="109"/>
  <c r="V380" i="109"/>
  <c r="U380" i="109"/>
  <c r="T380" i="109"/>
  <c r="S380" i="109"/>
  <c r="Q380" i="109"/>
  <c r="N380" i="109"/>
  <c r="O380" i="109" s="1"/>
  <c r="K380" i="109"/>
  <c r="L380" i="109" s="1"/>
  <c r="W379" i="109"/>
  <c r="V379" i="109"/>
  <c r="U379" i="109"/>
  <c r="T379" i="109"/>
  <c r="S379" i="109"/>
  <c r="Q379" i="109"/>
  <c r="N379" i="109"/>
  <c r="O379" i="109" s="1"/>
  <c r="K379" i="109"/>
  <c r="L379" i="109" s="1"/>
  <c r="W378" i="109"/>
  <c r="V378" i="109"/>
  <c r="U378" i="109"/>
  <c r="T378" i="109"/>
  <c r="S378" i="109"/>
  <c r="Q378" i="109"/>
  <c r="O378" i="109"/>
  <c r="N378" i="109"/>
  <c r="K378" i="109"/>
  <c r="L378" i="109" s="1"/>
  <c r="I373" i="109"/>
  <c r="H373" i="109"/>
  <c r="C373" i="109"/>
  <c r="B373" i="109"/>
  <c r="W372" i="109"/>
  <c r="V372" i="109"/>
  <c r="U372" i="109"/>
  <c r="T372" i="109"/>
  <c r="S372" i="109"/>
  <c r="Q372" i="109"/>
  <c r="N372" i="109"/>
  <c r="O372" i="109" s="1"/>
  <c r="K372" i="109"/>
  <c r="L372" i="109" s="1"/>
  <c r="W371" i="109"/>
  <c r="V371" i="109"/>
  <c r="U371" i="109"/>
  <c r="T371" i="109"/>
  <c r="S371" i="109"/>
  <c r="Q371" i="109"/>
  <c r="N371" i="109"/>
  <c r="O371" i="109" s="1"/>
  <c r="K371" i="109"/>
  <c r="L371" i="109" s="1"/>
  <c r="W370" i="109"/>
  <c r="V370" i="109"/>
  <c r="U370" i="109"/>
  <c r="T370" i="109"/>
  <c r="S370" i="109"/>
  <c r="Q370" i="109"/>
  <c r="N370" i="109"/>
  <c r="O370" i="109" s="1"/>
  <c r="L370" i="109"/>
  <c r="K370" i="109"/>
  <c r="W369" i="109"/>
  <c r="V369" i="109"/>
  <c r="U369" i="109"/>
  <c r="T369" i="109"/>
  <c r="S369" i="109"/>
  <c r="Q369" i="109"/>
  <c r="N369" i="109"/>
  <c r="O369" i="109" s="1"/>
  <c r="K369" i="109"/>
  <c r="L369" i="109" s="1"/>
  <c r="W368" i="109"/>
  <c r="V368" i="109"/>
  <c r="U368" i="109"/>
  <c r="T368" i="109"/>
  <c r="S368" i="109"/>
  <c r="Q368" i="109"/>
  <c r="N368" i="109"/>
  <c r="O368" i="109" s="1"/>
  <c r="K368" i="109"/>
  <c r="L368" i="109" s="1"/>
  <c r="W367" i="109"/>
  <c r="V367" i="109"/>
  <c r="U367" i="109"/>
  <c r="T367" i="109"/>
  <c r="S367" i="109"/>
  <c r="Q367" i="109"/>
  <c r="N367" i="109"/>
  <c r="O367" i="109" s="1"/>
  <c r="K367" i="109"/>
  <c r="L367" i="109" s="1"/>
  <c r="W366" i="109"/>
  <c r="V366" i="109"/>
  <c r="U366" i="109"/>
  <c r="T366" i="109"/>
  <c r="S366" i="109"/>
  <c r="Q366" i="109"/>
  <c r="N366" i="109"/>
  <c r="O366" i="109" s="1"/>
  <c r="K366" i="109"/>
  <c r="L366" i="109" s="1"/>
  <c r="W365" i="109"/>
  <c r="V365" i="109"/>
  <c r="U365" i="109"/>
  <c r="T365" i="109"/>
  <c r="S365" i="109"/>
  <c r="Q365" i="109"/>
  <c r="N365" i="109"/>
  <c r="O365" i="109" s="1"/>
  <c r="K365" i="109"/>
  <c r="L365" i="109" s="1"/>
  <c r="W364" i="109"/>
  <c r="V364" i="109"/>
  <c r="U364" i="109"/>
  <c r="T364" i="109"/>
  <c r="S364" i="109"/>
  <c r="Q364" i="109"/>
  <c r="N364" i="109"/>
  <c r="O364" i="109" s="1"/>
  <c r="K364" i="109"/>
  <c r="L364" i="109" s="1"/>
  <c r="W363" i="109"/>
  <c r="V363" i="109"/>
  <c r="U363" i="109"/>
  <c r="T363" i="109"/>
  <c r="S363" i="109"/>
  <c r="Q363" i="109"/>
  <c r="N363" i="109"/>
  <c r="O363" i="109" s="1"/>
  <c r="K363" i="109"/>
  <c r="L363" i="109" s="1"/>
  <c r="W362" i="109"/>
  <c r="V362" i="109"/>
  <c r="U362" i="109"/>
  <c r="T362" i="109"/>
  <c r="S362" i="109"/>
  <c r="Q362" i="109"/>
  <c r="N362" i="109"/>
  <c r="O362" i="109" s="1"/>
  <c r="K362" i="109"/>
  <c r="L362" i="109" s="1"/>
  <c r="W361" i="109"/>
  <c r="V361" i="109"/>
  <c r="U361" i="109"/>
  <c r="T361" i="109"/>
  <c r="S361" i="109"/>
  <c r="Q361" i="109"/>
  <c r="N361" i="109"/>
  <c r="O361" i="109" s="1"/>
  <c r="K361" i="109"/>
  <c r="L361" i="109" s="1"/>
  <c r="W360" i="109"/>
  <c r="V360" i="109"/>
  <c r="U360" i="109"/>
  <c r="T360" i="109"/>
  <c r="S360" i="109"/>
  <c r="Q360" i="109"/>
  <c r="N360" i="109"/>
  <c r="O360" i="109" s="1"/>
  <c r="K360" i="109"/>
  <c r="L360" i="109" s="1"/>
  <c r="W359" i="109"/>
  <c r="V359" i="109"/>
  <c r="U359" i="109"/>
  <c r="T359" i="109"/>
  <c r="S359" i="109"/>
  <c r="Q359" i="109"/>
  <c r="N359" i="109"/>
  <c r="O359" i="109" s="1"/>
  <c r="K359" i="109"/>
  <c r="L359" i="109" s="1"/>
  <c r="W358" i="109"/>
  <c r="V358" i="109"/>
  <c r="U358" i="109"/>
  <c r="T358" i="109"/>
  <c r="S358" i="109"/>
  <c r="Q358" i="109"/>
  <c r="N358" i="109"/>
  <c r="O358" i="109" s="1"/>
  <c r="K358" i="109"/>
  <c r="L358" i="109" s="1"/>
  <c r="W357" i="109"/>
  <c r="V357" i="109"/>
  <c r="U357" i="109"/>
  <c r="T357" i="109"/>
  <c r="S357" i="109"/>
  <c r="Q357" i="109"/>
  <c r="N357" i="109"/>
  <c r="O357" i="109" s="1"/>
  <c r="K357" i="109"/>
  <c r="L357" i="109" s="1"/>
  <c r="W356" i="109"/>
  <c r="V356" i="109"/>
  <c r="U356" i="109"/>
  <c r="T356" i="109"/>
  <c r="S356" i="109"/>
  <c r="Q356" i="109"/>
  <c r="O356" i="109"/>
  <c r="N356" i="109"/>
  <c r="K356" i="109"/>
  <c r="L356" i="109" s="1"/>
  <c r="W355" i="109"/>
  <c r="V355" i="109"/>
  <c r="U355" i="109"/>
  <c r="T355" i="109"/>
  <c r="S355" i="109"/>
  <c r="Q355" i="109"/>
  <c r="N355" i="109"/>
  <c r="O355" i="109" s="1"/>
  <c r="K355" i="109"/>
  <c r="L355" i="109" s="1"/>
  <c r="W354" i="109"/>
  <c r="V354" i="109"/>
  <c r="U354" i="109"/>
  <c r="T354" i="109"/>
  <c r="S354" i="109"/>
  <c r="Q354" i="109"/>
  <c r="N354" i="109"/>
  <c r="O354" i="109" s="1"/>
  <c r="K354" i="109"/>
  <c r="L354" i="109" s="1"/>
  <c r="W353" i="109"/>
  <c r="V353" i="109"/>
  <c r="U353" i="109"/>
  <c r="T353" i="109"/>
  <c r="S353" i="109"/>
  <c r="Q353" i="109"/>
  <c r="O353" i="109"/>
  <c r="N353" i="109"/>
  <c r="K353" i="109"/>
  <c r="L353" i="109" s="1"/>
  <c r="I348" i="109"/>
  <c r="H348" i="109"/>
  <c r="H21" i="109" s="1"/>
  <c r="C348" i="109"/>
  <c r="B348" i="109"/>
  <c r="W347" i="109"/>
  <c r="V347" i="109"/>
  <c r="U347" i="109"/>
  <c r="T347" i="109"/>
  <c r="S347" i="109"/>
  <c r="Q347" i="109"/>
  <c r="O347" i="109"/>
  <c r="N347" i="109"/>
  <c r="K347" i="109"/>
  <c r="L347" i="109" s="1"/>
  <c r="W346" i="109"/>
  <c r="V346" i="109"/>
  <c r="U346" i="109"/>
  <c r="T346" i="109"/>
  <c r="S346" i="109"/>
  <c r="Q346" i="109"/>
  <c r="N346" i="109"/>
  <c r="O346" i="109" s="1"/>
  <c r="K346" i="109"/>
  <c r="L346" i="109" s="1"/>
  <c r="W345" i="109"/>
  <c r="V345" i="109"/>
  <c r="U345" i="109"/>
  <c r="T345" i="109"/>
  <c r="S345" i="109"/>
  <c r="Q345" i="109"/>
  <c r="N345" i="109"/>
  <c r="O345" i="109" s="1"/>
  <c r="L345" i="109"/>
  <c r="K345" i="109"/>
  <c r="W344" i="109"/>
  <c r="V344" i="109"/>
  <c r="U344" i="109"/>
  <c r="T344" i="109"/>
  <c r="S344" i="109"/>
  <c r="Q344" i="109"/>
  <c r="O344" i="109"/>
  <c r="N344" i="109"/>
  <c r="K344" i="109"/>
  <c r="L344" i="109" s="1"/>
  <c r="W343" i="109"/>
  <c r="V343" i="109"/>
  <c r="U343" i="109"/>
  <c r="T343" i="109"/>
  <c r="S343" i="109"/>
  <c r="Q343" i="109"/>
  <c r="N343" i="109"/>
  <c r="O343" i="109" s="1"/>
  <c r="K343" i="109"/>
  <c r="L343" i="109" s="1"/>
  <c r="W342" i="109"/>
  <c r="V342" i="109"/>
  <c r="U342" i="109"/>
  <c r="T342" i="109"/>
  <c r="S342" i="109"/>
  <c r="Q342" i="109"/>
  <c r="N342" i="109"/>
  <c r="O342" i="109" s="1"/>
  <c r="K342" i="109"/>
  <c r="L342" i="109" s="1"/>
  <c r="W341" i="109"/>
  <c r="V341" i="109"/>
  <c r="U341" i="109"/>
  <c r="T341" i="109"/>
  <c r="S341" i="109"/>
  <c r="Q341" i="109"/>
  <c r="N341" i="109"/>
  <c r="O341" i="109" s="1"/>
  <c r="K341" i="109"/>
  <c r="L341" i="109" s="1"/>
  <c r="W340" i="109"/>
  <c r="V340" i="109"/>
  <c r="U340" i="109"/>
  <c r="T340" i="109"/>
  <c r="S340" i="109"/>
  <c r="Q340" i="109"/>
  <c r="N340" i="109"/>
  <c r="O340" i="109" s="1"/>
  <c r="L340" i="109"/>
  <c r="K340" i="109"/>
  <c r="W339" i="109"/>
  <c r="V339" i="109"/>
  <c r="U339" i="109"/>
  <c r="T339" i="109"/>
  <c r="S339" i="109"/>
  <c r="Q339" i="109"/>
  <c r="N339" i="109"/>
  <c r="O339" i="109" s="1"/>
  <c r="K339" i="109"/>
  <c r="L339" i="109" s="1"/>
  <c r="W338" i="109"/>
  <c r="V338" i="109"/>
  <c r="U338" i="109"/>
  <c r="T338" i="109"/>
  <c r="S338" i="109"/>
  <c r="Q338" i="109"/>
  <c r="N338" i="109"/>
  <c r="O338" i="109" s="1"/>
  <c r="K338" i="109"/>
  <c r="L338" i="109" s="1"/>
  <c r="W337" i="109"/>
  <c r="V337" i="109"/>
  <c r="U337" i="109"/>
  <c r="T337" i="109"/>
  <c r="S337" i="109"/>
  <c r="Q337" i="109"/>
  <c r="N337" i="109"/>
  <c r="O337" i="109" s="1"/>
  <c r="L337" i="109"/>
  <c r="K337" i="109"/>
  <c r="W336" i="109"/>
  <c r="V336" i="109"/>
  <c r="U336" i="109"/>
  <c r="T336" i="109"/>
  <c r="S336" i="109"/>
  <c r="Q336" i="109"/>
  <c r="N336" i="109"/>
  <c r="O336" i="109" s="1"/>
  <c r="K336" i="109"/>
  <c r="L336" i="109" s="1"/>
  <c r="W335" i="109"/>
  <c r="V335" i="109"/>
  <c r="U335" i="109"/>
  <c r="T335" i="109"/>
  <c r="S335" i="109"/>
  <c r="Q335" i="109"/>
  <c r="N335" i="109"/>
  <c r="O335" i="109" s="1"/>
  <c r="K335" i="109"/>
  <c r="L335" i="109" s="1"/>
  <c r="W334" i="109"/>
  <c r="V334" i="109"/>
  <c r="U334" i="109"/>
  <c r="T334" i="109"/>
  <c r="S334" i="109"/>
  <c r="Q334" i="109"/>
  <c r="N334" i="109"/>
  <c r="O334" i="109" s="1"/>
  <c r="K334" i="109"/>
  <c r="L334" i="109" s="1"/>
  <c r="W333" i="109"/>
  <c r="V333" i="109"/>
  <c r="U333" i="109"/>
  <c r="T333" i="109"/>
  <c r="S333" i="109"/>
  <c r="Q333" i="109"/>
  <c r="N333" i="109"/>
  <c r="O333" i="109" s="1"/>
  <c r="K333" i="109"/>
  <c r="L333" i="109" s="1"/>
  <c r="W332" i="109"/>
  <c r="V332" i="109"/>
  <c r="U332" i="109"/>
  <c r="T332" i="109"/>
  <c r="S332" i="109"/>
  <c r="Q332" i="109"/>
  <c r="N332" i="109"/>
  <c r="O332" i="109" s="1"/>
  <c r="K332" i="109"/>
  <c r="L332" i="109" s="1"/>
  <c r="W331" i="109"/>
  <c r="V331" i="109"/>
  <c r="U331" i="109"/>
  <c r="T331" i="109"/>
  <c r="S331" i="109"/>
  <c r="Q331" i="109"/>
  <c r="O331" i="109"/>
  <c r="N331" i="109"/>
  <c r="K331" i="109"/>
  <c r="L331" i="109" s="1"/>
  <c r="W330" i="109"/>
  <c r="V330" i="109"/>
  <c r="U330" i="109"/>
  <c r="T330" i="109"/>
  <c r="S330" i="109"/>
  <c r="Q330" i="109"/>
  <c r="N330" i="109"/>
  <c r="O330" i="109" s="1"/>
  <c r="K330" i="109"/>
  <c r="L330" i="109" s="1"/>
  <c r="W329" i="109"/>
  <c r="V329" i="109"/>
  <c r="U329" i="109"/>
  <c r="T329" i="109"/>
  <c r="S329" i="109"/>
  <c r="Q329" i="109"/>
  <c r="N329" i="109"/>
  <c r="O329" i="109" s="1"/>
  <c r="K329" i="109"/>
  <c r="L329" i="109" s="1"/>
  <c r="W328" i="109"/>
  <c r="V328" i="109"/>
  <c r="U328" i="109"/>
  <c r="T328" i="109"/>
  <c r="S328" i="109"/>
  <c r="Q328" i="109"/>
  <c r="O328" i="109"/>
  <c r="N328" i="109"/>
  <c r="K328" i="109"/>
  <c r="L328" i="109" s="1"/>
  <c r="I323" i="109"/>
  <c r="H323" i="109"/>
  <c r="C323" i="109"/>
  <c r="B323" i="109"/>
  <c r="B20" i="109" s="1"/>
  <c r="W322" i="109"/>
  <c r="V322" i="109"/>
  <c r="U322" i="109"/>
  <c r="T322" i="109"/>
  <c r="S322" i="109"/>
  <c r="Q322" i="109"/>
  <c r="N322" i="109"/>
  <c r="O322" i="109" s="1"/>
  <c r="K322" i="109"/>
  <c r="L322" i="109" s="1"/>
  <c r="W321" i="109"/>
  <c r="V321" i="109"/>
  <c r="U321" i="109"/>
  <c r="T321" i="109"/>
  <c r="S321" i="109"/>
  <c r="Q321" i="109"/>
  <c r="N321" i="109"/>
  <c r="O321" i="109" s="1"/>
  <c r="K321" i="109"/>
  <c r="L321" i="109" s="1"/>
  <c r="W320" i="109"/>
  <c r="V320" i="109"/>
  <c r="U320" i="109"/>
  <c r="T320" i="109"/>
  <c r="S320" i="109"/>
  <c r="Q320" i="109"/>
  <c r="N320" i="109"/>
  <c r="O320" i="109" s="1"/>
  <c r="K320" i="109"/>
  <c r="L320" i="109" s="1"/>
  <c r="W319" i="109"/>
  <c r="V319" i="109"/>
  <c r="U319" i="109"/>
  <c r="T319" i="109"/>
  <c r="S319" i="109"/>
  <c r="Q319" i="109"/>
  <c r="O319" i="109"/>
  <c r="N319" i="109"/>
  <c r="K319" i="109"/>
  <c r="L319" i="109" s="1"/>
  <c r="W318" i="109"/>
  <c r="V318" i="109"/>
  <c r="U318" i="109"/>
  <c r="T318" i="109"/>
  <c r="S318" i="109"/>
  <c r="Q318" i="109"/>
  <c r="N318" i="109"/>
  <c r="O318" i="109" s="1"/>
  <c r="K318" i="109"/>
  <c r="L318" i="109" s="1"/>
  <c r="W317" i="109"/>
  <c r="V317" i="109"/>
  <c r="U317" i="109"/>
  <c r="T317" i="109"/>
  <c r="S317" i="109"/>
  <c r="Q317" i="109"/>
  <c r="N317" i="109"/>
  <c r="O317" i="109" s="1"/>
  <c r="K317" i="109"/>
  <c r="L317" i="109" s="1"/>
  <c r="W316" i="109"/>
  <c r="V316" i="109"/>
  <c r="U316" i="109"/>
  <c r="T316" i="109"/>
  <c r="S316" i="109"/>
  <c r="Q316" i="109"/>
  <c r="N316" i="109"/>
  <c r="O316" i="109" s="1"/>
  <c r="K316" i="109"/>
  <c r="L316" i="109" s="1"/>
  <c r="W315" i="109"/>
  <c r="V315" i="109"/>
  <c r="U315" i="109"/>
  <c r="T315" i="109"/>
  <c r="S315" i="109"/>
  <c r="Q315" i="109"/>
  <c r="N315" i="109"/>
  <c r="O315" i="109" s="1"/>
  <c r="K315" i="109"/>
  <c r="L315" i="109" s="1"/>
  <c r="W314" i="109"/>
  <c r="V314" i="109"/>
  <c r="U314" i="109"/>
  <c r="T314" i="109"/>
  <c r="S314" i="109"/>
  <c r="Q314" i="109"/>
  <c r="N314" i="109"/>
  <c r="O314" i="109" s="1"/>
  <c r="K314" i="109"/>
  <c r="L314" i="109" s="1"/>
  <c r="W313" i="109"/>
  <c r="V313" i="109"/>
  <c r="U313" i="109"/>
  <c r="T313" i="109"/>
  <c r="S313" i="109"/>
  <c r="Q313" i="109"/>
  <c r="N313" i="109"/>
  <c r="O313" i="109" s="1"/>
  <c r="K313" i="109"/>
  <c r="L313" i="109" s="1"/>
  <c r="W312" i="109"/>
  <c r="V312" i="109"/>
  <c r="U312" i="109"/>
  <c r="T312" i="109"/>
  <c r="S312" i="109"/>
  <c r="Q312" i="109"/>
  <c r="N312" i="109"/>
  <c r="O312" i="109" s="1"/>
  <c r="L312" i="109"/>
  <c r="K312" i="109"/>
  <c r="W311" i="109"/>
  <c r="V311" i="109"/>
  <c r="U311" i="109"/>
  <c r="T311" i="109"/>
  <c r="S311" i="109"/>
  <c r="Q311" i="109"/>
  <c r="N311" i="109"/>
  <c r="O311" i="109" s="1"/>
  <c r="K311" i="109"/>
  <c r="L311" i="109" s="1"/>
  <c r="W310" i="109"/>
  <c r="V310" i="109"/>
  <c r="U310" i="109"/>
  <c r="T310" i="109"/>
  <c r="S310" i="109"/>
  <c r="Q310" i="109"/>
  <c r="N310" i="109"/>
  <c r="O310" i="109" s="1"/>
  <c r="K310" i="109"/>
  <c r="L310" i="109" s="1"/>
  <c r="W309" i="109"/>
  <c r="V309" i="109"/>
  <c r="U309" i="109"/>
  <c r="T309" i="109"/>
  <c r="S309" i="109"/>
  <c r="Q309" i="109"/>
  <c r="N309" i="109"/>
  <c r="O309" i="109" s="1"/>
  <c r="K309" i="109"/>
  <c r="L309" i="109" s="1"/>
  <c r="W308" i="109"/>
  <c r="V308" i="109"/>
  <c r="U308" i="109"/>
  <c r="T308" i="109"/>
  <c r="S308" i="109"/>
  <c r="Q308" i="109"/>
  <c r="N308" i="109"/>
  <c r="O308" i="109" s="1"/>
  <c r="K308" i="109"/>
  <c r="L308" i="109" s="1"/>
  <c r="W307" i="109"/>
  <c r="V307" i="109"/>
  <c r="U307" i="109"/>
  <c r="T307" i="109"/>
  <c r="S307" i="109"/>
  <c r="Q307" i="109"/>
  <c r="N307" i="109"/>
  <c r="O307" i="109" s="1"/>
  <c r="K307" i="109"/>
  <c r="L307" i="109" s="1"/>
  <c r="W306" i="109"/>
  <c r="V306" i="109"/>
  <c r="U306" i="109"/>
  <c r="T306" i="109"/>
  <c r="S306" i="109"/>
  <c r="Q306" i="109"/>
  <c r="O306" i="109"/>
  <c r="N306" i="109"/>
  <c r="K306" i="109"/>
  <c r="L306" i="109" s="1"/>
  <c r="W305" i="109"/>
  <c r="V305" i="109"/>
  <c r="U305" i="109"/>
  <c r="T305" i="109"/>
  <c r="S305" i="109"/>
  <c r="Q305" i="109"/>
  <c r="N305" i="109"/>
  <c r="O305" i="109" s="1"/>
  <c r="K305" i="109"/>
  <c r="L305" i="109" s="1"/>
  <c r="W304" i="109"/>
  <c r="V304" i="109"/>
  <c r="U304" i="109"/>
  <c r="T304" i="109"/>
  <c r="S304" i="109"/>
  <c r="Q304" i="109"/>
  <c r="N304" i="109"/>
  <c r="O304" i="109" s="1"/>
  <c r="K304" i="109"/>
  <c r="L304" i="109" s="1"/>
  <c r="W303" i="109"/>
  <c r="V303" i="109"/>
  <c r="U303" i="109"/>
  <c r="T303" i="109"/>
  <c r="S303" i="109"/>
  <c r="Q303" i="109"/>
  <c r="N303" i="109"/>
  <c r="O303" i="109" s="1"/>
  <c r="K303" i="109"/>
  <c r="L303" i="109" s="1"/>
  <c r="I298" i="109"/>
  <c r="H298" i="109"/>
  <c r="H19" i="109" s="1"/>
  <c r="C298" i="109"/>
  <c r="C19" i="109" s="1"/>
  <c r="O19" i="109" s="1"/>
  <c r="Y19" i="109" s="1"/>
  <c r="B298" i="109"/>
  <c r="W297" i="109"/>
  <c r="V297" i="109"/>
  <c r="U297" i="109"/>
  <c r="T297" i="109"/>
  <c r="S297" i="109"/>
  <c r="Q297" i="109"/>
  <c r="O297" i="109"/>
  <c r="N297" i="109"/>
  <c r="K297" i="109"/>
  <c r="L297" i="109" s="1"/>
  <c r="W296" i="109"/>
  <c r="V296" i="109"/>
  <c r="U296" i="109"/>
  <c r="T296" i="109"/>
  <c r="S296" i="109"/>
  <c r="Q296" i="109"/>
  <c r="N296" i="109"/>
  <c r="O296" i="109" s="1"/>
  <c r="K296" i="109"/>
  <c r="L296" i="109" s="1"/>
  <c r="W295" i="109"/>
  <c r="V295" i="109"/>
  <c r="U295" i="109"/>
  <c r="T295" i="109"/>
  <c r="S295" i="109"/>
  <c r="Q295" i="109"/>
  <c r="N295" i="109"/>
  <c r="O295" i="109" s="1"/>
  <c r="K295" i="109"/>
  <c r="L295" i="109" s="1"/>
  <c r="W294" i="109"/>
  <c r="V294" i="109"/>
  <c r="U294" i="109"/>
  <c r="T294" i="109"/>
  <c r="S294" i="109"/>
  <c r="Q294" i="109"/>
  <c r="N294" i="109"/>
  <c r="O294" i="109" s="1"/>
  <c r="K294" i="109"/>
  <c r="L294" i="109" s="1"/>
  <c r="W293" i="109"/>
  <c r="V293" i="109"/>
  <c r="U293" i="109"/>
  <c r="T293" i="109"/>
  <c r="S293" i="109"/>
  <c r="Q293" i="109"/>
  <c r="N293" i="109"/>
  <c r="O293" i="109" s="1"/>
  <c r="K293" i="109"/>
  <c r="L293" i="109" s="1"/>
  <c r="W292" i="109"/>
  <c r="V292" i="109"/>
  <c r="U292" i="109"/>
  <c r="T292" i="109"/>
  <c r="S292" i="109"/>
  <c r="Q292" i="109"/>
  <c r="N292" i="109"/>
  <c r="O292" i="109" s="1"/>
  <c r="K292" i="109"/>
  <c r="L292" i="109" s="1"/>
  <c r="W291" i="109"/>
  <c r="V291" i="109"/>
  <c r="U291" i="109"/>
  <c r="T291" i="109"/>
  <c r="S291" i="109"/>
  <c r="Q291" i="109"/>
  <c r="N291" i="109"/>
  <c r="O291" i="109" s="1"/>
  <c r="K291" i="109"/>
  <c r="L291" i="109" s="1"/>
  <c r="W290" i="109"/>
  <c r="V290" i="109"/>
  <c r="U290" i="109"/>
  <c r="T290" i="109"/>
  <c r="S290" i="109"/>
  <c r="Q290" i="109"/>
  <c r="N290" i="109"/>
  <c r="O290" i="109" s="1"/>
  <c r="L290" i="109"/>
  <c r="K290" i="109"/>
  <c r="W289" i="109"/>
  <c r="V289" i="109"/>
  <c r="U289" i="109"/>
  <c r="T289" i="109"/>
  <c r="S289" i="109"/>
  <c r="Q289" i="109"/>
  <c r="N289" i="109"/>
  <c r="O289" i="109" s="1"/>
  <c r="K289" i="109"/>
  <c r="L289" i="109" s="1"/>
  <c r="W288" i="109"/>
  <c r="V288" i="109"/>
  <c r="U288" i="109"/>
  <c r="T288" i="109"/>
  <c r="S288" i="109"/>
  <c r="Q288" i="109"/>
  <c r="N288" i="109"/>
  <c r="O288" i="109" s="1"/>
  <c r="K288" i="109"/>
  <c r="L288" i="109" s="1"/>
  <c r="W287" i="109"/>
  <c r="V287" i="109"/>
  <c r="U287" i="109"/>
  <c r="T287" i="109"/>
  <c r="S287" i="109"/>
  <c r="Q287" i="109"/>
  <c r="N287" i="109"/>
  <c r="O287" i="109" s="1"/>
  <c r="K287" i="109"/>
  <c r="L287" i="109" s="1"/>
  <c r="W286" i="109"/>
  <c r="V286" i="109"/>
  <c r="U286" i="109"/>
  <c r="T286" i="109"/>
  <c r="S286" i="109"/>
  <c r="Q286" i="109"/>
  <c r="O286" i="109"/>
  <c r="N286" i="109"/>
  <c r="K286" i="109"/>
  <c r="L286" i="109" s="1"/>
  <c r="W285" i="109"/>
  <c r="V285" i="109"/>
  <c r="U285" i="109"/>
  <c r="T285" i="109"/>
  <c r="S285" i="109"/>
  <c r="Q285" i="109"/>
  <c r="N285" i="109"/>
  <c r="O285" i="109" s="1"/>
  <c r="K285" i="109"/>
  <c r="L285" i="109" s="1"/>
  <c r="W284" i="109"/>
  <c r="V284" i="109"/>
  <c r="U284" i="109"/>
  <c r="T284" i="109"/>
  <c r="S284" i="109"/>
  <c r="Q284" i="109"/>
  <c r="N284" i="109"/>
  <c r="O284" i="109" s="1"/>
  <c r="K284" i="109"/>
  <c r="L284" i="109" s="1"/>
  <c r="W283" i="109"/>
  <c r="V283" i="109"/>
  <c r="U283" i="109"/>
  <c r="T283" i="109"/>
  <c r="S283" i="109"/>
  <c r="Q283" i="109"/>
  <c r="N283" i="109"/>
  <c r="O283" i="109" s="1"/>
  <c r="K283" i="109"/>
  <c r="L283" i="109" s="1"/>
  <c r="W282" i="109"/>
  <c r="V282" i="109"/>
  <c r="U282" i="109"/>
  <c r="T282" i="109"/>
  <c r="S282" i="109"/>
  <c r="Q282" i="109"/>
  <c r="N282" i="109"/>
  <c r="O282" i="109" s="1"/>
  <c r="K282" i="109"/>
  <c r="L282" i="109" s="1"/>
  <c r="W281" i="109"/>
  <c r="V281" i="109"/>
  <c r="U281" i="109"/>
  <c r="T281" i="109"/>
  <c r="S281" i="109"/>
  <c r="Q281" i="109"/>
  <c r="O281" i="109"/>
  <c r="N281" i="109"/>
  <c r="K281" i="109"/>
  <c r="L281" i="109" s="1"/>
  <c r="W280" i="109"/>
  <c r="V280" i="109"/>
  <c r="U280" i="109"/>
  <c r="T280" i="109"/>
  <c r="S280" i="109"/>
  <c r="Q280" i="109"/>
  <c r="N280" i="109"/>
  <c r="O280" i="109" s="1"/>
  <c r="K280" i="109"/>
  <c r="L280" i="109" s="1"/>
  <c r="W279" i="109"/>
  <c r="V279" i="109"/>
  <c r="U279" i="109"/>
  <c r="T279" i="109"/>
  <c r="S279" i="109"/>
  <c r="Q279" i="109"/>
  <c r="N279" i="109"/>
  <c r="O279" i="109" s="1"/>
  <c r="L279" i="109"/>
  <c r="K279" i="109"/>
  <c r="W278" i="109"/>
  <c r="V278" i="109"/>
  <c r="U278" i="109"/>
  <c r="T278" i="109"/>
  <c r="S278" i="109"/>
  <c r="Q278" i="109"/>
  <c r="N278" i="109"/>
  <c r="O278" i="109" s="1"/>
  <c r="K278" i="109"/>
  <c r="L278" i="109" s="1"/>
  <c r="I273" i="109"/>
  <c r="H273" i="109"/>
  <c r="C273" i="109"/>
  <c r="B273" i="109"/>
  <c r="W272" i="109"/>
  <c r="V272" i="109"/>
  <c r="U272" i="109"/>
  <c r="T272" i="109"/>
  <c r="S272" i="109"/>
  <c r="Q272" i="109"/>
  <c r="O272" i="109"/>
  <c r="N272" i="109"/>
  <c r="K272" i="109"/>
  <c r="L272" i="109" s="1"/>
  <c r="W271" i="109"/>
  <c r="V271" i="109"/>
  <c r="U271" i="109"/>
  <c r="T271" i="109"/>
  <c r="S271" i="109"/>
  <c r="Q271" i="109"/>
  <c r="N271" i="109"/>
  <c r="O271" i="109" s="1"/>
  <c r="K271" i="109"/>
  <c r="L271" i="109" s="1"/>
  <c r="W270" i="109"/>
  <c r="V270" i="109"/>
  <c r="U270" i="109"/>
  <c r="T270" i="109"/>
  <c r="S270" i="109"/>
  <c r="Q270" i="109"/>
  <c r="N270" i="109"/>
  <c r="O270" i="109" s="1"/>
  <c r="K270" i="109"/>
  <c r="L270" i="109" s="1"/>
  <c r="W269" i="109"/>
  <c r="V269" i="109"/>
  <c r="U269" i="109"/>
  <c r="T269" i="109"/>
  <c r="S269" i="109"/>
  <c r="Q269" i="109"/>
  <c r="O269" i="109"/>
  <c r="N269" i="109"/>
  <c r="K269" i="109"/>
  <c r="L269" i="109" s="1"/>
  <c r="W268" i="109"/>
  <c r="V268" i="109"/>
  <c r="U268" i="109"/>
  <c r="T268" i="109"/>
  <c r="S268" i="109"/>
  <c r="Q268" i="109"/>
  <c r="N268" i="109"/>
  <c r="O268" i="109" s="1"/>
  <c r="K268" i="109"/>
  <c r="L268" i="109" s="1"/>
  <c r="W267" i="109"/>
  <c r="V267" i="109"/>
  <c r="U267" i="109"/>
  <c r="T267" i="109"/>
  <c r="S267" i="109"/>
  <c r="Q267" i="109"/>
  <c r="N267" i="109"/>
  <c r="O267" i="109" s="1"/>
  <c r="K267" i="109"/>
  <c r="L267" i="109" s="1"/>
  <c r="W266" i="109"/>
  <c r="V266" i="109"/>
  <c r="U266" i="109"/>
  <c r="T266" i="109"/>
  <c r="S266" i="109"/>
  <c r="Q266" i="109"/>
  <c r="N266" i="109"/>
  <c r="O266" i="109" s="1"/>
  <c r="K266" i="109"/>
  <c r="L266" i="109" s="1"/>
  <c r="W265" i="109"/>
  <c r="V265" i="109"/>
  <c r="U265" i="109"/>
  <c r="T265" i="109"/>
  <c r="S265" i="109"/>
  <c r="Q265" i="109"/>
  <c r="N265" i="109"/>
  <c r="O265" i="109" s="1"/>
  <c r="K265" i="109"/>
  <c r="L265" i="109" s="1"/>
  <c r="W264" i="109"/>
  <c r="V264" i="109"/>
  <c r="U264" i="109"/>
  <c r="T264" i="109"/>
  <c r="S264" i="109"/>
  <c r="Q264" i="109"/>
  <c r="N264" i="109"/>
  <c r="O264" i="109" s="1"/>
  <c r="K264" i="109"/>
  <c r="L264" i="109" s="1"/>
  <c r="W263" i="109"/>
  <c r="V263" i="109"/>
  <c r="U263" i="109"/>
  <c r="T263" i="109"/>
  <c r="S263" i="109"/>
  <c r="Q263" i="109"/>
  <c r="N263" i="109"/>
  <c r="O263" i="109" s="1"/>
  <c r="K263" i="109"/>
  <c r="L263" i="109" s="1"/>
  <c r="W262" i="109"/>
  <c r="V262" i="109"/>
  <c r="U262" i="109"/>
  <c r="T262" i="109"/>
  <c r="S262" i="109"/>
  <c r="Q262" i="109"/>
  <c r="N262" i="109"/>
  <c r="O262" i="109" s="1"/>
  <c r="K262" i="109"/>
  <c r="L262" i="109" s="1"/>
  <c r="W261" i="109"/>
  <c r="V261" i="109"/>
  <c r="U261" i="109"/>
  <c r="T261" i="109"/>
  <c r="S261" i="109"/>
  <c r="Q261" i="109"/>
  <c r="N261" i="109"/>
  <c r="O261" i="109" s="1"/>
  <c r="K261" i="109"/>
  <c r="L261" i="109" s="1"/>
  <c r="W260" i="109"/>
  <c r="V260" i="109"/>
  <c r="U260" i="109"/>
  <c r="T260" i="109"/>
  <c r="S260" i="109"/>
  <c r="Q260" i="109"/>
  <c r="N260" i="109"/>
  <c r="O260" i="109" s="1"/>
  <c r="K260" i="109"/>
  <c r="L260" i="109" s="1"/>
  <c r="W259" i="109"/>
  <c r="V259" i="109"/>
  <c r="U259" i="109"/>
  <c r="T259" i="109"/>
  <c r="S259" i="109"/>
  <c r="Q259" i="109"/>
  <c r="N259" i="109"/>
  <c r="O259" i="109" s="1"/>
  <c r="K259" i="109"/>
  <c r="L259" i="109" s="1"/>
  <c r="W258" i="109"/>
  <c r="V258" i="109"/>
  <c r="U258" i="109"/>
  <c r="T258" i="109"/>
  <c r="S258" i="109"/>
  <c r="Q258" i="109"/>
  <c r="N258" i="109"/>
  <c r="O258" i="109" s="1"/>
  <c r="K258" i="109"/>
  <c r="L258" i="109" s="1"/>
  <c r="W257" i="109"/>
  <c r="V257" i="109"/>
  <c r="U257" i="109"/>
  <c r="T257" i="109"/>
  <c r="S257" i="109"/>
  <c r="Q257" i="109"/>
  <c r="N257" i="109"/>
  <c r="O257" i="109" s="1"/>
  <c r="K257" i="109"/>
  <c r="L257" i="109" s="1"/>
  <c r="W256" i="109"/>
  <c r="V256" i="109"/>
  <c r="U256" i="109"/>
  <c r="T256" i="109"/>
  <c r="S256" i="109"/>
  <c r="Q256" i="109"/>
  <c r="O256" i="109"/>
  <c r="N256" i="109"/>
  <c r="K256" i="109"/>
  <c r="L256" i="109" s="1"/>
  <c r="W255" i="109"/>
  <c r="V255" i="109"/>
  <c r="U255" i="109"/>
  <c r="T255" i="109"/>
  <c r="S255" i="109"/>
  <c r="Q255" i="109"/>
  <c r="N255" i="109"/>
  <c r="O255" i="109" s="1"/>
  <c r="K255" i="109"/>
  <c r="L255" i="109" s="1"/>
  <c r="W254" i="109"/>
  <c r="V254" i="109"/>
  <c r="U254" i="109"/>
  <c r="T254" i="109"/>
  <c r="S254" i="109"/>
  <c r="Q254" i="109"/>
  <c r="N254" i="109"/>
  <c r="O254" i="109" s="1"/>
  <c r="K254" i="109"/>
  <c r="L254" i="109" s="1"/>
  <c r="W253" i="109"/>
  <c r="V253" i="109"/>
  <c r="U253" i="109"/>
  <c r="T253" i="109"/>
  <c r="S253" i="109"/>
  <c r="Q253" i="109"/>
  <c r="O253" i="109"/>
  <c r="N253" i="109"/>
  <c r="K253" i="109"/>
  <c r="L253" i="109" s="1"/>
  <c r="I248" i="109"/>
  <c r="H248" i="109"/>
  <c r="C248" i="109"/>
  <c r="B248" i="109"/>
  <c r="B17" i="109" s="1"/>
  <c r="W247" i="109"/>
  <c r="V247" i="109"/>
  <c r="U247" i="109"/>
  <c r="T247" i="109"/>
  <c r="S247" i="109"/>
  <c r="Q247" i="109"/>
  <c r="N247" i="109"/>
  <c r="O247" i="109" s="1"/>
  <c r="K247" i="109"/>
  <c r="L247" i="109" s="1"/>
  <c r="W246" i="109"/>
  <c r="V246" i="109"/>
  <c r="U246" i="109"/>
  <c r="T246" i="109"/>
  <c r="S246" i="109"/>
  <c r="Q246" i="109"/>
  <c r="N246" i="109"/>
  <c r="O246" i="109" s="1"/>
  <c r="K246" i="109"/>
  <c r="L246" i="109" s="1"/>
  <c r="W245" i="109"/>
  <c r="V245" i="109"/>
  <c r="U245" i="109"/>
  <c r="T245" i="109"/>
  <c r="S245" i="109"/>
  <c r="Q245" i="109"/>
  <c r="N245" i="109"/>
  <c r="O245" i="109" s="1"/>
  <c r="K245" i="109"/>
  <c r="L245" i="109" s="1"/>
  <c r="W244" i="109"/>
  <c r="V244" i="109"/>
  <c r="U244" i="109"/>
  <c r="T244" i="109"/>
  <c r="S244" i="109"/>
  <c r="Q244" i="109"/>
  <c r="N244" i="109"/>
  <c r="O244" i="109" s="1"/>
  <c r="K244" i="109"/>
  <c r="L244" i="109" s="1"/>
  <c r="W243" i="109"/>
  <c r="V243" i="109"/>
  <c r="U243" i="109"/>
  <c r="T243" i="109"/>
  <c r="S243" i="109"/>
  <c r="Q243" i="109"/>
  <c r="O243" i="109"/>
  <c r="N243" i="109"/>
  <c r="K243" i="109"/>
  <c r="L243" i="109" s="1"/>
  <c r="W242" i="109"/>
  <c r="V242" i="109"/>
  <c r="U242" i="109"/>
  <c r="T242" i="109"/>
  <c r="S242" i="109"/>
  <c r="Q242" i="109"/>
  <c r="N242" i="109"/>
  <c r="O242" i="109" s="1"/>
  <c r="K242" i="109"/>
  <c r="L242" i="109" s="1"/>
  <c r="W241" i="109"/>
  <c r="V241" i="109"/>
  <c r="U241" i="109"/>
  <c r="T241" i="109"/>
  <c r="S241" i="109"/>
  <c r="Q241" i="109"/>
  <c r="N241" i="109"/>
  <c r="O241" i="109" s="1"/>
  <c r="K241" i="109"/>
  <c r="L241" i="109" s="1"/>
  <c r="W240" i="109"/>
  <c r="V240" i="109"/>
  <c r="U240" i="109"/>
  <c r="T240" i="109"/>
  <c r="S240" i="109"/>
  <c r="Q240" i="109"/>
  <c r="N240" i="109"/>
  <c r="O240" i="109" s="1"/>
  <c r="K240" i="109"/>
  <c r="L240" i="109" s="1"/>
  <c r="W239" i="109"/>
  <c r="V239" i="109"/>
  <c r="U239" i="109"/>
  <c r="T239" i="109"/>
  <c r="S239" i="109"/>
  <c r="Q239" i="109"/>
  <c r="N239" i="109"/>
  <c r="O239" i="109" s="1"/>
  <c r="K239" i="109"/>
  <c r="L239" i="109" s="1"/>
  <c r="W238" i="109"/>
  <c r="V238" i="109"/>
  <c r="U238" i="109"/>
  <c r="T238" i="109"/>
  <c r="S238" i="109"/>
  <c r="Q238" i="109"/>
  <c r="N238" i="109"/>
  <c r="O238" i="109" s="1"/>
  <c r="K238" i="109"/>
  <c r="L238" i="109" s="1"/>
  <c r="W237" i="109"/>
  <c r="V237" i="109"/>
  <c r="U237" i="109"/>
  <c r="T237" i="109"/>
  <c r="S237" i="109"/>
  <c r="Q237" i="109"/>
  <c r="N237" i="109"/>
  <c r="O237" i="109" s="1"/>
  <c r="L237" i="109"/>
  <c r="K237" i="109"/>
  <c r="W236" i="109"/>
  <c r="V236" i="109"/>
  <c r="U236" i="109"/>
  <c r="T236" i="109"/>
  <c r="S236" i="109"/>
  <c r="Q236" i="109"/>
  <c r="N236" i="109"/>
  <c r="O236" i="109" s="1"/>
  <c r="K236" i="109"/>
  <c r="L236" i="109" s="1"/>
  <c r="W235" i="109"/>
  <c r="V235" i="109"/>
  <c r="U235" i="109"/>
  <c r="T235" i="109"/>
  <c r="S235" i="109"/>
  <c r="Q235" i="109"/>
  <c r="N235" i="109"/>
  <c r="O235" i="109" s="1"/>
  <c r="K235" i="109"/>
  <c r="L235" i="109" s="1"/>
  <c r="W234" i="109"/>
  <c r="V234" i="109"/>
  <c r="U234" i="109"/>
  <c r="T234" i="109"/>
  <c r="S234" i="109"/>
  <c r="Q234" i="109"/>
  <c r="N234" i="109"/>
  <c r="O234" i="109" s="1"/>
  <c r="K234" i="109"/>
  <c r="L234" i="109" s="1"/>
  <c r="W233" i="109"/>
  <c r="V233" i="109"/>
  <c r="U233" i="109"/>
  <c r="T233" i="109"/>
  <c r="S233" i="109"/>
  <c r="Q233" i="109"/>
  <c r="N233" i="109"/>
  <c r="O233" i="109" s="1"/>
  <c r="K233" i="109"/>
  <c r="L233" i="109" s="1"/>
  <c r="W232" i="109"/>
  <c r="V232" i="109"/>
  <c r="U232" i="109"/>
  <c r="T232" i="109"/>
  <c r="S232" i="109"/>
  <c r="Q232" i="109"/>
  <c r="N232" i="109"/>
  <c r="O232" i="109" s="1"/>
  <c r="K232" i="109"/>
  <c r="L232" i="109" s="1"/>
  <c r="W231" i="109"/>
  <c r="V231" i="109"/>
  <c r="U231" i="109"/>
  <c r="T231" i="109"/>
  <c r="S231" i="109"/>
  <c r="Q231" i="109"/>
  <c r="N231" i="109"/>
  <c r="O231" i="109" s="1"/>
  <c r="K231" i="109"/>
  <c r="L231" i="109" s="1"/>
  <c r="W230" i="109"/>
  <c r="V230" i="109"/>
  <c r="U230" i="109"/>
  <c r="T230" i="109"/>
  <c r="S230" i="109"/>
  <c r="Q230" i="109"/>
  <c r="N230" i="109"/>
  <c r="O230" i="109" s="1"/>
  <c r="K230" i="109"/>
  <c r="L230" i="109" s="1"/>
  <c r="W229" i="109"/>
  <c r="V229" i="109"/>
  <c r="U229" i="109"/>
  <c r="T229" i="109"/>
  <c r="S229" i="109"/>
  <c r="Q229" i="109"/>
  <c r="N229" i="109"/>
  <c r="O229" i="109" s="1"/>
  <c r="K229" i="109"/>
  <c r="L229" i="109" s="1"/>
  <c r="W228" i="109"/>
  <c r="V228" i="109"/>
  <c r="U228" i="109"/>
  <c r="T228" i="109"/>
  <c r="S228" i="109"/>
  <c r="Q228" i="109"/>
  <c r="N228" i="109"/>
  <c r="O228" i="109" s="1"/>
  <c r="K228" i="109"/>
  <c r="L228" i="109" s="1"/>
  <c r="I223" i="109"/>
  <c r="H223" i="109"/>
  <c r="C223" i="109"/>
  <c r="B223" i="109"/>
  <c r="B16" i="109" s="1"/>
  <c r="W222" i="109"/>
  <c r="V222" i="109"/>
  <c r="U222" i="109"/>
  <c r="T222" i="109"/>
  <c r="S222" i="109"/>
  <c r="Q222" i="109"/>
  <c r="N222" i="109"/>
  <c r="O222" i="109" s="1"/>
  <c r="K222" i="109"/>
  <c r="L222" i="109" s="1"/>
  <c r="W221" i="109"/>
  <c r="V221" i="109"/>
  <c r="U221" i="109"/>
  <c r="T221" i="109"/>
  <c r="S221" i="109"/>
  <c r="Q221" i="109"/>
  <c r="N221" i="109"/>
  <c r="O221" i="109" s="1"/>
  <c r="K221" i="109"/>
  <c r="L221" i="109" s="1"/>
  <c r="W220" i="109"/>
  <c r="V220" i="109"/>
  <c r="U220" i="109"/>
  <c r="T220" i="109"/>
  <c r="S220" i="109"/>
  <c r="Q220" i="109"/>
  <c r="O220" i="109"/>
  <c r="N220" i="109"/>
  <c r="K220" i="109"/>
  <c r="L220" i="109" s="1"/>
  <c r="W219" i="109"/>
  <c r="V219" i="109"/>
  <c r="U219" i="109"/>
  <c r="T219" i="109"/>
  <c r="S219" i="109"/>
  <c r="Q219" i="109"/>
  <c r="N219" i="109"/>
  <c r="O219" i="109" s="1"/>
  <c r="K219" i="109"/>
  <c r="L219" i="109" s="1"/>
  <c r="W218" i="109"/>
  <c r="V218" i="109"/>
  <c r="U218" i="109"/>
  <c r="T218" i="109"/>
  <c r="S218" i="109"/>
  <c r="Q218" i="109"/>
  <c r="N218" i="109"/>
  <c r="O218" i="109" s="1"/>
  <c r="K218" i="109"/>
  <c r="L218" i="109" s="1"/>
  <c r="W217" i="109"/>
  <c r="V217" i="109"/>
  <c r="U217" i="109"/>
  <c r="T217" i="109"/>
  <c r="S217" i="109"/>
  <c r="Q217" i="109"/>
  <c r="N217" i="109"/>
  <c r="O217" i="109" s="1"/>
  <c r="K217" i="109"/>
  <c r="L217" i="109" s="1"/>
  <c r="W216" i="109"/>
  <c r="V216" i="109"/>
  <c r="U216" i="109"/>
  <c r="T216" i="109"/>
  <c r="S216" i="109"/>
  <c r="Q216" i="109"/>
  <c r="N216" i="109"/>
  <c r="O216" i="109" s="1"/>
  <c r="K216" i="109"/>
  <c r="L216" i="109" s="1"/>
  <c r="W215" i="109"/>
  <c r="V215" i="109"/>
  <c r="U215" i="109"/>
  <c r="T215" i="109"/>
  <c r="S215" i="109"/>
  <c r="Q215" i="109"/>
  <c r="N215" i="109"/>
  <c r="O215" i="109" s="1"/>
  <c r="K215" i="109"/>
  <c r="L215" i="109" s="1"/>
  <c r="W214" i="109"/>
  <c r="V214" i="109"/>
  <c r="U214" i="109"/>
  <c r="T214" i="109"/>
  <c r="S214" i="109"/>
  <c r="Q214" i="109"/>
  <c r="N214" i="109"/>
  <c r="O214" i="109" s="1"/>
  <c r="K214" i="109"/>
  <c r="L214" i="109" s="1"/>
  <c r="W213" i="109"/>
  <c r="V213" i="109"/>
  <c r="U213" i="109"/>
  <c r="T213" i="109"/>
  <c r="S213" i="109"/>
  <c r="Q213" i="109"/>
  <c r="O213" i="109"/>
  <c r="N213" i="109"/>
  <c r="K213" i="109"/>
  <c r="L213" i="109" s="1"/>
  <c r="W212" i="109"/>
  <c r="V212" i="109"/>
  <c r="U212" i="109"/>
  <c r="T212" i="109"/>
  <c r="S212" i="109"/>
  <c r="Q212" i="109"/>
  <c r="N212" i="109"/>
  <c r="O212" i="109" s="1"/>
  <c r="K212" i="109"/>
  <c r="L212" i="109" s="1"/>
  <c r="W211" i="109"/>
  <c r="V211" i="109"/>
  <c r="U211" i="109"/>
  <c r="T211" i="109"/>
  <c r="S211" i="109"/>
  <c r="Q211" i="109"/>
  <c r="N211" i="109"/>
  <c r="O211" i="109" s="1"/>
  <c r="K211" i="109"/>
  <c r="L211" i="109" s="1"/>
  <c r="W210" i="109"/>
  <c r="V210" i="109"/>
  <c r="U210" i="109"/>
  <c r="T210" i="109"/>
  <c r="S210" i="109"/>
  <c r="Q210" i="109"/>
  <c r="N210" i="109"/>
  <c r="O210" i="109" s="1"/>
  <c r="K210" i="109"/>
  <c r="L210" i="109" s="1"/>
  <c r="W209" i="109"/>
  <c r="V209" i="109"/>
  <c r="U209" i="109"/>
  <c r="T209" i="109"/>
  <c r="S209" i="109"/>
  <c r="Q209" i="109"/>
  <c r="N209" i="109"/>
  <c r="O209" i="109" s="1"/>
  <c r="L209" i="109"/>
  <c r="K209" i="109"/>
  <c r="W208" i="109"/>
  <c r="V208" i="109"/>
  <c r="U208" i="109"/>
  <c r="T208" i="109"/>
  <c r="S208" i="109"/>
  <c r="Q208" i="109"/>
  <c r="O208" i="109"/>
  <c r="N208" i="109"/>
  <c r="K208" i="109"/>
  <c r="L208" i="109" s="1"/>
  <c r="W207" i="109"/>
  <c r="V207" i="109"/>
  <c r="U207" i="109"/>
  <c r="T207" i="109"/>
  <c r="S207" i="109"/>
  <c r="Q207" i="109"/>
  <c r="N207" i="109"/>
  <c r="O207" i="109" s="1"/>
  <c r="K207" i="109"/>
  <c r="L207" i="109" s="1"/>
  <c r="W206" i="109"/>
  <c r="V206" i="109"/>
  <c r="U206" i="109"/>
  <c r="T206" i="109"/>
  <c r="S206" i="109"/>
  <c r="Q206" i="109"/>
  <c r="N206" i="109"/>
  <c r="O206" i="109" s="1"/>
  <c r="K206" i="109"/>
  <c r="L206" i="109" s="1"/>
  <c r="W205" i="109"/>
  <c r="V205" i="109"/>
  <c r="U205" i="109"/>
  <c r="T205" i="109"/>
  <c r="S205" i="109"/>
  <c r="Q205" i="109"/>
  <c r="N205" i="109"/>
  <c r="O205" i="109" s="1"/>
  <c r="K205" i="109"/>
  <c r="L205" i="109" s="1"/>
  <c r="W204" i="109"/>
  <c r="V204" i="109"/>
  <c r="U204" i="109"/>
  <c r="T204" i="109"/>
  <c r="S204" i="109"/>
  <c r="Q204" i="109"/>
  <c r="N204" i="109"/>
  <c r="O204" i="109" s="1"/>
  <c r="L204" i="109"/>
  <c r="K204" i="109"/>
  <c r="W203" i="109"/>
  <c r="V203" i="109"/>
  <c r="U203" i="109"/>
  <c r="T203" i="109"/>
  <c r="S203" i="109"/>
  <c r="Q203" i="109"/>
  <c r="N203" i="109"/>
  <c r="O203" i="109" s="1"/>
  <c r="K203" i="109"/>
  <c r="L203" i="109" s="1"/>
  <c r="I198" i="109"/>
  <c r="H198" i="109"/>
  <c r="C198" i="109"/>
  <c r="B198" i="109"/>
  <c r="W197" i="109"/>
  <c r="V197" i="109"/>
  <c r="U197" i="109"/>
  <c r="T197" i="109"/>
  <c r="S197" i="109"/>
  <c r="Q197" i="109"/>
  <c r="N197" i="109"/>
  <c r="O197" i="109" s="1"/>
  <c r="K197" i="109"/>
  <c r="L197" i="109" s="1"/>
  <c r="W196" i="109"/>
  <c r="V196" i="109"/>
  <c r="U196" i="109"/>
  <c r="T196" i="109"/>
  <c r="S196" i="109"/>
  <c r="Q196" i="109"/>
  <c r="N196" i="109"/>
  <c r="O196" i="109" s="1"/>
  <c r="L196" i="109"/>
  <c r="K196" i="109"/>
  <c r="W195" i="109"/>
  <c r="V195" i="109"/>
  <c r="U195" i="109"/>
  <c r="T195" i="109"/>
  <c r="S195" i="109"/>
  <c r="Q195" i="109"/>
  <c r="O195" i="109"/>
  <c r="N195" i="109"/>
  <c r="K195" i="109"/>
  <c r="L195" i="109" s="1"/>
  <c r="W194" i="109"/>
  <c r="V194" i="109"/>
  <c r="U194" i="109"/>
  <c r="T194" i="109"/>
  <c r="S194" i="109"/>
  <c r="Q194" i="109"/>
  <c r="N194" i="109"/>
  <c r="O194" i="109" s="1"/>
  <c r="K194" i="109"/>
  <c r="L194" i="109" s="1"/>
  <c r="W193" i="109"/>
  <c r="V193" i="109"/>
  <c r="U193" i="109"/>
  <c r="T193" i="109"/>
  <c r="S193" i="109"/>
  <c r="Q193" i="109"/>
  <c r="N193" i="109"/>
  <c r="O193" i="109" s="1"/>
  <c r="K193" i="109"/>
  <c r="L193" i="109" s="1"/>
  <c r="W192" i="109"/>
  <c r="V192" i="109"/>
  <c r="U192" i="109"/>
  <c r="T192" i="109"/>
  <c r="S192" i="109"/>
  <c r="Q192" i="109"/>
  <c r="N192" i="109"/>
  <c r="O192" i="109" s="1"/>
  <c r="K192" i="109"/>
  <c r="L192" i="109" s="1"/>
  <c r="W191" i="109"/>
  <c r="V191" i="109"/>
  <c r="U191" i="109"/>
  <c r="T191" i="109"/>
  <c r="S191" i="109"/>
  <c r="Q191" i="109"/>
  <c r="O191" i="109"/>
  <c r="N191" i="109"/>
  <c r="L191" i="109"/>
  <c r="K191" i="109"/>
  <c r="W190" i="109"/>
  <c r="V190" i="109"/>
  <c r="U190" i="109"/>
  <c r="T190" i="109"/>
  <c r="S190" i="109"/>
  <c r="Q190" i="109"/>
  <c r="N190" i="109"/>
  <c r="O190" i="109" s="1"/>
  <c r="K190" i="109"/>
  <c r="L190" i="109" s="1"/>
  <c r="W189" i="109"/>
  <c r="V189" i="109"/>
  <c r="U189" i="109"/>
  <c r="T189" i="109"/>
  <c r="S189" i="109"/>
  <c r="Q189" i="109"/>
  <c r="N189" i="109"/>
  <c r="O189" i="109" s="1"/>
  <c r="K189" i="109"/>
  <c r="L189" i="109" s="1"/>
  <c r="W188" i="109"/>
  <c r="V188" i="109"/>
  <c r="U188" i="109"/>
  <c r="T188" i="109"/>
  <c r="S188" i="109"/>
  <c r="Q188" i="109"/>
  <c r="N188" i="109"/>
  <c r="O188" i="109" s="1"/>
  <c r="K188" i="109"/>
  <c r="L188" i="109" s="1"/>
  <c r="W187" i="109"/>
  <c r="V187" i="109"/>
  <c r="U187" i="109"/>
  <c r="T187" i="109"/>
  <c r="S187" i="109"/>
  <c r="Q187" i="109"/>
  <c r="N187" i="109"/>
  <c r="O187" i="109" s="1"/>
  <c r="K187" i="109"/>
  <c r="L187" i="109" s="1"/>
  <c r="W186" i="109"/>
  <c r="V186" i="109"/>
  <c r="U186" i="109"/>
  <c r="T186" i="109"/>
  <c r="S186" i="109"/>
  <c r="Q186" i="109"/>
  <c r="N186" i="109"/>
  <c r="O186" i="109" s="1"/>
  <c r="K186" i="109"/>
  <c r="L186" i="109" s="1"/>
  <c r="W185" i="109"/>
  <c r="V185" i="109"/>
  <c r="U185" i="109"/>
  <c r="T185" i="109"/>
  <c r="S185" i="109"/>
  <c r="Q185" i="109"/>
  <c r="N185" i="109"/>
  <c r="O185" i="109" s="1"/>
  <c r="K185" i="109"/>
  <c r="L185" i="109" s="1"/>
  <c r="W184" i="109"/>
  <c r="V184" i="109"/>
  <c r="U184" i="109"/>
  <c r="T184" i="109"/>
  <c r="S184" i="109"/>
  <c r="Q184" i="109"/>
  <c r="O184" i="109"/>
  <c r="N184" i="109"/>
  <c r="K184" i="109"/>
  <c r="L184" i="109" s="1"/>
  <c r="W183" i="109"/>
  <c r="V183" i="109"/>
  <c r="U183" i="109"/>
  <c r="T183" i="109"/>
  <c r="S183" i="109"/>
  <c r="Q183" i="109"/>
  <c r="N183" i="109"/>
  <c r="O183" i="109" s="1"/>
  <c r="K183" i="109"/>
  <c r="L183" i="109" s="1"/>
  <c r="W182" i="109"/>
  <c r="V182" i="109"/>
  <c r="U182" i="109"/>
  <c r="T182" i="109"/>
  <c r="S182" i="109"/>
  <c r="Q182" i="109"/>
  <c r="N182" i="109"/>
  <c r="O182" i="109" s="1"/>
  <c r="K182" i="109"/>
  <c r="L182" i="109" s="1"/>
  <c r="W181" i="109"/>
  <c r="V181" i="109"/>
  <c r="U181" i="109"/>
  <c r="T181" i="109"/>
  <c r="S181" i="109"/>
  <c r="Q181" i="109"/>
  <c r="N181" i="109"/>
  <c r="O181" i="109" s="1"/>
  <c r="L181" i="109"/>
  <c r="K181" i="109"/>
  <c r="W180" i="109"/>
  <c r="V180" i="109"/>
  <c r="U180" i="109"/>
  <c r="T180" i="109"/>
  <c r="S180" i="109"/>
  <c r="Q180" i="109"/>
  <c r="N180" i="109"/>
  <c r="O180" i="109" s="1"/>
  <c r="L180" i="109"/>
  <c r="K180" i="109"/>
  <c r="W179" i="109"/>
  <c r="V179" i="109"/>
  <c r="U179" i="109"/>
  <c r="T179" i="109"/>
  <c r="S179" i="109"/>
  <c r="Q179" i="109"/>
  <c r="N179" i="109"/>
  <c r="O179" i="109" s="1"/>
  <c r="K179" i="109"/>
  <c r="L179" i="109" s="1"/>
  <c r="W178" i="109"/>
  <c r="V178" i="109"/>
  <c r="U178" i="109"/>
  <c r="T178" i="109"/>
  <c r="S178" i="109"/>
  <c r="Q178" i="109"/>
  <c r="N178" i="109"/>
  <c r="O178" i="109" s="1"/>
  <c r="K178" i="109"/>
  <c r="L178" i="109" s="1"/>
  <c r="I173" i="109"/>
  <c r="I14" i="109" s="1"/>
  <c r="H173" i="109"/>
  <c r="H14" i="109" s="1"/>
  <c r="C173" i="109"/>
  <c r="C14" i="109" s="1"/>
  <c r="O14" i="109" s="1"/>
  <c r="Y14" i="109" s="1"/>
  <c r="B173" i="109"/>
  <c r="W172" i="109"/>
  <c r="V172" i="109"/>
  <c r="U172" i="109"/>
  <c r="T172" i="109"/>
  <c r="S172" i="109"/>
  <c r="Q172" i="109"/>
  <c r="N172" i="109"/>
  <c r="O172" i="109" s="1"/>
  <c r="L172" i="109"/>
  <c r="K172" i="109"/>
  <c r="W171" i="109"/>
  <c r="V171" i="109"/>
  <c r="U171" i="109"/>
  <c r="T171" i="109"/>
  <c r="S171" i="109"/>
  <c r="Q171" i="109"/>
  <c r="O171" i="109"/>
  <c r="N171" i="109"/>
  <c r="K171" i="109"/>
  <c r="L171" i="109" s="1"/>
  <c r="W170" i="109"/>
  <c r="V170" i="109"/>
  <c r="U170" i="109"/>
  <c r="T170" i="109"/>
  <c r="S170" i="109"/>
  <c r="Q170" i="109"/>
  <c r="N170" i="109"/>
  <c r="O170" i="109" s="1"/>
  <c r="K170" i="109"/>
  <c r="L170" i="109" s="1"/>
  <c r="W169" i="109"/>
  <c r="V169" i="109"/>
  <c r="U169" i="109"/>
  <c r="T169" i="109"/>
  <c r="S169" i="109"/>
  <c r="Q169" i="109"/>
  <c r="N169" i="109"/>
  <c r="O169" i="109" s="1"/>
  <c r="K169" i="109"/>
  <c r="L169" i="109" s="1"/>
  <c r="W168" i="109"/>
  <c r="V168" i="109"/>
  <c r="U168" i="109"/>
  <c r="T168" i="109"/>
  <c r="S168" i="109"/>
  <c r="Q168" i="109"/>
  <c r="N168" i="109"/>
  <c r="O168" i="109" s="1"/>
  <c r="K168" i="109"/>
  <c r="L168" i="109" s="1"/>
  <c r="W167" i="109"/>
  <c r="V167" i="109"/>
  <c r="U167" i="109"/>
  <c r="T167" i="109"/>
  <c r="S167" i="109"/>
  <c r="Q167" i="109"/>
  <c r="N167" i="109"/>
  <c r="O167" i="109" s="1"/>
  <c r="L167" i="109"/>
  <c r="K167" i="109"/>
  <c r="W166" i="109"/>
  <c r="V166" i="109"/>
  <c r="U166" i="109"/>
  <c r="T166" i="109"/>
  <c r="S166" i="109"/>
  <c r="Q166" i="109"/>
  <c r="N166" i="109"/>
  <c r="O166" i="109" s="1"/>
  <c r="K166" i="109"/>
  <c r="L166" i="109" s="1"/>
  <c r="W165" i="109"/>
  <c r="V165" i="109"/>
  <c r="U165" i="109"/>
  <c r="T165" i="109"/>
  <c r="S165" i="109"/>
  <c r="Q165" i="109"/>
  <c r="N165" i="109"/>
  <c r="O165" i="109" s="1"/>
  <c r="K165" i="109"/>
  <c r="L165" i="109" s="1"/>
  <c r="W164" i="109"/>
  <c r="V164" i="109"/>
  <c r="U164" i="109"/>
  <c r="T164" i="109"/>
  <c r="S164" i="109"/>
  <c r="Q164" i="109"/>
  <c r="N164" i="109"/>
  <c r="O164" i="109" s="1"/>
  <c r="K164" i="109"/>
  <c r="L164" i="109" s="1"/>
  <c r="W163" i="109"/>
  <c r="V163" i="109"/>
  <c r="U163" i="109"/>
  <c r="T163" i="109"/>
  <c r="S163" i="109"/>
  <c r="Q163" i="109"/>
  <c r="N163" i="109"/>
  <c r="O163" i="109" s="1"/>
  <c r="K163" i="109"/>
  <c r="L163" i="109" s="1"/>
  <c r="W162" i="109"/>
  <c r="V162" i="109"/>
  <c r="U162" i="109"/>
  <c r="T162" i="109"/>
  <c r="S162" i="109"/>
  <c r="Q162" i="109"/>
  <c r="N162" i="109"/>
  <c r="O162" i="109" s="1"/>
  <c r="L162" i="109"/>
  <c r="K162" i="109"/>
  <c r="W161" i="109"/>
  <c r="V161" i="109"/>
  <c r="U161" i="109"/>
  <c r="T161" i="109"/>
  <c r="S161" i="109"/>
  <c r="Q161" i="109"/>
  <c r="O161" i="109"/>
  <c r="N161" i="109"/>
  <c r="K161" i="109"/>
  <c r="L161" i="109" s="1"/>
  <c r="W160" i="109"/>
  <c r="V160" i="109"/>
  <c r="U160" i="109"/>
  <c r="T160" i="109"/>
  <c r="S160" i="109"/>
  <c r="Q160" i="109"/>
  <c r="N160" i="109"/>
  <c r="O160" i="109" s="1"/>
  <c r="K160" i="109"/>
  <c r="L160" i="109" s="1"/>
  <c r="W159" i="109"/>
  <c r="V159" i="109"/>
  <c r="U159" i="109"/>
  <c r="T159" i="109"/>
  <c r="S159" i="109"/>
  <c r="Q159" i="109"/>
  <c r="N159" i="109"/>
  <c r="O159" i="109" s="1"/>
  <c r="K159" i="109"/>
  <c r="L159" i="109" s="1"/>
  <c r="W158" i="109"/>
  <c r="V158" i="109"/>
  <c r="U158" i="109"/>
  <c r="T158" i="109"/>
  <c r="S158" i="109"/>
  <c r="Q158" i="109"/>
  <c r="N158" i="109"/>
  <c r="O158" i="109" s="1"/>
  <c r="K158" i="109"/>
  <c r="L158" i="109" s="1"/>
  <c r="W157" i="109"/>
  <c r="V157" i="109"/>
  <c r="U157" i="109"/>
  <c r="T157" i="109"/>
  <c r="S157" i="109"/>
  <c r="Q157" i="109"/>
  <c r="N157" i="109"/>
  <c r="O157" i="109" s="1"/>
  <c r="K157" i="109"/>
  <c r="L157" i="109" s="1"/>
  <c r="W156" i="109"/>
  <c r="V156" i="109"/>
  <c r="U156" i="109"/>
  <c r="T156" i="109"/>
  <c r="S156" i="109"/>
  <c r="Q156" i="109"/>
  <c r="N156" i="109"/>
  <c r="O156" i="109" s="1"/>
  <c r="K156" i="109"/>
  <c r="L156" i="109" s="1"/>
  <c r="W155" i="109"/>
  <c r="V155" i="109"/>
  <c r="U155" i="109"/>
  <c r="T155" i="109"/>
  <c r="S155" i="109"/>
  <c r="Q155" i="109"/>
  <c r="N155" i="109"/>
  <c r="O155" i="109" s="1"/>
  <c r="K155" i="109"/>
  <c r="L155" i="109" s="1"/>
  <c r="W154" i="109"/>
  <c r="V154" i="109"/>
  <c r="U154" i="109"/>
  <c r="T154" i="109"/>
  <c r="S154" i="109"/>
  <c r="Q154" i="109"/>
  <c r="N154" i="109"/>
  <c r="O154" i="109" s="1"/>
  <c r="K154" i="109"/>
  <c r="L154" i="109" s="1"/>
  <c r="W153" i="109"/>
  <c r="V153" i="109"/>
  <c r="U153" i="109"/>
  <c r="T153" i="109"/>
  <c r="S153" i="109"/>
  <c r="Q153" i="109"/>
  <c r="N153" i="109"/>
  <c r="O153" i="109" s="1"/>
  <c r="K153" i="109"/>
  <c r="L153" i="109" s="1"/>
  <c r="I148" i="109"/>
  <c r="H148" i="109"/>
  <c r="C148" i="109"/>
  <c r="B148" i="109"/>
  <c r="W147" i="109"/>
  <c r="V147" i="109"/>
  <c r="U147" i="109"/>
  <c r="T147" i="109"/>
  <c r="S147" i="109"/>
  <c r="Q147" i="109"/>
  <c r="N147" i="109"/>
  <c r="O147" i="109" s="1"/>
  <c r="K147" i="109"/>
  <c r="L147" i="109" s="1"/>
  <c r="W146" i="109"/>
  <c r="V146" i="109"/>
  <c r="U146" i="109"/>
  <c r="T146" i="109"/>
  <c r="S146" i="109"/>
  <c r="Q146" i="109"/>
  <c r="N146" i="109"/>
  <c r="O146" i="109" s="1"/>
  <c r="K146" i="109"/>
  <c r="L146" i="109" s="1"/>
  <c r="W145" i="109"/>
  <c r="V145" i="109"/>
  <c r="U145" i="109"/>
  <c r="T145" i="109"/>
  <c r="S145" i="109"/>
  <c r="Q145" i="109"/>
  <c r="N145" i="109"/>
  <c r="O145" i="109" s="1"/>
  <c r="K145" i="109"/>
  <c r="L145" i="109" s="1"/>
  <c r="W144" i="109"/>
  <c r="V144" i="109"/>
  <c r="U144" i="109"/>
  <c r="T144" i="109"/>
  <c r="S144" i="109"/>
  <c r="Q144" i="109"/>
  <c r="N144" i="109"/>
  <c r="O144" i="109" s="1"/>
  <c r="K144" i="109"/>
  <c r="L144" i="109" s="1"/>
  <c r="W143" i="109"/>
  <c r="V143" i="109"/>
  <c r="U143" i="109"/>
  <c r="T143" i="109"/>
  <c r="S143" i="109"/>
  <c r="Q143" i="109"/>
  <c r="N143" i="109"/>
  <c r="O143" i="109" s="1"/>
  <c r="K143" i="109"/>
  <c r="L143" i="109" s="1"/>
  <c r="W142" i="109"/>
  <c r="V142" i="109"/>
  <c r="U142" i="109"/>
  <c r="T142" i="109"/>
  <c r="S142" i="109"/>
  <c r="Q142" i="109"/>
  <c r="N142" i="109"/>
  <c r="O142" i="109" s="1"/>
  <c r="K142" i="109"/>
  <c r="L142" i="109" s="1"/>
  <c r="W141" i="109"/>
  <c r="V141" i="109"/>
  <c r="U141" i="109"/>
  <c r="T141" i="109"/>
  <c r="S141" i="109"/>
  <c r="Q141" i="109"/>
  <c r="O141" i="109"/>
  <c r="N141" i="109"/>
  <c r="K141" i="109"/>
  <c r="L141" i="109" s="1"/>
  <c r="W140" i="109"/>
  <c r="V140" i="109"/>
  <c r="U140" i="109"/>
  <c r="T140" i="109"/>
  <c r="S140" i="109"/>
  <c r="Q140" i="109"/>
  <c r="O140" i="109"/>
  <c r="N140" i="109"/>
  <c r="K140" i="109"/>
  <c r="L140" i="109" s="1"/>
  <c r="W139" i="109"/>
  <c r="V139" i="109"/>
  <c r="U139" i="109"/>
  <c r="T139" i="109"/>
  <c r="S139" i="109"/>
  <c r="Q139" i="109"/>
  <c r="N139" i="109"/>
  <c r="O139" i="109" s="1"/>
  <c r="K139" i="109"/>
  <c r="L139" i="109" s="1"/>
  <c r="W138" i="109"/>
  <c r="V138" i="109"/>
  <c r="U138" i="109"/>
  <c r="T138" i="109"/>
  <c r="S138" i="109"/>
  <c r="Q138" i="109"/>
  <c r="N138" i="109"/>
  <c r="O138" i="109" s="1"/>
  <c r="K138" i="109"/>
  <c r="L138" i="109" s="1"/>
  <c r="W137" i="109"/>
  <c r="V137" i="109"/>
  <c r="U137" i="109"/>
  <c r="T137" i="109"/>
  <c r="S137" i="109"/>
  <c r="Q137" i="109"/>
  <c r="O137" i="109"/>
  <c r="N137" i="109"/>
  <c r="K137" i="109"/>
  <c r="L137" i="109" s="1"/>
  <c r="W136" i="109"/>
  <c r="V136" i="109"/>
  <c r="U136" i="109"/>
  <c r="T136" i="109"/>
  <c r="S136" i="109"/>
  <c r="Q136" i="109"/>
  <c r="N136" i="109"/>
  <c r="O136" i="109" s="1"/>
  <c r="K136" i="109"/>
  <c r="L136" i="109" s="1"/>
  <c r="W135" i="109"/>
  <c r="V135" i="109"/>
  <c r="U135" i="109"/>
  <c r="T135" i="109"/>
  <c r="S135" i="109"/>
  <c r="Q135" i="109"/>
  <c r="N135" i="109"/>
  <c r="O135" i="109" s="1"/>
  <c r="K135" i="109"/>
  <c r="L135" i="109" s="1"/>
  <c r="W134" i="109"/>
  <c r="V134" i="109"/>
  <c r="U134" i="109"/>
  <c r="T134" i="109"/>
  <c r="S134" i="109"/>
  <c r="Q134" i="109"/>
  <c r="N134" i="109"/>
  <c r="O134" i="109" s="1"/>
  <c r="K134" i="109"/>
  <c r="L134" i="109" s="1"/>
  <c r="W133" i="109"/>
  <c r="V133" i="109"/>
  <c r="U133" i="109"/>
  <c r="T133" i="109"/>
  <c r="S133" i="109"/>
  <c r="Q133" i="109"/>
  <c r="O133" i="109"/>
  <c r="N133" i="109"/>
  <c r="L133" i="109"/>
  <c r="K133" i="109"/>
  <c r="W132" i="109"/>
  <c r="V132" i="109"/>
  <c r="U132" i="109"/>
  <c r="T132" i="109"/>
  <c r="S132" i="109"/>
  <c r="Q132" i="109"/>
  <c r="N132" i="109"/>
  <c r="O132" i="109" s="1"/>
  <c r="K132" i="109"/>
  <c r="L132" i="109" s="1"/>
  <c r="W131" i="109"/>
  <c r="V131" i="109"/>
  <c r="U131" i="109"/>
  <c r="T131" i="109"/>
  <c r="S131" i="109"/>
  <c r="Q131" i="109"/>
  <c r="N131" i="109"/>
  <c r="O131" i="109" s="1"/>
  <c r="K131" i="109"/>
  <c r="L131" i="109" s="1"/>
  <c r="W130" i="109"/>
  <c r="V130" i="109"/>
  <c r="U130" i="109"/>
  <c r="T130" i="109"/>
  <c r="S130" i="109"/>
  <c r="Q130" i="109"/>
  <c r="N130" i="109"/>
  <c r="O130" i="109" s="1"/>
  <c r="K130" i="109"/>
  <c r="L130" i="109" s="1"/>
  <c r="W129" i="109"/>
  <c r="V129" i="109"/>
  <c r="U129" i="109"/>
  <c r="T129" i="109"/>
  <c r="S129" i="109"/>
  <c r="Q129" i="109"/>
  <c r="O129" i="109"/>
  <c r="N129" i="109"/>
  <c r="K129" i="109"/>
  <c r="L129" i="109" s="1"/>
  <c r="W128" i="109"/>
  <c r="V128" i="109"/>
  <c r="U128" i="109"/>
  <c r="T128" i="109"/>
  <c r="S128" i="109"/>
  <c r="Q128" i="109"/>
  <c r="N128" i="109"/>
  <c r="O128" i="109" s="1"/>
  <c r="K128" i="109"/>
  <c r="L128" i="109" s="1"/>
  <c r="I123" i="109"/>
  <c r="H123" i="109"/>
  <c r="C123" i="109"/>
  <c r="B123" i="109"/>
  <c r="B12" i="109" s="1"/>
  <c r="W122" i="109"/>
  <c r="V122" i="109"/>
  <c r="U122" i="109"/>
  <c r="T122" i="109"/>
  <c r="S122" i="109"/>
  <c r="Q122" i="109"/>
  <c r="N122" i="109"/>
  <c r="O122" i="109" s="1"/>
  <c r="K122" i="109"/>
  <c r="L122" i="109" s="1"/>
  <c r="W121" i="109"/>
  <c r="V121" i="109"/>
  <c r="U121" i="109"/>
  <c r="T121" i="109"/>
  <c r="S121" i="109"/>
  <c r="Q121" i="109"/>
  <c r="N121" i="109"/>
  <c r="O121" i="109" s="1"/>
  <c r="K121" i="109"/>
  <c r="L121" i="109" s="1"/>
  <c r="W120" i="109"/>
  <c r="V120" i="109"/>
  <c r="U120" i="109"/>
  <c r="T120" i="109"/>
  <c r="S120" i="109"/>
  <c r="Q120" i="109"/>
  <c r="O120" i="109"/>
  <c r="N120" i="109"/>
  <c r="K120" i="109"/>
  <c r="L120" i="109" s="1"/>
  <c r="W119" i="109"/>
  <c r="V119" i="109"/>
  <c r="U119" i="109"/>
  <c r="T119" i="109"/>
  <c r="S119" i="109"/>
  <c r="Q119" i="109"/>
  <c r="N119" i="109"/>
  <c r="O119" i="109" s="1"/>
  <c r="K119" i="109"/>
  <c r="L119" i="109" s="1"/>
  <c r="W118" i="109"/>
  <c r="V118" i="109"/>
  <c r="U118" i="109"/>
  <c r="T118" i="109"/>
  <c r="S118" i="109"/>
  <c r="Q118" i="109"/>
  <c r="N118" i="109"/>
  <c r="O118" i="109" s="1"/>
  <c r="K118" i="109"/>
  <c r="L118" i="109" s="1"/>
  <c r="W117" i="109"/>
  <c r="V117" i="109"/>
  <c r="U117" i="109"/>
  <c r="T117" i="109"/>
  <c r="S117" i="109"/>
  <c r="Q117" i="109"/>
  <c r="N117" i="109"/>
  <c r="O117" i="109" s="1"/>
  <c r="K117" i="109"/>
  <c r="L117" i="109" s="1"/>
  <c r="W116" i="109"/>
  <c r="V116" i="109"/>
  <c r="U116" i="109"/>
  <c r="T116" i="109"/>
  <c r="S116" i="109"/>
  <c r="Q116" i="109"/>
  <c r="O116" i="109"/>
  <c r="N116" i="109"/>
  <c r="L116" i="109"/>
  <c r="K116" i="109"/>
  <c r="W115" i="109"/>
  <c r="V115" i="109"/>
  <c r="U115" i="109"/>
  <c r="T115" i="109"/>
  <c r="S115" i="109"/>
  <c r="Q115" i="109"/>
  <c r="N115" i="109"/>
  <c r="O115" i="109" s="1"/>
  <c r="K115" i="109"/>
  <c r="L115" i="109" s="1"/>
  <c r="W114" i="109"/>
  <c r="V114" i="109"/>
  <c r="U114" i="109"/>
  <c r="T114" i="109"/>
  <c r="S114" i="109"/>
  <c r="Q114" i="109"/>
  <c r="N114" i="109"/>
  <c r="O114" i="109" s="1"/>
  <c r="K114" i="109"/>
  <c r="L114" i="109" s="1"/>
  <c r="W113" i="109"/>
  <c r="V113" i="109"/>
  <c r="U113" i="109"/>
  <c r="T113" i="109"/>
  <c r="S113" i="109"/>
  <c r="Q113" i="109"/>
  <c r="N113" i="109"/>
  <c r="O113" i="109" s="1"/>
  <c r="K113" i="109"/>
  <c r="L113" i="109" s="1"/>
  <c r="W112" i="109"/>
  <c r="V112" i="109"/>
  <c r="U112" i="109"/>
  <c r="T112" i="109"/>
  <c r="S112" i="109"/>
  <c r="Q112" i="109"/>
  <c r="O112" i="109"/>
  <c r="N112" i="109"/>
  <c r="K112" i="109"/>
  <c r="L112" i="109" s="1"/>
  <c r="W111" i="109"/>
  <c r="V111" i="109"/>
  <c r="U111" i="109"/>
  <c r="T111" i="109"/>
  <c r="S111" i="109"/>
  <c r="Q111" i="109"/>
  <c r="N111" i="109"/>
  <c r="O111" i="109" s="1"/>
  <c r="K111" i="109"/>
  <c r="L111" i="109" s="1"/>
  <c r="W110" i="109"/>
  <c r="V110" i="109"/>
  <c r="U110" i="109"/>
  <c r="T110" i="109"/>
  <c r="S110" i="109"/>
  <c r="Q110" i="109"/>
  <c r="N110" i="109"/>
  <c r="O110" i="109" s="1"/>
  <c r="K110" i="109"/>
  <c r="L110" i="109" s="1"/>
  <c r="W109" i="109"/>
  <c r="V109" i="109"/>
  <c r="U109" i="109"/>
  <c r="T109" i="109"/>
  <c r="S109" i="109"/>
  <c r="Q109" i="109"/>
  <c r="N109" i="109"/>
  <c r="O109" i="109" s="1"/>
  <c r="L109" i="109"/>
  <c r="K109" i="109"/>
  <c r="W108" i="109"/>
  <c r="V108" i="109"/>
  <c r="U108" i="109"/>
  <c r="T108" i="109"/>
  <c r="S108" i="109"/>
  <c r="Q108" i="109"/>
  <c r="N108" i="109"/>
  <c r="O108" i="109" s="1"/>
  <c r="L108" i="109"/>
  <c r="K108" i="109"/>
  <c r="W107" i="109"/>
  <c r="V107" i="109"/>
  <c r="U107" i="109"/>
  <c r="T107" i="109"/>
  <c r="S107" i="109"/>
  <c r="Q107" i="109"/>
  <c r="N107" i="109"/>
  <c r="O107" i="109" s="1"/>
  <c r="K107" i="109"/>
  <c r="L107" i="109" s="1"/>
  <c r="W106" i="109"/>
  <c r="V106" i="109"/>
  <c r="U106" i="109"/>
  <c r="T106" i="109"/>
  <c r="S106" i="109"/>
  <c r="Q106" i="109"/>
  <c r="N106" i="109"/>
  <c r="O106" i="109" s="1"/>
  <c r="K106" i="109"/>
  <c r="L106" i="109" s="1"/>
  <c r="W105" i="109"/>
  <c r="V105" i="109"/>
  <c r="U105" i="109"/>
  <c r="T105" i="109"/>
  <c r="S105" i="109"/>
  <c r="Q105" i="109"/>
  <c r="N105" i="109"/>
  <c r="O105" i="109" s="1"/>
  <c r="L105" i="109"/>
  <c r="K105" i="109"/>
  <c r="W104" i="109"/>
  <c r="V104" i="109"/>
  <c r="U104" i="109"/>
  <c r="T104" i="109"/>
  <c r="S104" i="109"/>
  <c r="Q104" i="109"/>
  <c r="N104" i="109"/>
  <c r="O104" i="109" s="1"/>
  <c r="K104" i="109"/>
  <c r="L104" i="109" s="1"/>
  <c r="W103" i="109"/>
  <c r="V103" i="109"/>
  <c r="U103" i="109"/>
  <c r="T103" i="109"/>
  <c r="S103" i="109"/>
  <c r="Q103" i="109"/>
  <c r="N103" i="109"/>
  <c r="O103" i="109" s="1"/>
  <c r="K103" i="109"/>
  <c r="L103" i="109" s="1"/>
  <c r="I98" i="109"/>
  <c r="I11" i="109" s="1"/>
  <c r="H98" i="109"/>
  <c r="H11" i="109" s="1"/>
  <c r="C98" i="109"/>
  <c r="C11" i="109" s="1"/>
  <c r="O11" i="109" s="1"/>
  <c r="Y11" i="109" s="1"/>
  <c r="B98" i="109"/>
  <c r="B11" i="109" s="1"/>
  <c r="W97" i="109"/>
  <c r="V97" i="109"/>
  <c r="U97" i="109"/>
  <c r="T97" i="109"/>
  <c r="S97" i="109"/>
  <c r="Q97" i="109"/>
  <c r="N97" i="109"/>
  <c r="O97" i="109" s="1"/>
  <c r="K97" i="109"/>
  <c r="L97" i="109" s="1"/>
  <c r="W96" i="109"/>
  <c r="V96" i="109"/>
  <c r="U96" i="109"/>
  <c r="T96" i="109"/>
  <c r="S96" i="109"/>
  <c r="Q96" i="109"/>
  <c r="N96" i="109"/>
  <c r="O96" i="109" s="1"/>
  <c r="K96" i="109"/>
  <c r="L96" i="109" s="1"/>
  <c r="W95" i="109"/>
  <c r="V95" i="109"/>
  <c r="U95" i="109"/>
  <c r="T95" i="109"/>
  <c r="S95" i="109"/>
  <c r="Q95" i="109"/>
  <c r="N95" i="109"/>
  <c r="O95" i="109" s="1"/>
  <c r="K95" i="109"/>
  <c r="L95" i="109" s="1"/>
  <c r="W94" i="109"/>
  <c r="V94" i="109"/>
  <c r="U94" i="109"/>
  <c r="T94" i="109"/>
  <c r="S94" i="109"/>
  <c r="Q94" i="109"/>
  <c r="N94" i="109"/>
  <c r="O94" i="109" s="1"/>
  <c r="K94" i="109"/>
  <c r="L94" i="109" s="1"/>
  <c r="W93" i="109"/>
  <c r="V93" i="109"/>
  <c r="U93" i="109"/>
  <c r="T93" i="109"/>
  <c r="S93" i="109"/>
  <c r="Q93" i="109"/>
  <c r="N93" i="109"/>
  <c r="O93" i="109" s="1"/>
  <c r="K93" i="109"/>
  <c r="L93" i="109" s="1"/>
  <c r="W92" i="109"/>
  <c r="V92" i="109"/>
  <c r="U92" i="109"/>
  <c r="T92" i="109"/>
  <c r="S92" i="109"/>
  <c r="Q92" i="109"/>
  <c r="N92" i="109"/>
  <c r="O92" i="109" s="1"/>
  <c r="L92" i="109"/>
  <c r="K92" i="109"/>
  <c r="W91" i="109"/>
  <c r="V91" i="109"/>
  <c r="U91" i="109"/>
  <c r="T91" i="109"/>
  <c r="S91" i="109"/>
  <c r="Q91" i="109"/>
  <c r="N91" i="109"/>
  <c r="O91" i="109" s="1"/>
  <c r="K91" i="109"/>
  <c r="L91" i="109" s="1"/>
  <c r="W90" i="109"/>
  <c r="V90" i="109"/>
  <c r="U90" i="109"/>
  <c r="T90" i="109"/>
  <c r="S90" i="109"/>
  <c r="Q90" i="109"/>
  <c r="N90" i="109"/>
  <c r="O90" i="109" s="1"/>
  <c r="K90" i="109"/>
  <c r="L90" i="109" s="1"/>
  <c r="W89" i="109"/>
  <c r="V89" i="109"/>
  <c r="U89" i="109"/>
  <c r="T89" i="109"/>
  <c r="S89" i="109"/>
  <c r="Q89" i="109"/>
  <c r="N89" i="109"/>
  <c r="O89" i="109" s="1"/>
  <c r="K89" i="109"/>
  <c r="L89" i="109" s="1"/>
  <c r="W88" i="109"/>
  <c r="V88" i="109"/>
  <c r="U88" i="109"/>
  <c r="T88" i="109"/>
  <c r="S88" i="109"/>
  <c r="Q88" i="109"/>
  <c r="N88" i="109"/>
  <c r="O88" i="109" s="1"/>
  <c r="K88" i="109"/>
  <c r="L88" i="109" s="1"/>
  <c r="W87" i="109"/>
  <c r="V87" i="109"/>
  <c r="U87" i="109"/>
  <c r="T87" i="109"/>
  <c r="W86" i="109"/>
  <c r="V86" i="109"/>
  <c r="U86" i="109"/>
  <c r="T86" i="109"/>
  <c r="W85" i="109"/>
  <c r="V85" i="109"/>
  <c r="U85" i="109"/>
  <c r="T85" i="109"/>
  <c r="W84" i="109"/>
  <c r="V84" i="109"/>
  <c r="U84" i="109"/>
  <c r="T84" i="109"/>
  <c r="W83" i="109"/>
  <c r="V83" i="109"/>
  <c r="U83" i="109"/>
  <c r="T83" i="109"/>
  <c r="W82" i="109"/>
  <c r="V82" i="109"/>
  <c r="U82" i="109"/>
  <c r="T82" i="109"/>
  <c r="W81" i="109"/>
  <c r="V81" i="109"/>
  <c r="U81" i="109"/>
  <c r="T81" i="109"/>
  <c r="W80" i="109"/>
  <c r="V80" i="109"/>
  <c r="U80" i="109"/>
  <c r="T80" i="109"/>
  <c r="W79" i="109"/>
  <c r="V79" i="109"/>
  <c r="U79" i="109"/>
  <c r="T79" i="109"/>
  <c r="W78" i="109"/>
  <c r="V78" i="109"/>
  <c r="U78" i="109"/>
  <c r="T78" i="109"/>
  <c r="I73" i="109"/>
  <c r="H73" i="109"/>
  <c r="H10" i="109" s="1"/>
  <c r="C73" i="109"/>
  <c r="C10" i="109" s="1"/>
  <c r="O10" i="109" s="1"/>
  <c r="Y10" i="109" s="1"/>
  <c r="B73" i="109"/>
  <c r="W72" i="109"/>
  <c r="V72" i="109"/>
  <c r="U72" i="109"/>
  <c r="T72" i="109"/>
  <c r="S72" i="109"/>
  <c r="Q72" i="109"/>
  <c r="N72" i="109"/>
  <c r="O72" i="109" s="1"/>
  <c r="K72" i="109"/>
  <c r="L72" i="109" s="1"/>
  <c r="W71" i="109"/>
  <c r="V71" i="109"/>
  <c r="U71" i="109"/>
  <c r="T71" i="109"/>
  <c r="S71" i="109"/>
  <c r="Q71" i="109"/>
  <c r="N71" i="109"/>
  <c r="O71" i="109" s="1"/>
  <c r="K71" i="109"/>
  <c r="L71" i="109" s="1"/>
  <c r="W70" i="109"/>
  <c r="V70" i="109"/>
  <c r="U70" i="109"/>
  <c r="T70" i="109"/>
  <c r="S70" i="109"/>
  <c r="Q70" i="109"/>
  <c r="N70" i="109"/>
  <c r="O70" i="109" s="1"/>
  <c r="K70" i="109"/>
  <c r="L70" i="109" s="1"/>
  <c r="W69" i="109"/>
  <c r="V69" i="109"/>
  <c r="U69" i="109"/>
  <c r="T69" i="109"/>
  <c r="S69" i="109"/>
  <c r="Q69" i="109"/>
  <c r="N69" i="109"/>
  <c r="O69" i="109" s="1"/>
  <c r="K69" i="109"/>
  <c r="L69" i="109" s="1"/>
  <c r="W68" i="109"/>
  <c r="V68" i="109"/>
  <c r="U68" i="109"/>
  <c r="T68" i="109"/>
  <c r="S68" i="109"/>
  <c r="Q68" i="109"/>
  <c r="N68" i="109"/>
  <c r="O68" i="109" s="1"/>
  <c r="K68" i="109"/>
  <c r="L68" i="109" s="1"/>
  <c r="W67" i="109"/>
  <c r="V67" i="109"/>
  <c r="U67" i="109"/>
  <c r="T67" i="109"/>
  <c r="S67" i="109"/>
  <c r="Q67" i="109"/>
  <c r="N67" i="109"/>
  <c r="O67" i="109" s="1"/>
  <c r="K67" i="109"/>
  <c r="L67" i="109" s="1"/>
  <c r="W66" i="109"/>
  <c r="V66" i="109"/>
  <c r="U66" i="109"/>
  <c r="T66" i="109"/>
  <c r="S66" i="109"/>
  <c r="Q66" i="109"/>
  <c r="N66" i="109"/>
  <c r="O66" i="109" s="1"/>
  <c r="K66" i="109"/>
  <c r="L66" i="109" s="1"/>
  <c r="W65" i="109"/>
  <c r="V65" i="109"/>
  <c r="U65" i="109"/>
  <c r="T65" i="109"/>
  <c r="S65" i="109"/>
  <c r="Q65" i="109"/>
  <c r="N65" i="109"/>
  <c r="O65" i="109" s="1"/>
  <c r="K65" i="109"/>
  <c r="L65" i="109" s="1"/>
  <c r="W64" i="109"/>
  <c r="V64" i="109"/>
  <c r="U64" i="109"/>
  <c r="T64" i="109"/>
  <c r="S64" i="109"/>
  <c r="Q64" i="109"/>
  <c r="N64" i="109"/>
  <c r="O64" i="109" s="1"/>
  <c r="K64" i="109"/>
  <c r="L64" i="109" s="1"/>
  <c r="W63" i="109"/>
  <c r="V63" i="109"/>
  <c r="U63" i="109"/>
  <c r="T63" i="109"/>
  <c r="S63" i="109"/>
  <c r="Q63" i="109"/>
  <c r="N63" i="109"/>
  <c r="O63" i="109" s="1"/>
  <c r="K63" i="109"/>
  <c r="L63" i="109" s="1"/>
  <c r="W62" i="109"/>
  <c r="V62" i="109"/>
  <c r="U62" i="109"/>
  <c r="T62" i="109"/>
  <c r="W61" i="109"/>
  <c r="V61" i="109"/>
  <c r="U61" i="109"/>
  <c r="T61" i="109"/>
  <c r="W60" i="109"/>
  <c r="V60" i="109"/>
  <c r="U60" i="109"/>
  <c r="T60" i="109"/>
  <c r="W59" i="109"/>
  <c r="V59" i="109"/>
  <c r="U59" i="109"/>
  <c r="T59" i="109"/>
  <c r="W58" i="109"/>
  <c r="V58" i="109"/>
  <c r="U58" i="109"/>
  <c r="T58" i="109"/>
  <c r="W57" i="109"/>
  <c r="V57" i="109"/>
  <c r="U57" i="109"/>
  <c r="T57" i="109"/>
  <c r="W56" i="109"/>
  <c r="V56" i="109"/>
  <c r="U56" i="109"/>
  <c r="T56" i="109"/>
  <c r="W55" i="109"/>
  <c r="V55" i="109"/>
  <c r="U55" i="109"/>
  <c r="T55" i="109"/>
  <c r="W54" i="109"/>
  <c r="V54" i="109"/>
  <c r="U54" i="109"/>
  <c r="T54" i="109"/>
  <c r="W53" i="109"/>
  <c r="V53" i="109"/>
  <c r="U53" i="109"/>
  <c r="T53" i="109"/>
  <c r="I48" i="109"/>
  <c r="H48" i="109"/>
  <c r="C48" i="109"/>
  <c r="C9" i="109" s="1"/>
  <c r="B48" i="109"/>
  <c r="W47" i="109"/>
  <c r="V47" i="109"/>
  <c r="U47" i="109"/>
  <c r="T47" i="109"/>
  <c r="S47" i="109"/>
  <c r="Q47" i="109"/>
  <c r="N47" i="109"/>
  <c r="O47" i="109" s="1"/>
  <c r="K47" i="109"/>
  <c r="L47" i="109" s="1"/>
  <c r="W46" i="109"/>
  <c r="V46" i="109"/>
  <c r="U46" i="109"/>
  <c r="T46" i="109"/>
  <c r="S46" i="109"/>
  <c r="Q46" i="109"/>
  <c r="N46" i="109"/>
  <c r="O46" i="109" s="1"/>
  <c r="K46" i="109"/>
  <c r="L46" i="109" s="1"/>
  <c r="W45" i="109"/>
  <c r="V45" i="109"/>
  <c r="U45" i="109"/>
  <c r="T45" i="109"/>
  <c r="S45" i="109"/>
  <c r="Q45" i="109"/>
  <c r="N45" i="109"/>
  <c r="O45" i="109" s="1"/>
  <c r="K45" i="109"/>
  <c r="L45" i="109" s="1"/>
  <c r="W44" i="109"/>
  <c r="V44" i="109"/>
  <c r="U44" i="109"/>
  <c r="T44" i="109"/>
  <c r="S44" i="109"/>
  <c r="Q44" i="109"/>
  <c r="N44" i="109"/>
  <c r="O44" i="109" s="1"/>
  <c r="K44" i="109"/>
  <c r="L44" i="109" s="1"/>
  <c r="W43" i="109"/>
  <c r="V43" i="109"/>
  <c r="U43" i="109"/>
  <c r="T43" i="109"/>
  <c r="S43" i="109"/>
  <c r="Q43" i="109"/>
  <c r="N43" i="109"/>
  <c r="O43" i="109" s="1"/>
  <c r="K43" i="109"/>
  <c r="L43" i="109" s="1"/>
  <c r="W42" i="109"/>
  <c r="V42" i="109"/>
  <c r="U42" i="109"/>
  <c r="T42" i="109"/>
  <c r="S42" i="109"/>
  <c r="Q42" i="109"/>
  <c r="N42" i="109"/>
  <c r="O42" i="109" s="1"/>
  <c r="K42" i="109"/>
  <c r="L42" i="109" s="1"/>
  <c r="W41" i="109"/>
  <c r="V41" i="109"/>
  <c r="U41" i="109"/>
  <c r="T41" i="109"/>
  <c r="S41" i="109"/>
  <c r="Q41" i="109"/>
  <c r="N41" i="109"/>
  <c r="O41" i="109" s="1"/>
  <c r="K41" i="109"/>
  <c r="L41" i="109" s="1"/>
  <c r="W40" i="109"/>
  <c r="V40" i="109"/>
  <c r="U40" i="109"/>
  <c r="T40" i="109"/>
  <c r="S40" i="109"/>
  <c r="Q40" i="109"/>
  <c r="N40" i="109"/>
  <c r="O40" i="109" s="1"/>
  <c r="K40" i="109"/>
  <c r="L40" i="109" s="1"/>
  <c r="W39" i="109"/>
  <c r="V39" i="109"/>
  <c r="U39" i="109"/>
  <c r="T39" i="109"/>
  <c r="S39" i="109"/>
  <c r="Q39" i="109"/>
  <c r="N39" i="109"/>
  <c r="O39" i="109" s="1"/>
  <c r="K39" i="109"/>
  <c r="L39" i="109" s="1"/>
  <c r="W38" i="109"/>
  <c r="V38" i="109"/>
  <c r="U38" i="109"/>
  <c r="T38" i="109"/>
  <c r="S38" i="109"/>
  <c r="Q38" i="109"/>
  <c r="N38" i="109"/>
  <c r="O38" i="109" s="1"/>
  <c r="K38" i="109"/>
  <c r="L38" i="109" s="1"/>
  <c r="W37" i="109"/>
  <c r="V37" i="109"/>
  <c r="U37" i="109"/>
  <c r="T37" i="109"/>
  <c r="S37" i="109"/>
  <c r="Q37" i="109"/>
  <c r="N37" i="109"/>
  <c r="O37" i="109" s="1"/>
  <c r="K37" i="109"/>
  <c r="L37" i="109" s="1"/>
  <c r="W36" i="109"/>
  <c r="V36" i="109"/>
  <c r="U36" i="109"/>
  <c r="T36" i="109"/>
  <c r="W35" i="109"/>
  <c r="V35" i="109"/>
  <c r="U35" i="109"/>
  <c r="T35" i="109"/>
  <c r="W34" i="109"/>
  <c r="V34" i="109"/>
  <c r="U34" i="109"/>
  <c r="T34" i="109"/>
  <c r="W33" i="109"/>
  <c r="V33" i="109"/>
  <c r="U33" i="109"/>
  <c r="T33" i="109"/>
  <c r="W32" i="109"/>
  <c r="V32" i="109"/>
  <c r="U32" i="109"/>
  <c r="T32" i="109"/>
  <c r="W31" i="109"/>
  <c r="V31" i="109"/>
  <c r="U31" i="109"/>
  <c r="T31" i="109"/>
  <c r="W30" i="109"/>
  <c r="V30" i="109"/>
  <c r="U30" i="109"/>
  <c r="T30" i="109"/>
  <c r="W29" i="109"/>
  <c r="V29" i="109"/>
  <c r="U29" i="109"/>
  <c r="T29" i="109"/>
  <c r="W28" i="109"/>
  <c r="V28" i="109"/>
  <c r="U28" i="109"/>
  <c r="T28" i="109"/>
  <c r="I23" i="109"/>
  <c r="H23" i="109"/>
  <c r="C23" i="109"/>
  <c r="O23" i="109" s="1"/>
  <c r="Y23" i="109" s="1"/>
  <c r="B23" i="109"/>
  <c r="I22" i="109"/>
  <c r="H22" i="109"/>
  <c r="C22" i="109"/>
  <c r="O22" i="109" s="1"/>
  <c r="Y22" i="109" s="1"/>
  <c r="B22" i="109"/>
  <c r="I21" i="109"/>
  <c r="C21" i="109"/>
  <c r="O21" i="109" s="1"/>
  <c r="Y21" i="109" s="1"/>
  <c r="B21" i="109"/>
  <c r="O20" i="109"/>
  <c r="Y20" i="109" s="1"/>
  <c r="I20" i="109"/>
  <c r="H20" i="109"/>
  <c r="T20" i="109" s="1"/>
  <c r="C20" i="109"/>
  <c r="I19" i="109"/>
  <c r="B19" i="109"/>
  <c r="T18" i="109"/>
  <c r="I18" i="109"/>
  <c r="H18" i="109"/>
  <c r="C18" i="109"/>
  <c r="O18" i="109" s="1"/>
  <c r="Y18" i="109" s="1"/>
  <c r="B18" i="109"/>
  <c r="O17" i="109"/>
  <c r="Y17" i="109" s="1"/>
  <c r="I17" i="109"/>
  <c r="H17" i="109"/>
  <c r="C17" i="109"/>
  <c r="O16" i="109"/>
  <c r="Y16" i="109" s="1"/>
  <c r="I16" i="109"/>
  <c r="H16" i="109"/>
  <c r="C16" i="109"/>
  <c r="I15" i="109"/>
  <c r="H15" i="109"/>
  <c r="C15" i="109"/>
  <c r="O15" i="109" s="1"/>
  <c r="Y15" i="109" s="1"/>
  <c r="B15" i="109"/>
  <c r="B14" i="109"/>
  <c r="O13" i="109"/>
  <c r="Y13" i="109" s="1"/>
  <c r="I13" i="109"/>
  <c r="H13" i="109"/>
  <c r="C13" i="109"/>
  <c r="B13" i="109"/>
  <c r="O12" i="109"/>
  <c r="Y12" i="109" s="1"/>
  <c r="I12" i="109"/>
  <c r="H12" i="109"/>
  <c r="T12" i="109" s="1"/>
  <c r="C12" i="109"/>
  <c r="I10" i="109"/>
  <c r="B10" i="109"/>
  <c r="AA9" i="109"/>
  <c r="I9" i="109"/>
  <c r="H9" i="109"/>
  <c r="T9" i="109" s="1"/>
  <c r="B9" i="109"/>
  <c r="S4" i="109"/>
  <c r="S5" i="109" s="1"/>
  <c r="Q4" i="109"/>
  <c r="Q5" i="109" s="1"/>
  <c r="F4" i="109"/>
  <c r="AC9" i="109" s="1"/>
  <c r="I398" i="108"/>
  <c r="I23" i="108" s="1"/>
  <c r="H398" i="108"/>
  <c r="C398" i="108"/>
  <c r="B398" i="108"/>
  <c r="B23" i="108" s="1"/>
  <c r="W397" i="108"/>
  <c r="V397" i="108"/>
  <c r="U397" i="108"/>
  <c r="T397" i="108"/>
  <c r="S397" i="108"/>
  <c r="Q397" i="108"/>
  <c r="N397" i="108"/>
  <c r="O397" i="108" s="1"/>
  <c r="K397" i="108"/>
  <c r="L397" i="108" s="1"/>
  <c r="W396" i="108"/>
  <c r="V396" i="108"/>
  <c r="U396" i="108"/>
  <c r="T396" i="108"/>
  <c r="S396" i="108"/>
  <c r="Q396" i="108"/>
  <c r="N396" i="108"/>
  <c r="O396" i="108" s="1"/>
  <c r="K396" i="108"/>
  <c r="L396" i="108" s="1"/>
  <c r="W395" i="108"/>
  <c r="V395" i="108"/>
  <c r="U395" i="108"/>
  <c r="T395" i="108"/>
  <c r="S395" i="108"/>
  <c r="Q395" i="108"/>
  <c r="N395" i="108"/>
  <c r="O395" i="108" s="1"/>
  <c r="K395" i="108"/>
  <c r="L395" i="108" s="1"/>
  <c r="W394" i="108"/>
  <c r="V394" i="108"/>
  <c r="U394" i="108"/>
  <c r="T394" i="108"/>
  <c r="S394" i="108"/>
  <c r="Q394" i="108"/>
  <c r="N394" i="108"/>
  <c r="O394" i="108" s="1"/>
  <c r="K394" i="108"/>
  <c r="L394" i="108" s="1"/>
  <c r="W393" i="108"/>
  <c r="V393" i="108"/>
  <c r="U393" i="108"/>
  <c r="T393" i="108"/>
  <c r="S393" i="108"/>
  <c r="Q393" i="108"/>
  <c r="N393" i="108"/>
  <c r="O393" i="108" s="1"/>
  <c r="K393" i="108"/>
  <c r="L393" i="108" s="1"/>
  <c r="W392" i="108"/>
  <c r="V392" i="108"/>
  <c r="U392" i="108"/>
  <c r="T392" i="108"/>
  <c r="S392" i="108"/>
  <c r="Q392" i="108"/>
  <c r="N392" i="108"/>
  <c r="O392" i="108" s="1"/>
  <c r="K392" i="108"/>
  <c r="L392" i="108" s="1"/>
  <c r="W391" i="108"/>
  <c r="V391" i="108"/>
  <c r="U391" i="108"/>
  <c r="T391" i="108"/>
  <c r="S391" i="108"/>
  <c r="Q391" i="108"/>
  <c r="N391" i="108"/>
  <c r="O391" i="108" s="1"/>
  <c r="K391" i="108"/>
  <c r="L391" i="108" s="1"/>
  <c r="W390" i="108"/>
  <c r="V390" i="108"/>
  <c r="U390" i="108"/>
  <c r="T390" i="108"/>
  <c r="S390" i="108"/>
  <c r="Q390" i="108"/>
  <c r="N390" i="108"/>
  <c r="O390" i="108" s="1"/>
  <c r="K390" i="108"/>
  <c r="L390" i="108" s="1"/>
  <c r="W389" i="108"/>
  <c r="V389" i="108"/>
  <c r="U389" i="108"/>
  <c r="T389" i="108"/>
  <c r="S389" i="108"/>
  <c r="Q389" i="108"/>
  <c r="N389" i="108"/>
  <c r="O389" i="108" s="1"/>
  <c r="K389" i="108"/>
  <c r="L389" i="108" s="1"/>
  <c r="W388" i="108"/>
  <c r="V388" i="108"/>
  <c r="U388" i="108"/>
  <c r="T388" i="108"/>
  <c r="S388" i="108"/>
  <c r="Q388" i="108"/>
  <c r="N388" i="108"/>
  <c r="O388" i="108" s="1"/>
  <c r="K388" i="108"/>
  <c r="L388" i="108" s="1"/>
  <c r="W387" i="108"/>
  <c r="V387" i="108"/>
  <c r="U387" i="108"/>
  <c r="T387" i="108"/>
  <c r="S387" i="108"/>
  <c r="Q387" i="108"/>
  <c r="N387" i="108"/>
  <c r="O387" i="108" s="1"/>
  <c r="K387" i="108"/>
  <c r="L387" i="108" s="1"/>
  <c r="W386" i="108"/>
  <c r="V386" i="108"/>
  <c r="U386" i="108"/>
  <c r="T386" i="108"/>
  <c r="S386" i="108"/>
  <c r="Q386" i="108"/>
  <c r="N386" i="108"/>
  <c r="O386" i="108" s="1"/>
  <c r="K386" i="108"/>
  <c r="L386" i="108" s="1"/>
  <c r="W385" i="108"/>
  <c r="V385" i="108"/>
  <c r="U385" i="108"/>
  <c r="T385" i="108"/>
  <c r="S385" i="108"/>
  <c r="Q385" i="108"/>
  <c r="N385" i="108"/>
  <c r="O385" i="108" s="1"/>
  <c r="K385" i="108"/>
  <c r="L385" i="108" s="1"/>
  <c r="W384" i="108"/>
  <c r="V384" i="108"/>
  <c r="U384" i="108"/>
  <c r="T384" i="108"/>
  <c r="S384" i="108"/>
  <c r="Q384" i="108"/>
  <c r="N384" i="108"/>
  <c r="O384" i="108" s="1"/>
  <c r="K384" i="108"/>
  <c r="L384" i="108" s="1"/>
  <c r="W383" i="108"/>
  <c r="V383" i="108"/>
  <c r="U383" i="108"/>
  <c r="T383" i="108"/>
  <c r="S383" i="108"/>
  <c r="Q383" i="108"/>
  <c r="N383" i="108"/>
  <c r="O383" i="108" s="1"/>
  <c r="K383" i="108"/>
  <c r="L383" i="108" s="1"/>
  <c r="W382" i="108"/>
  <c r="V382" i="108"/>
  <c r="U382" i="108"/>
  <c r="T382" i="108"/>
  <c r="S382" i="108"/>
  <c r="Q382" i="108"/>
  <c r="N382" i="108"/>
  <c r="O382" i="108" s="1"/>
  <c r="K382" i="108"/>
  <c r="L382" i="108" s="1"/>
  <c r="W381" i="108"/>
  <c r="V381" i="108"/>
  <c r="U381" i="108"/>
  <c r="T381" i="108"/>
  <c r="S381" i="108"/>
  <c r="Q381" i="108"/>
  <c r="N381" i="108"/>
  <c r="O381" i="108" s="1"/>
  <c r="K381" i="108"/>
  <c r="L381" i="108" s="1"/>
  <c r="W380" i="108"/>
  <c r="V380" i="108"/>
  <c r="U380" i="108"/>
  <c r="T380" i="108"/>
  <c r="S380" i="108"/>
  <c r="Q380" i="108"/>
  <c r="N380" i="108"/>
  <c r="O380" i="108" s="1"/>
  <c r="K380" i="108"/>
  <c r="L380" i="108" s="1"/>
  <c r="W379" i="108"/>
  <c r="V379" i="108"/>
  <c r="U379" i="108"/>
  <c r="T379" i="108"/>
  <c r="S379" i="108"/>
  <c r="Q379" i="108"/>
  <c r="N379" i="108"/>
  <c r="O379" i="108" s="1"/>
  <c r="K379" i="108"/>
  <c r="L379" i="108" s="1"/>
  <c r="W378" i="108"/>
  <c r="W399" i="108" s="1"/>
  <c r="W398" i="108" s="1"/>
  <c r="G398" i="108" s="1"/>
  <c r="G23" i="108" s="1"/>
  <c r="V378" i="108"/>
  <c r="U378" i="108"/>
  <c r="T378" i="108"/>
  <c r="S378" i="108"/>
  <c r="Q378" i="108"/>
  <c r="N378" i="108"/>
  <c r="O378" i="108" s="1"/>
  <c r="K378" i="108"/>
  <c r="L378" i="108" s="1"/>
  <c r="I373" i="108"/>
  <c r="H373" i="108"/>
  <c r="C373" i="108"/>
  <c r="C22" i="108" s="1"/>
  <c r="O22" i="108" s="1"/>
  <c r="Y22" i="108" s="1"/>
  <c r="B373" i="108"/>
  <c r="W372" i="108"/>
  <c r="V372" i="108"/>
  <c r="U372" i="108"/>
  <c r="T372" i="108"/>
  <c r="S372" i="108"/>
  <c r="Q372" i="108"/>
  <c r="N372" i="108"/>
  <c r="O372" i="108" s="1"/>
  <c r="K372" i="108"/>
  <c r="L372" i="108" s="1"/>
  <c r="W371" i="108"/>
  <c r="V371" i="108"/>
  <c r="U371" i="108"/>
  <c r="T371" i="108"/>
  <c r="S371" i="108"/>
  <c r="Q371" i="108"/>
  <c r="N371" i="108"/>
  <c r="O371" i="108" s="1"/>
  <c r="K371" i="108"/>
  <c r="L371" i="108" s="1"/>
  <c r="W370" i="108"/>
  <c r="V370" i="108"/>
  <c r="U370" i="108"/>
  <c r="T370" i="108"/>
  <c r="S370" i="108"/>
  <c r="Q370" i="108"/>
  <c r="N370" i="108"/>
  <c r="O370" i="108" s="1"/>
  <c r="K370" i="108"/>
  <c r="L370" i="108" s="1"/>
  <c r="W369" i="108"/>
  <c r="V369" i="108"/>
  <c r="U369" i="108"/>
  <c r="T369" i="108"/>
  <c r="S369" i="108"/>
  <c r="Q369" i="108"/>
  <c r="N369" i="108"/>
  <c r="O369" i="108" s="1"/>
  <c r="K369" i="108"/>
  <c r="L369" i="108" s="1"/>
  <c r="W368" i="108"/>
  <c r="V368" i="108"/>
  <c r="U368" i="108"/>
  <c r="T368" i="108"/>
  <c r="S368" i="108"/>
  <c r="Q368" i="108"/>
  <c r="N368" i="108"/>
  <c r="O368" i="108" s="1"/>
  <c r="K368" i="108"/>
  <c r="L368" i="108" s="1"/>
  <c r="W367" i="108"/>
  <c r="V367" i="108"/>
  <c r="U367" i="108"/>
  <c r="T367" i="108"/>
  <c r="S367" i="108"/>
  <c r="Q367" i="108"/>
  <c r="N367" i="108"/>
  <c r="O367" i="108" s="1"/>
  <c r="K367" i="108"/>
  <c r="L367" i="108" s="1"/>
  <c r="W366" i="108"/>
  <c r="V366" i="108"/>
  <c r="U366" i="108"/>
  <c r="T366" i="108"/>
  <c r="S366" i="108"/>
  <c r="Q366" i="108"/>
  <c r="N366" i="108"/>
  <c r="O366" i="108" s="1"/>
  <c r="K366" i="108"/>
  <c r="L366" i="108" s="1"/>
  <c r="W365" i="108"/>
  <c r="V365" i="108"/>
  <c r="U365" i="108"/>
  <c r="T365" i="108"/>
  <c r="S365" i="108"/>
  <c r="Q365" i="108"/>
  <c r="N365" i="108"/>
  <c r="O365" i="108" s="1"/>
  <c r="K365" i="108"/>
  <c r="L365" i="108" s="1"/>
  <c r="W364" i="108"/>
  <c r="V364" i="108"/>
  <c r="U364" i="108"/>
  <c r="T364" i="108"/>
  <c r="S364" i="108"/>
  <c r="Q364" i="108"/>
  <c r="N364" i="108"/>
  <c r="O364" i="108" s="1"/>
  <c r="K364" i="108"/>
  <c r="L364" i="108" s="1"/>
  <c r="W363" i="108"/>
  <c r="V363" i="108"/>
  <c r="U363" i="108"/>
  <c r="T363" i="108"/>
  <c r="S363" i="108"/>
  <c r="Q363" i="108"/>
  <c r="N363" i="108"/>
  <c r="O363" i="108" s="1"/>
  <c r="K363" i="108"/>
  <c r="L363" i="108" s="1"/>
  <c r="W362" i="108"/>
  <c r="V362" i="108"/>
  <c r="U362" i="108"/>
  <c r="T362" i="108"/>
  <c r="S362" i="108"/>
  <c r="Q362" i="108"/>
  <c r="N362" i="108"/>
  <c r="O362" i="108" s="1"/>
  <c r="K362" i="108"/>
  <c r="L362" i="108" s="1"/>
  <c r="W361" i="108"/>
  <c r="V361" i="108"/>
  <c r="U361" i="108"/>
  <c r="T361" i="108"/>
  <c r="S361" i="108"/>
  <c r="Q361" i="108"/>
  <c r="N361" i="108"/>
  <c r="O361" i="108" s="1"/>
  <c r="K361" i="108"/>
  <c r="L361" i="108" s="1"/>
  <c r="W360" i="108"/>
  <c r="V360" i="108"/>
  <c r="U360" i="108"/>
  <c r="T360" i="108"/>
  <c r="S360" i="108"/>
  <c r="Q360" i="108"/>
  <c r="N360" i="108"/>
  <c r="O360" i="108" s="1"/>
  <c r="K360" i="108"/>
  <c r="L360" i="108" s="1"/>
  <c r="W359" i="108"/>
  <c r="V359" i="108"/>
  <c r="U359" i="108"/>
  <c r="T359" i="108"/>
  <c r="S359" i="108"/>
  <c r="Q359" i="108"/>
  <c r="N359" i="108"/>
  <c r="O359" i="108" s="1"/>
  <c r="K359" i="108"/>
  <c r="L359" i="108" s="1"/>
  <c r="W358" i="108"/>
  <c r="V358" i="108"/>
  <c r="U358" i="108"/>
  <c r="T358" i="108"/>
  <c r="S358" i="108"/>
  <c r="Q358" i="108"/>
  <c r="N358" i="108"/>
  <c r="O358" i="108" s="1"/>
  <c r="K358" i="108"/>
  <c r="L358" i="108" s="1"/>
  <c r="W357" i="108"/>
  <c r="V357" i="108"/>
  <c r="U357" i="108"/>
  <c r="T357" i="108"/>
  <c r="S357" i="108"/>
  <c r="Q357" i="108"/>
  <c r="N357" i="108"/>
  <c r="O357" i="108" s="1"/>
  <c r="K357" i="108"/>
  <c r="L357" i="108" s="1"/>
  <c r="W356" i="108"/>
  <c r="V356" i="108"/>
  <c r="U356" i="108"/>
  <c r="T356" i="108"/>
  <c r="S356" i="108"/>
  <c r="Q356" i="108"/>
  <c r="N356" i="108"/>
  <c r="O356" i="108" s="1"/>
  <c r="K356" i="108"/>
  <c r="L356" i="108" s="1"/>
  <c r="W355" i="108"/>
  <c r="V355" i="108"/>
  <c r="U355" i="108"/>
  <c r="T355" i="108"/>
  <c r="S355" i="108"/>
  <c r="Q355" i="108"/>
  <c r="N355" i="108"/>
  <c r="O355" i="108" s="1"/>
  <c r="K355" i="108"/>
  <c r="L355" i="108" s="1"/>
  <c r="W354" i="108"/>
  <c r="V354" i="108"/>
  <c r="U354" i="108"/>
  <c r="T354" i="108"/>
  <c r="S354" i="108"/>
  <c r="Q354" i="108"/>
  <c r="N354" i="108"/>
  <c r="O354" i="108" s="1"/>
  <c r="K354" i="108"/>
  <c r="L354" i="108" s="1"/>
  <c r="W353" i="108"/>
  <c r="V353" i="108"/>
  <c r="U353" i="108"/>
  <c r="U374" i="108" s="1"/>
  <c r="U373" i="108" s="1"/>
  <c r="E373" i="108" s="1"/>
  <c r="T353" i="108"/>
  <c r="T374" i="108" s="1"/>
  <c r="T373" i="108" s="1"/>
  <c r="D373" i="108" s="1"/>
  <c r="S353" i="108"/>
  <c r="Q353" i="108"/>
  <c r="N353" i="108"/>
  <c r="O353" i="108" s="1"/>
  <c r="K353" i="108"/>
  <c r="L353" i="108" s="1"/>
  <c r="I348" i="108"/>
  <c r="I21" i="108" s="1"/>
  <c r="H348" i="108"/>
  <c r="C348" i="108"/>
  <c r="B348" i="108"/>
  <c r="W347" i="108"/>
  <c r="V347" i="108"/>
  <c r="U347" i="108"/>
  <c r="T347" i="108"/>
  <c r="S347" i="108"/>
  <c r="Q347" i="108"/>
  <c r="N347" i="108"/>
  <c r="O347" i="108" s="1"/>
  <c r="K347" i="108"/>
  <c r="L347" i="108" s="1"/>
  <c r="W346" i="108"/>
  <c r="V346" i="108"/>
  <c r="U346" i="108"/>
  <c r="T346" i="108"/>
  <c r="S346" i="108"/>
  <c r="Q346" i="108"/>
  <c r="N346" i="108"/>
  <c r="O346" i="108" s="1"/>
  <c r="K346" i="108"/>
  <c r="L346" i="108" s="1"/>
  <c r="W345" i="108"/>
  <c r="V345" i="108"/>
  <c r="U345" i="108"/>
  <c r="T345" i="108"/>
  <c r="S345" i="108"/>
  <c r="Q345" i="108"/>
  <c r="N345" i="108"/>
  <c r="O345" i="108" s="1"/>
  <c r="K345" i="108"/>
  <c r="L345" i="108" s="1"/>
  <c r="W344" i="108"/>
  <c r="V344" i="108"/>
  <c r="U344" i="108"/>
  <c r="T344" i="108"/>
  <c r="S344" i="108"/>
  <c r="Q344" i="108"/>
  <c r="N344" i="108"/>
  <c r="O344" i="108" s="1"/>
  <c r="K344" i="108"/>
  <c r="L344" i="108" s="1"/>
  <c r="W343" i="108"/>
  <c r="V343" i="108"/>
  <c r="U343" i="108"/>
  <c r="T343" i="108"/>
  <c r="S343" i="108"/>
  <c r="Q343" i="108"/>
  <c r="N343" i="108"/>
  <c r="O343" i="108" s="1"/>
  <c r="K343" i="108"/>
  <c r="L343" i="108" s="1"/>
  <c r="W342" i="108"/>
  <c r="V342" i="108"/>
  <c r="U342" i="108"/>
  <c r="T342" i="108"/>
  <c r="S342" i="108"/>
  <c r="Q342" i="108"/>
  <c r="N342" i="108"/>
  <c r="O342" i="108" s="1"/>
  <c r="K342" i="108"/>
  <c r="L342" i="108" s="1"/>
  <c r="W341" i="108"/>
  <c r="V341" i="108"/>
  <c r="U341" i="108"/>
  <c r="T341" i="108"/>
  <c r="S341" i="108"/>
  <c r="Q341" i="108"/>
  <c r="N341" i="108"/>
  <c r="O341" i="108" s="1"/>
  <c r="K341" i="108"/>
  <c r="L341" i="108" s="1"/>
  <c r="W340" i="108"/>
  <c r="V340" i="108"/>
  <c r="U340" i="108"/>
  <c r="T340" i="108"/>
  <c r="S340" i="108"/>
  <c r="Q340" i="108"/>
  <c r="N340" i="108"/>
  <c r="O340" i="108" s="1"/>
  <c r="K340" i="108"/>
  <c r="L340" i="108" s="1"/>
  <c r="W339" i="108"/>
  <c r="V339" i="108"/>
  <c r="U339" i="108"/>
  <c r="T339" i="108"/>
  <c r="S339" i="108"/>
  <c r="Q339" i="108"/>
  <c r="N339" i="108"/>
  <c r="O339" i="108" s="1"/>
  <c r="K339" i="108"/>
  <c r="L339" i="108" s="1"/>
  <c r="W338" i="108"/>
  <c r="V338" i="108"/>
  <c r="U338" i="108"/>
  <c r="T338" i="108"/>
  <c r="S338" i="108"/>
  <c r="Q338" i="108"/>
  <c r="N338" i="108"/>
  <c r="O338" i="108" s="1"/>
  <c r="K338" i="108"/>
  <c r="L338" i="108" s="1"/>
  <c r="W337" i="108"/>
  <c r="V337" i="108"/>
  <c r="U337" i="108"/>
  <c r="T337" i="108"/>
  <c r="S337" i="108"/>
  <c r="Q337" i="108"/>
  <c r="N337" i="108"/>
  <c r="O337" i="108" s="1"/>
  <c r="K337" i="108"/>
  <c r="L337" i="108" s="1"/>
  <c r="W336" i="108"/>
  <c r="V336" i="108"/>
  <c r="U336" i="108"/>
  <c r="T336" i="108"/>
  <c r="S336" i="108"/>
  <c r="Q336" i="108"/>
  <c r="N336" i="108"/>
  <c r="O336" i="108" s="1"/>
  <c r="K336" i="108"/>
  <c r="L336" i="108" s="1"/>
  <c r="W335" i="108"/>
  <c r="V335" i="108"/>
  <c r="U335" i="108"/>
  <c r="T335" i="108"/>
  <c r="S335" i="108"/>
  <c r="Q335" i="108"/>
  <c r="N335" i="108"/>
  <c r="O335" i="108" s="1"/>
  <c r="K335" i="108"/>
  <c r="L335" i="108" s="1"/>
  <c r="W334" i="108"/>
  <c r="V334" i="108"/>
  <c r="U334" i="108"/>
  <c r="T334" i="108"/>
  <c r="S334" i="108"/>
  <c r="Q334" i="108"/>
  <c r="N334" i="108"/>
  <c r="O334" i="108" s="1"/>
  <c r="K334" i="108"/>
  <c r="L334" i="108" s="1"/>
  <c r="W333" i="108"/>
  <c r="V333" i="108"/>
  <c r="U333" i="108"/>
  <c r="T333" i="108"/>
  <c r="S333" i="108"/>
  <c r="Q333" i="108"/>
  <c r="N333" i="108"/>
  <c r="O333" i="108" s="1"/>
  <c r="K333" i="108"/>
  <c r="L333" i="108" s="1"/>
  <c r="W332" i="108"/>
  <c r="V332" i="108"/>
  <c r="U332" i="108"/>
  <c r="T332" i="108"/>
  <c r="S332" i="108"/>
  <c r="Q332" i="108"/>
  <c r="N332" i="108"/>
  <c r="O332" i="108" s="1"/>
  <c r="K332" i="108"/>
  <c r="L332" i="108" s="1"/>
  <c r="W331" i="108"/>
  <c r="V331" i="108"/>
  <c r="U331" i="108"/>
  <c r="T331" i="108"/>
  <c r="S331" i="108"/>
  <c r="Q331" i="108"/>
  <c r="N331" i="108"/>
  <c r="O331" i="108" s="1"/>
  <c r="K331" i="108"/>
  <c r="L331" i="108" s="1"/>
  <c r="W330" i="108"/>
  <c r="V330" i="108"/>
  <c r="U330" i="108"/>
  <c r="T330" i="108"/>
  <c r="S330" i="108"/>
  <c r="Q330" i="108"/>
  <c r="N330" i="108"/>
  <c r="O330" i="108" s="1"/>
  <c r="K330" i="108"/>
  <c r="L330" i="108" s="1"/>
  <c r="W329" i="108"/>
  <c r="V329" i="108"/>
  <c r="U329" i="108"/>
  <c r="T329" i="108"/>
  <c r="S329" i="108"/>
  <c r="Q329" i="108"/>
  <c r="N329" i="108"/>
  <c r="O329" i="108" s="1"/>
  <c r="K329" i="108"/>
  <c r="L329" i="108" s="1"/>
  <c r="W328" i="108"/>
  <c r="W349" i="108" s="1"/>
  <c r="W348" i="108" s="1"/>
  <c r="G348" i="108" s="1"/>
  <c r="G21" i="108" s="1"/>
  <c r="AB21" i="108" s="1"/>
  <c r="V328" i="108"/>
  <c r="U328" i="108"/>
  <c r="T328" i="108"/>
  <c r="T349" i="108" s="1"/>
  <c r="T348" i="108" s="1"/>
  <c r="D348" i="108" s="1"/>
  <c r="D21" i="108" s="1"/>
  <c r="Q21" i="108" s="1"/>
  <c r="AA21" i="108" s="1"/>
  <c r="S328" i="108"/>
  <c r="Q328" i="108"/>
  <c r="N328" i="108"/>
  <c r="O328" i="108" s="1"/>
  <c r="K328" i="108"/>
  <c r="L328" i="108" s="1"/>
  <c r="I323" i="108"/>
  <c r="H323" i="108"/>
  <c r="C323" i="108"/>
  <c r="B323" i="108"/>
  <c r="W322" i="108"/>
  <c r="V322" i="108"/>
  <c r="U322" i="108"/>
  <c r="T322" i="108"/>
  <c r="S322" i="108"/>
  <c r="Q322" i="108"/>
  <c r="N322" i="108"/>
  <c r="O322" i="108" s="1"/>
  <c r="K322" i="108"/>
  <c r="L322" i="108" s="1"/>
  <c r="W321" i="108"/>
  <c r="V321" i="108"/>
  <c r="U321" i="108"/>
  <c r="T321" i="108"/>
  <c r="S321" i="108"/>
  <c r="Q321" i="108"/>
  <c r="N321" i="108"/>
  <c r="O321" i="108" s="1"/>
  <c r="K321" i="108"/>
  <c r="L321" i="108" s="1"/>
  <c r="W320" i="108"/>
  <c r="V320" i="108"/>
  <c r="U320" i="108"/>
  <c r="T320" i="108"/>
  <c r="S320" i="108"/>
  <c r="Q320" i="108"/>
  <c r="N320" i="108"/>
  <c r="O320" i="108" s="1"/>
  <c r="K320" i="108"/>
  <c r="L320" i="108" s="1"/>
  <c r="W319" i="108"/>
  <c r="V319" i="108"/>
  <c r="U319" i="108"/>
  <c r="T319" i="108"/>
  <c r="S319" i="108"/>
  <c r="Q319" i="108"/>
  <c r="N319" i="108"/>
  <c r="O319" i="108" s="1"/>
  <c r="K319" i="108"/>
  <c r="L319" i="108" s="1"/>
  <c r="W318" i="108"/>
  <c r="V318" i="108"/>
  <c r="U318" i="108"/>
  <c r="T318" i="108"/>
  <c r="S318" i="108"/>
  <c r="Q318" i="108"/>
  <c r="N318" i="108"/>
  <c r="O318" i="108" s="1"/>
  <c r="K318" i="108"/>
  <c r="L318" i="108" s="1"/>
  <c r="W317" i="108"/>
  <c r="V317" i="108"/>
  <c r="U317" i="108"/>
  <c r="T317" i="108"/>
  <c r="S317" i="108"/>
  <c r="Q317" i="108"/>
  <c r="N317" i="108"/>
  <c r="O317" i="108" s="1"/>
  <c r="K317" i="108"/>
  <c r="L317" i="108" s="1"/>
  <c r="W316" i="108"/>
  <c r="V316" i="108"/>
  <c r="U316" i="108"/>
  <c r="T316" i="108"/>
  <c r="S316" i="108"/>
  <c r="Q316" i="108"/>
  <c r="N316" i="108"/>
  <c r="O316" i="108" s="1"/>
  <c r="K316" i="108"/>
  <c r="L316" i="108" s="1"/>
  <c r="W315" i="108"/>
  <c r="V315" i="108"/>
  <c r="U315" i="108"/>
  <c r="T315" i="108"/>
  <c r="S315" i="108"/>
  <c r="Q315" i="108"/>
  <c r="N315" i="108"/>
  <c r="O315" i="108" s="1"/>
  <c r="K315" i="108"/>
  <c r="L315" i="108" s="1"/>
  <c r="W314" i="108"/>
  <c r="V314" i="108"/>
  <c r="U314" i="108"/>
  <c r="T314" i="108"/>
  <c r="S314" i="108"/>
  <c r="Q314" i="108"/>
  <c r="N314" i="108"/>
  <c r="O314" i="108" s="1"/>
  <c r="K314" i="108"/>
  <c r="L314" i="108" s="1"/>
  <c r="W313" i="108"/>
  <c r="V313" i="108"/>
  <c r="U313" i="108"/>
  <c r="T313" i="108"/>
  <c r="S313" i="108"/>
  <c r="Q313" i="108"/>
  <c r="N313" i="108"/>
  <c r="O313" i="108" s="1"/>
  <c r="K313" i="108"/>
  <c r="L313" i="108" s="1"/>
  <c r="W312" i="108"/>
  <c r="V312" i="108"/>
  <c r="U312" i="108"/>
  <c r="T312" i="108"/>
  <c r="S312" i="108"/>
  <c r="Q312" i="108"/>
  <c r="N312" i="108"/>
  <c r="O312" i="108" s="1"/>
  <c r="K312" i="108"/>
  <c r="L312" i="108" s="1"/>
  <c r="W311" i="108"/>
  <c r="V311" i="108"/>
  <c r="U311" i="108"/>
  <c r="T311" i="108"/>
  <c r="S311" i="108"/>
  <c r="Q311" i="108"/>
  <c r="N311" i="108"/>
  <c r="O311" i="108" s="1"/>
  <c r="K311" i="108"/>
  <c r="L311" i="108" s="1"/>
  <c r="W310" i="108"/>
  <c r="V310" i="108"/>
  <c r="U310" i="108"/>
  <c r="T310" i="108"/>
  <c r="S310" i="108"/>
  <c r="Q310" i="108"/>
  <c r="N310" i="108"/>
  <c r="O310" i="108" s="1"/>
  <c r="K310" i="108"/>
  <c r="L310" i="108" s="1"/>
  <c r="W309" i="108"/>
  <c r="V309" i="108"/>
  <c r="U309" i="108"/>
  <c r="T309" i="108"/>
  <c r="S309" i="108"/>
  <c r="Q309" i="108"/>
  <c r="N309" i="108"/>
  <c r="O309" i="108" s="1"/>
  <c r="K309" i="108"/>
  <c r="L309" i="108" s="1"/>
  <c r="W308" i="108"/>
  <c r="V308" i="108"/>
  <c r="U308" i="108"/>
  <c r="T308" i="108"/>
  <c r="S308" i="108"/>
  <c r="Q308" i="108"/>
  <c r="N308" i="108"/>
  <c r="O308" i="108" s="1"/>
  <c r="K308" i="108"/>
  <c r="L308" i="108" s="1"/>
  <c r="W307" i="108"/>
  <c r="V307" i="108"/>
  <c r="U307" i="108"/>
  <c r="T307" i="108"/>
  <c r="S307" i="108"/>
  <c r="Q307" i="108"/>
  <c r="N307" i="108"/>
  <c r="O307" i="108" s="1"/>
  <c r="L307" i="108"/>
  <c r="K307" i="108"/>
  <c r="W306" i="108"/>
  <c r="V306" i="108"/>
  <c r="U306" i="108"/>
  <c r="T306" i="108"/>
  <c r="S306" i="108"/>
  <c r="Q306" i="108"/>
  <c r="O306" i="108"/>
  <c r="N306" i="108"/>
  <c r="K306" i="108"/>
  <c r="L306" i="108" s="1"/>
  <c r="W305" i="108"/>
  <c r="V305" i="108"/>
  <c r="U305" i="108"/>
  <c r="T305" i="108"/>
  <c r="S305" i="108"/>
  <c r="Q305" i="108"/>
  <c r="N305" i="108"/>
  <c r="O305" i="108" s="1"/>
  <c r="K305" i="108"/>
  <c r="L305" i="108" s="1"/>
  <c r="W304" i="108"/>
  <c r="V304" i="108"/>
  <c r="U304" i="108"/>
  <c r="T304" i="108"/>
  <c r="S304" i="108"/>
  <c r="Q304" i="108"/>
  <c r="N304" i="108"/>
  <c r="O304" i="108" s="1"/>
  <c r="K304" i="108"/>
  <c r="L304" i="108" s="1"/>
  <c r="W303" i="108"/>
  <c r="V303" i="108"/>
  <c r="U303" i="108"/>
  <c r="T303" i="108"/>
  <c r="S303" i="108"/>
  <c r="Q303" i="108"/>
  <c r="N303" i="108"/>
  <c r="O303" i="108" s="1"/>
  <c r="K303" i="108"/>
  <c r="L303" i="108" s="1"/>
  <c r="I298" i="108"/>
  <c r="I19" i="108" s="1"/>
  <c r="H298" i="108"/>
  <c r="H19" i="108" s="1"/>
  <c r="C298" i="108"/>
  <c r="B298" i="108"/>
  <c r="B19" i="108" s="1"/>
  <c r="W297" i="108"/>
  <c r="V297" i="108"/>
  <c r="U297" i="108"/>
  <c r="T297" i="108"/>
  <c r="S297" i="108"/>
  <c r="Q297" i="108"/>
  <c r="N297" i="108"/>
  <c r="O297" i="108" s="1"/>
  <c r="K297" i="108"/>
  <c r="L297" i="108" s="1"/>
  <c r="W296" i="108"/>
  <c r="V296" i="108"/>
  <c r="U296" i="108"/>
  <c r="T296" i="108"/>
  <c r="S296" i="108"/>
  <c r="Q296" i="108"/>
  <c r="N296" i="108"/>
  <c r="O296" i="108" s="1"/>
  <c r="K296" i="108"/>
  <c r="L296" i="108" s="1"/>
  <c r="W295" i="108"/>
  <c r="V295" i="108"/>
  <c r="U295" i="108"/>
  <c r="T295" i="108"/>
  <c r="S295" i="108"/>
  <c r="Q295" i="108"/>
  <c r="N295" i="108"/>
  <c r="O295" i="108" s="1"/>
  <c r="K295" i="108"/>
  <c r="L295" i="108" s="1"/>
  <c r="W294" i="108"/>
  <c r="V294" i="108"/>
  <c r="U294" i="108"/>
  <c r="T294" i="108"/>
  <c r="S294" i="108"/>
  <c r="Q294" i="108"/>
  <c r="N294" i="108"/>
  <c r="O294" i="108" s="1"/>
  <c r="K294" i="108"/>
  <c r="L294" i="108" s="1"/>
  <c r="W293" i="108"/>
  <c r="V293" i="108"/>
  <c r="U293" i="108"/>
  <c r="T293" i="108"/>
  <c r="S293" i="108"/>
  <c r="Q293" i="108"/>
  <c r="N293" i="108"/>
  <c r="O293" i="108" s="1"/>
  <c r="K293" i="108"/>
  <c r="L293" i="108" s="1"/>
  <c r="W292" i="108"/>
  <c r="V292" i="108"/>
  <c r="U292" i="108"/>
  <c r="T292" i="108"/>
  <c r="S292" i="108"/>
  <c r="Q292" i="108"/>
  <c r="N292" i="108"/>
  <c r="O292" i="108" s="1"/>
  <c r="K292" i="108"/>
  <c r="L292" i="108" s="1"/>
  <c r="W291" i="108"/>
  <c r="V291" i="108"/>
  <c r="U291" i="108"/>
  <c r="T291" i="108"/>
  <c r="S291" i="108"/>
  <c r="Q291" i="108"/>
  <c r="N291" i="108"/>
  <c r="O291" i="108" s="1"/>
  <c r="K291" i="108"/>
  <c r="L291" i="108" s="1"/>
  <c r="W290" i="108"/>
  <c r="V290" i="108"/>
  <c r="U290" i="108"/>
  <c r="T290" i="108"/>
  <c r="S290" i="108"/>
  <c r="Q290" i="108"/>
  <c r="O290" i="108"/>
  <c r="N290" i="108"/>
  <c r="K290" i="108"/>
  <c r="L290" i="108" s="1"/>
  <c r="W289" i="108"/>
  <c r="V289" i="108"/>
  <c r="U289" i="108"/>
  <c r="T289" i="108"/>
  <c r="S289" i="108"/>
  <c r="Q289" i="108"/>
  <c r="N289" i="108"/>
  <c r="O289" i="108" s="1"/>
  <c r="K289" i="108"/>
  <c r="L289" i="108" s="1"/>
  <c r="W288" i="108"/>
  <c r="V288" i="108"/>
  <c r="U288" i="108"/>
  <c r="T288" i="108"/>
  <c r="S288" i="108"/>
  <c r="Q288" i="108"/>
  <c r="N288" i="108"/>
  <c r="O288" i="108" s="1"/>
  <c r="K288" i="108"/>
  <c r="L288" i="108" s="1"/>
  <c r="W287" i="108"/>
  <c r="V287" i="108"/>
  <c r="U287" i="108"/>
  <c r="T287" i="108"/>
  <c r="S287" i="108"/>
  <c r="Q287" i="108"/>
  <c r="N287" i="108"/>
  <c r="O287" i="108" s="1"/>
  <c r="K287" i="108"/>
  <c r="L287" i="108" s="1"/>
  <c r="W286" i="108"/>
  <c r="V286" i="108"/>
  <c r="U286" i="108"/>
  <c r="T286" i="108"/>
  <c r="S286" i="108"/>
  <c r="Q286" i="108"/>
  <c r="N286" i="108"/>
  <c r="O286" i="108" s="1"/>
  <c r="K286" i="108"/>
  <c r="L286" i="108" s="1"/>
  <c r="W285" i="108"/>
  <c r="V285" i="108"/>
  <c r="U285" i="108"/>
  <c r="T285" i="108"/>
  <c r="S285" i="108"/>
  <c r="Q285" i="108"/>
  <c r="N285" i="108"/>
  <c r="O285" i="108" s="1"/>
  <c r="K285" i="108"/>
  <c r="L285" i="108" s="1"/>
  <c r="W284" i="108"/>
  <c r="V284" i="108"/>
  <c r="U284" i="108"/>
  <c r="T284" i="108"/>
  <c r="S284" i="108"/>
  <c r="Q284" i="108"/>
  <c r="N284" i="108"/>
  <c r="O284" i="108" s="1"/>
  <c r="L284" i="108"/>
  <c r="K284" i="108"/>
  <c r="W283" i="108"/>
  <c r="V283" i="108"/>
  <c r="U283" i="108"/>
  <c r="T283" i="108"/>
  <c r="S283" i="108"/>
  <c r="Q283" i="108"/>
  <c r="N283" i="108"/>
  <c r="O283" i="108" s="1"/>
  <c r="K283" i="108"/>
  <c r="L283" i="108" s="1"/>
  <c r="W282" i="108"/>
  <c r="V282" i="108"/>
  <c r="U282" i="108"/>
  <c r="T282" i="108"/>
  <c r="S282" i="108"/>
  <c r="Q282" i="108"/>
  <c r="N282" i="108"/>
  <c r="O282" i="108" s="1"/>
  <c r="K282" i="108"/>
  <c r="L282" i="108" s="1"/>
  <c r="W281" i="108"/>
  <c r="V281" i="108"/>
  <c r="U281" i="108"/>
  <c r="T281" i="108"/>
  <c r="S281" i="108"/>
  <c r="Q281" i="108"/>
  <c r="N281" i="108"/>
  <c r="O281" i="108" s="1"/>
  <c r="K281" i="108"/>
  <c r="L281" i="108" s="1"/>
  <c r="W280" i="108"/>
  <c r="V280" i="108"/>
  <c r="U280" i="108"/>
  <c r="T280" i="108"/>
  <c r="S280" i="108"/>
  <c r="Q280" i="108"/>
  <c r="N280" i="108"/>
  <c r="O280" i="108" s="1"/>
  <c r="K280" i="108"/>
  <c r="L280" i="108" s="1"/>
  <c r="W279" i="108"/>
  <c r="V279" i="108"/>
  <c r="U279" i="108"/>
  <c r="T279" i="108"/>
  <c r="S279" i="108"/>
  <c r="Q279" i="108"/>
  <c r="N279" i="108"/>
  <c r="O279" i="108" s="1"/>
  <c r="K279" i="108"/>
  <c r="L279" i="108" s="1"/>
  <c r="W278" i="108"/>
  <c r="V278" i="108"/>
  <c r="U278" i="108"/>
  <c r="T278" i="108"/>
  <c r="S278" i="108"/>
  <c r="Q278" i="108"/>
  <c r="N278" i="108"/>
  <c r="O278" i="108" s="1"/>
  <c r="K278" i="108"/>
  <c r="L278" i="108" s="1"/>
  <c r="I273" i="108"/>
  <c r="I18" i="108" s="1"/>
  <c r="H273" i="108"/>
  <c r="H18" i="108" s="1"/>
  <c r="C273" i="108"/>
  <c r="B273" i="108"/>
  <c r="W272" i="108"/>
  <c r="V272" i="108"/>
  <c r="U272" i="108"/>
  <c r="T272" i="108"/>
  <c r="S272" i="108"/>
  <c r="Q272" i="108"/>
  <c r="N272" i="108"/>
  <c r="O272" i="108" s="1"/>
  <c r="K272" i="108"/>
  <c r="L272" i="108" s="1"/>
  <c r="W271" i="108"/>
  <c r="V271" i="108"/>
  <c r="U271" i="108"/>
  <c r="T271" i="108"/>
  <c r="S271" i="108"/>
  <c r="Q271" i="108"/>
  <c r="N271" i="108"/>
  <c r="O271" i="108" s="1"/>
  <c r="L271" i="108"/>
  <c r="K271" i="108"/>
  <c r="W270" i="108"/>
  <c r="V270" i="108"/>
  <c r="U270" i="108"/>
  <c r="T270" i="108"/>
  <c r="S270" i="108"/>
  <c r="Q270" i="108"/>
  <c r="N270" i="108"/>
  <c r="O270" i="108" s="1"/>
  <c r="K270" i="108"/>
  <c r="L270" i="108" s="1"/>
  <c r="W269" i="108"/>
  <c r="V269" i="108"/>
  <c r="U269" i="108"/>
  <c r="T269" i="108"/>
  <c r="S269" i="108"/>
  <c r="Q269" i="108"/>
  <c r="O269" i="108"/>
  <c r="N269" i="108"/>
  <c r="K269" i="108"/>
  <c r="L269" i="108" s="1"/>
  <c r="W268" i="108"/>
  <c r="V268" i="108"/>
  <c r="U268" i="108"/>
  <c r="T268" i="108"/>
  <c r="S268" i="108"/>
  <c r="Q268" i="108"/>
  <c r="N268" i="108"/>
  <c r="O268" i="108" s="1"/>
  <c r="K268" i="108"/>
  <c r="L268" i="108" s="1"/>
  <c r="W267" i="108"/>
  <c r="V267" i="108"/>
  <c r="U267" i="108"/>
  <c r="T267" i="108"/>
  <c r="S267" i="108"/>
  <c r="Q267" i="108"/>
  <c r="N267" i="108"/>
  <c r="O267" i="108" s="1"/>
  <c r="L267" i="108"/>
  <c r="K267" i="108"/>
  <c r="W266" i="108"/>
  <c r="V266" i="108"/>
  <c r="U266" i="108"/>
  <c r="T266" i="108"/>
  <c r="S266" i="108"/>
  <c r="Q266" i="108"/>
  <c r="N266" i="108"/>
  <c r="O266" i="108" s="1"/>
  <c r="K266" i="108"/>
  <c r="L266" i="108" s="1"/>
  <c r="W265" i="108"/>
  <c r="V265" i="108"/>
  <c r="U265" i="108"/>
  <c r="T265" i="108"/>
  <c r="S265" i="108"/>
  <c r="Q265" i="108"/>
  <c r="N265" i="108"/>
  <c r="O265" i="108" s="1"/>
  <c r="K265" i="108"/>
  <c r="L265" i="108" s="1"/>
  <c r="W264" i="108"/>
  <c r="V264" i="108"/>
  <c r="U264" i="108"/>
  <c r="T264" i="108"/>
  <c r="S264" i="108"/>
  <c r="Q264" i="108"/>
  <c r="N264" i="108"/>
  <c r="O264" i="108" s="1"/>
  <c r="K264" i="108"/>
  <c r="L264" i="108" s="1"/>
  <c r="W263" i="108"/>
  <c r="V263" i="108"/>
  <c r="U263" i="108"/>
  <c r="T263" i="108"/>
  <c r="S263" i="108"/>
  <c r="Q263" i="108"/>
  <c r="N263" i="108"/>
  <c r="O263" i="108" s="1"/>
  <c r="K263" i="108"/>
  <c r="L263" i="108" s="1"/>
  <c r="W262" i="108"/>
  <c r="V262" i="108"/>
  <c r="U262" i="108"/>
  <c r="T262" i="108"/>
  <c r="S262" i="108"/>
  <c r="Q262" i="108"/>
  <c r="O262" i="108"/>
  <c r="N262" i="108"/>
  <c r="K262" i="108"/>
  <c r="L262" i="108" s="1"/>
  <c r="W261" i="108"/>
  <c r="V261" i="108"/>
  <c r="U261" i="108"/>
  <c r="T261" i="108"/>
  <c r="S261" i="108"/>
  <c r="Q261" i="108"/>
  <c r="N261" i="108"/>
  <c r="O261" i="108" s="1"/>
  <c r="K261" i="108"/>
  <c r="L261" i="108" s="1"/>
  <c r="W260" i="108"/>
  <c r="V260" i="108"/>
  <c r="U260" i="108"/>
  <c r="T260" i="108"/>
  <c r="S260" i="108"/>
  <c r="Q260" i="108"/>
  <c r="N260" i="108"/>
  <c r="O260" i="108" s="1"/>
  <c r="K260" i="108"/>
  <c r="L260" i="108" s="1"/>
  <c r="W259" i="108"/>
  <c r="V259" i="108"/>
  <c r="U259" i="108"/>
  <c r="T259" i="108"/>
  <c r="S259" i="108"/>
  <c r="Q259" i="108"/>
  <c r="N259" i="108"/>
  <c r="O259" i="108" s="1"/>
  <c r="K259" i="108"/>
  <c r="L259" i="108" s="1"/>
  <c r="W258" i="108"/>
  <c r="V258" i="108"/>
  <c r="U258" i="108"/>
  <c r="T258" i="108"/>
  <c r="S258" i="108"/>
  <c r="Q258" i="108"/>
  <c r="O258" i="108"/>
  <c r="N258" i="108"/>
  <c r="K258" i="108"/>
  <c r="L258" i="108" s="1"/>
  <c r="W257" i="108"/>
  <c r="V257" i="108"/>
  <c r="U257" i="108"/>
  <c r="T257" i="108"/>
  <c r="S257" i="108"/>
  <c r="Q257" i="108"/>
  <c r="N257" i="108"/>
  <c r="O257" i="108" s="1"/>
  <c r="K257" i="108"/>
  <c r="L257" i="108" s="1"/>
  <c r="W256" i="108"/>
  <c r="V256" i="108"/>
  <c r="U256" i="108"/>
  <c r="T256" i="108"/>
  <c r="S256" i="108"/>
  <c r="Q256" i="108"/>
  <c r="O256" i="108"/>
  <c r="N256" i="108"/>
  <c r="K256" i="108"/>
  <c r="L256" i="108" s="1"/>
  <c r="W255" i="108"/>
  <c r="V255" i="108"/>
  <c r="U255" i="108"/>
  <c r="T255" i="108"/>
  <c r="S255" i="108"/>
  <c r="Q255" i="108"/>
  <c r="N255" i="108"/>
  <c r="O255" i="108" s="1"/>
  <c r="K255" i="108"/>
  <c r="L255" i="108" s="1"/>
  <c r="W254" i="108"/>
  <c r="V254" i="108"/>
  <c r="U254" i="108"/>
  <c r="T254" i="108"/>
  <c r="S254" i="108"/>
  <c r="Q254" i="108"/>
  <c r="O254" i="108"/>
  <c r="N254" i="108"/>
  <c r="K254" i="108"/>
  <c r="L254" i="108" s="1"/>
  <c r="W253" i="108"/>
  <c r="V253" i="108"/>
  <c r="U253" i="108"/>
  <c r="T253" i="108"/>
  <c r="S253" i="108"/>
  <c r="Q253" i="108"/>
  <c r="N253" i="108"/>
  <c r="O253" i="108" s="1"/>
  <c r="K253" i="108"/>
  <c r="L253" i="108" s="1"/>
  <c r="I248" i="108"/>
  <c r="H248" i="108"/>
  <c r="C248" i="108"/>
  <c r="B248" i="108"/>
  <c r="B17" i="108" s="1"/>
  <c r="W247" i="108"/>
  <c r="V247" i="108"/>
  <c r="U247" i="108"/>
  <c r="T247" i="108"/>
  <c r="S247" i="108"/>
  <c r="Q247" i="108"/>
  <c r="N247" i="108"/>
  <c r="O247" i="108" s="1"/>
  <c r="K247" i="108"/>
  <c r="L247" i="108" s="1"/>
  <c r="W246" i="108"/>
  <c r="V246" i="108"/>
  <c r="U246" i="108"/>
  <c r="T246" i="108"/>
  <c r="S246" i="108"/>
  <c r="Q246" i="108"/>
  <c r="N246" i="108"/>
  <c r="O246" i="108" s="1"/>
  <c r="L246" i="108"/>
  <c r="K246" i="108"/>
  <c r="W245" i="108"/>
  <c r="V245" i="108"/>
  <c r="U245" i="108"/>
  <c r="T245" i="108"/>
  <c r="S245" i="108"/>
  <c r="Q245" i="108"/>
  <c r="N245" i="108"/>
  <c r="O245" i="108" s="1"/>
  <c r="L245" i="108"/>
  <c r="K245" i="108"/>
  <c r="W244" i="108"/>
  <c r="V244" i="108"/>
  <c r="U244" i="108"/>
  <c r="T244" i="108"/>
  <c r="S244" i="108"/>
  <c r="Q244" i="108"/>
  <c r="N244" i="108"/>
  <c r="O244" i="108" s="1"/>
  <c r="K244" i="108"/>
  <c r="L244" i="108" s="1"/>
  <c r="W243" i="108"/>
  <c r="V243" i="108"/>
  <c r="U243" i="108"/>
  <c r="T243" i="108"/>
  <c r="S243" i="108"/>
  <c r="Q243" i="108"/>
  <c r="N243" i="108"/>
  <c r="O243" i="108" s="1"/>
  <c r="K243" i="108"/>
  <c r="L243" i="108" s="1"/>
  <c r="W242" i="108"/>
  <c r="V242" i="108"/>
  <c r="U242" i="108"/>
  <c r="T242" i="108"/>
  <c r="S242" i="108"/>
  <c r="Q242" i="108"/>
  <c r="N242" i="108"/>
  <c r="O242" i="108" s="1"/>
  <c r="K242" i="108"/>
  <c r="L242" i="108" s="1"/>
  <c r="W241" i="108"/>
  <c r="V241" i="108"/>
  <c r="U241" i="108"/>
  <c r="T241" i="108"/>
  <c r="S241" i="108"/>
  <c r="Q241" i="108"/>
  <c r="N241" i="108"/>
  <c r="O241" i="108" s="1"/>
  <c r="K241" i="108"/>
  <c r="L241" i="108" s="1"/>
  <c r="W240" i="108"/>
  <c r="V240" i="108"/>
  <c r="U240" i="108"/>
  <c r="T240" i="108"/>
  <c r="S240" i="108"/>
  <c r="Q240" i="108"/>
  <c r="O240" i="108"/>
  <c r="N240" i="108"/>
  <c r="K240" i="108"/>
  <c r="L240" i="108" s="1"/>
  <c r="W239" i="108"/>
  <c r="V239" i="108"/>
  <c r="U239" i="108"/>
  <c r="T239" i="108"/>
  <c r="S239" i="108"/>
  <c r="Q239" i="108"/>
  <c r="N239" i="108"/>
  <c r="O239" i="108" s="1"/>
  <c r="K239" i="108"/>
  <c r="L239" i="108" s="1"/>
  <c r="W238" i="108"/>
  <c r="V238" i="108"/>
  <c r="U238" i="108"/>
  <c r="T238" i="108"/>
  <c r="S238" i="108"/>
  <c r="Q238" i="108"/>
  <c r="N238" i="108"/>
  <c r="O238" i="108" s="1"/>
  <c r="L238" i="108"/>
  <c r="K238" i="108"/>
  <c r="W237" i="108"/>
  <c r="V237" i="108"/>
  <c r="U237" i="108"/>
  <c r="T237" i="108"/>
  <c r="S237" i="108"/>
  <c r="Q237" i="108"/>
  <c r="N237" i="108"/>
  <c r="O237" i="108" s="1"/>
  <c r="K237" i="108"/>
  <c r="L237" i="108" s="1"/>
  <c r="W236" i="108"/>
  <c r="V236" i="108"/>
  <c r="U236" i="108"/>
  <c r="T236" i="108"/>
  <c r="S236" i="108"/>
  <c r="Q236" i="108"/>
  <c r="O236" i="108"/>
  <c r="N236" i="108"/>
  <c r="K236" i="108"/>
  <c r="L236" i="108" s="1"/>
  <c r="W235" i="108"/>
  <c r="V235" i="108"/>
  <c r="U235" i="108"/>
  <c r="T235" i="108"/>
  <c r="S235" i="108"/>
  <c r="Q235" i="108"/>
  <c r="N235" i="108"/>
  <c r="O235" i="108" s="1"/>
  <c r="K235" i="108"/>
  <c r="L235" i="108" s="1"/>
  <c r="W234" i="108"/>
  <c r="V234" i="108"/>
  <c r="U234" i="108"/>
  <c r="T234" i="108"/>
  <c r="S234" i="108"/>
  <c r="Q234" i="108"/>
  <c r="N234" i="108"/>
  <c r="O234" i="108" s="1"/>
  <c r="L234" i="108"/>
  <c r="K234" i="108"/>
  <c r="W233" i="108"/>
  <c r="V233" i="108"/>
  <c r="U233" i="108"/>
  <c r="T233" i="108"/>
  <c r="S233" i="108"/>
  <c r="Q233" i="108"/>
  <c r="N233" i="108"/>
  <c r="O233" i="108" s="1"/>
  <c r="K233" i="108"/>
  <c r="L233" i="108" s="1"/>
  <c r="W232" i="108"/>
  <c r="V232" i="108"/>
  <c r="U232" i="108"/>
  <c r="T232" i="108"/>
  <c r="S232" i="108"/>
  <c r="Q232" i="108"/>
  <c r="O232" i="108"/>
  <c r="N232" i="108"/>
  <c r="K232" i="108"/>
  <c r="L232" i="108" s="1"/>
  <c r="W231" i="108"/>
  <c r="V231" i="108"/>
  <c r="U231" i="108"/>
  <c r="T231" i="108"/>
  <c r="S231" i="108"/>
  <c r="Q231" i="108"/>
  <c r="N231" i="108"/>
  <c r="O231" i="108" s="1"/>
  <c r="K231" i="108"/>
  <c r="L231" i="108" s="1"/>
  <c r="W230" i="108"/>
  <c r="V230" i="108"/>
  <c r="U230" i="108"/>
  <c r="T230" i="108"/>
  <c r="S230" i="108"/>
  <c r="Q230" i="108"/>
  <c r="N230" i="108"/>
  <c r="O230" i="108" s="1"/>
  <c r="L230" i="108"/>
  <c r="K230" i="108"/>
  <c r="W229" i="108"/>
  <c r="V229" i="108"/>
  <c r="U229" i="108"/>
  <c r="T229" i="108"/>
  <c r="S229" i="108"/>
  <c r="Q229" i="108"/>
  <c r="N229" i="108"/>
  <c r="O229" i="108" s="1"/>
  <c r="K229" i="108"/>
  <c r="L229" i="108" s="1"/>
  <c r="W228" i="108"/>
  <c r="V228" i="108"/>
  <c r="U228" i="108"/>
  <c r="T228" i="108"/>
  <c r="S228" i="108"/>
  <c r="Q228" i="108"/>
  <c r="N228" i="108"/>
  <c r="O228" i="108" s="1"/>
  <c r="K228" i="108"/>
  <c r="L228" i="108" s="1"/>
  <c r="I223" i="108"/>
  <c r="H223" i="108"/>
  <c r="H16" i="108" s="1"/>
  <c r="C223" i="108"/>
  <c r="B223" i="108"/>
  <c r="W222" i="108"/>
  <c r="V222" i="108"/>
  <c r="U222" i="108"/>
  <c r="T222" i="108"/>
  <c r="S222" i="108"/>
  <c r="Q222" i="108"/>
  <c r="N222" i="108"/>
  <c r="O222" i="108" s="1"/>
  <c r="K222" i="108"/>
  <c r="L222" i="108" s="1"/>
  <c r="W221" i="108"/>
  <c r="V221" i="108"/>
  <c r="U221" i="108"/>
  <c r="T221" i="108"/>
  <c r="S221" i="108"/>
  <c r="Q221" i="108"/>
  <c r="N221" i="108"/>
  <c r="O221" i="108" s="1"/>
  <c r="L221" i="108"/>
  <c r="K221" i="108"/>
  <c r="W220" i="108"/>
  <c r="V220" i="108"/>
  <c r="U220" i="108"/>
  <c r="T220" i="108"/>
  <c r="S220" i="108"/>
  <c r="Q220" i="108"/>
  <c r="N220" i="108"/>
  <c r="O220" i="108" s="1"/>
  <c r="K220" i="108"/>
  <c r="L220" i="108" s="1"/>
  <c r="W219" i="108"/>
  <c r="V219" i="108"/>
  <c r="U219" i="108"/>
  <c r="T219" i="108"/>
  <c r="S219" i="108"/>
  <c r="Q219" i="108"/>
  <c r="N219" i="108"/>
  <c r="O219" i="108" s="1"/>
  <c r="K219" i="108"/>
  <c r="L219" i="108" s="1"/>
  <c r="W218" i="108"/>
  <c r="V218" i="108"/>
  <c r="U218" i="108"/>
  <c r="T218" i="108"/>
  <c r="S218" i="108"/>
  <c r="Q218" i="108"/>
  <c r="N218" i="108"/>
  <c r="O218" i="108" s="1"/>
  <c r="K218" i="108"/>
  <c r="L218" i="108" s="1"/>
  <c r="W217" i="108"/>
  <c r="V217" i="108"/>
  <c r="U217" i="108"/>
  <c r="T217" i="108"/>
  <c r="S217" i="108"/>
  <c r="Q217" i="108"/>
  <c r="N217" i="108"/>
  <c r="O217" i="108" s="1"/>
  <c r="L217" i="108"/>
  <c r="K217" i="108"/>
  <c r="W216" i="108"/>
  <c r="V216" i="108"/>
  <c r="U216" i="108"/>
  <c r="T216" i="108"/>
  <c r="S216" i="108"/>
  <c r="Q216" i="108"/>
  <c r="N216" i="108"/>
  <c r="O216" i="108" s="1"/>
  <c r="K216" i="108"/>
  <c r="L216" i="108" s="1"/>
  <c r="W215" i="108"/>
  <c r="V215" i="108"/>
  <c r="U215" i="108"/>
  <c r="T215" i="108"/>
  <c r="S215" i="108"/>
  <c r="Q215" i="108"/>
  <c r="O215" i="108"/>
  <c r="N215" i="108"/>
  <c r="K215" i="108"/>
  <c r="L215" i="108" s="1"/>
  <c r="W214" i="108"/>
  <c r="V214" i="108"/>
  <c r="U214" i="108"/>
  <c r="T214" i="108"/>
  <c r="S214" i="108"/>
  <c r="Q214" i="108"/>
  <c r="N214" i="108"/>
  <c r="O214" i="108" s="1"/>
  <c r="K214" i="108"/>
  <c r="L214" i="108" s="1"/>
  <c r="W213" i="108"/>
  <c r="V213" i="108"/>
  <c r="U213" i="108"/>
  <c r="T213" i="108"/>
  <c r="S213" i="108"/>
  <c r="Q213" i="108"/>
  <c r="N213" i="108"/>
  <c r="O213" i="108" s="1"/>
  <c r="K213" i="108"/>
  <c r="L213" i="108" s="1"/>
  <c r="W212" i="108"/>
  <c r="V212" i="108"/>
  <c r="U212" i="108"/>
  <c r="T212" i="108"/>
  <c r="S212" i="108"/>
  <c r="Q212" i="108"/>
  <c r="N212" i="108"/>
  <c r="O212" i="108" s="1"/>
  <c r="K212" i="108"/>
  <c r="L212" i="108" s="1"/>
  <c r="W211" i="108"/>
  <c r="V211" i="108"/>
  <c r="U211" i="108"/>
  <c r="T211" i="108"/>
  <c r="S211" i="108"/>
  <c r="Q211" i="108"/>
  <c r="N211" i="108"/>
  <c r="O211" i="108" s="1"/>
  <c r="K211" i="108"/>
  <c r="L211" i="108" s="1"/>
  <c r="W210" i="108"/>
  <c r="V210" i="108"/>
  <c r="U210" i="108"/>
  <c r="T210" i="108"/>
  <c r="S210" i="108"/>
  <c r="Q210" i="108"/>
  <c r="N210" i="108"/>
  <c r="O210" i="108" s="1"/>
  <c r="K210" i="108"/>
  <c r="L210" i="108" s="1"/>
  <c r="W209" i="108"/>
  <c r="V209" i="108"/>
  <c r="U209" i="108"/>
  <c r="T209" i="108"/>
  <c r="S209" i="108"/>
  <c r="Q209" i="108"/>
  <c r="N209" i="108"/>
  <c r="O209" i="108" s="1"/>
  <c r="K209" i="108"/>
  <c r="L209" i="108" s="1"/>
  <c r="W208" i="108"/>
  <c r="V208" i="108"/>
  <c r="U208" i="108"/>
  <c r="T208" i="108"/>
  <c r="S208" i="108"/>
  <c r="Q208" i="108"/>
  <c r="O208" i="108"/>
  <c r="N208" i="108"/>
  <c r="K208" i="108"/>
  <c r="L208" i="108" s="1"/>
  <c r="W207" i="108"/>
  <c r="V207" i="108"/>
  <c r="U207" i="108"/>
  <c r="T207" i="108"/>
  <c r="S207" i="108"/>
  <c r="Q207" i="108"/>
  <c r="N207" i="108"/>
  <c r="O207" i="108" s="1"/>
  <c r="K207" i="108"/>
  <c r="L207" i="108" s="1"/>
  <c r="W206" i="108"/>
  <c r="V206" i="108"/>
  <c r="U206" i="108"/>
  <c r="T206" i="108"/>
  <c r="S206" i="108"/>
  <c r="Q206" i="108"/>
  <c r="N206" i="108"/>
  <c r="O206" i="108" s="1"/>
  <c r="K206" i="108"/>
  <c r="L206" i="108" s="1"/>
  <c r="W205" i="108"/>
  <c r="V205" i="108"/>
  <c r="U205" i="108"/>
  <c r="T205" i="108"/>
  <c r="S205" i="108"/>
  <c r="Q205" i="108"/>
  <c r="N205" i="108"/>
  <c r="O205" i="108" s="1"/>
  <c r="K205" i="108"/>
  <c r="L205" i="108" s="1"/>
  <c r="W204" i="108"/>
  <c r="V204" i="108"/>
  <c r="U204" i="108"/>
  <c r="T204" i="108"/>
  <c r="S204" i="108"/>
  <c r="Q204" i="108"/>
  <c r="N204" i="108"/>
  <c r="O204" i="108" s="1"/>
  <c r="L204" i="108"/>
  <c r="K204" i="108"/>
  <c r="W203" i="108"/>
  <c r="V203" i="108"/>
  <c r="U203" i="108"/>
  <c r="T203" i="108"/>
  <c r="S203" i="108"/>
  <c r="Q203" i="108"/>
  <c r="O203" i="108"/>
  <c r="N203" i="108"/>
  <c r="K203" i="108"/>
  <c r="L203" i="108" s="1"/>
  <c r="I198" i="108"/>
  <c r="I15" i="108" s="1"/>
  <c r="H198" i="108"/>
  <c r="H15" i="108" s="1"/>
  <c r="C198" i="108"/>
  <c r="B198" i="108"/>
  <c r="B15" i="108" s="1"/>
  <c r="W197" i="108"/>
  <c r="V197" i="108"/>
  <c r="U197" i="108"/>
  <c r="T197" i="108"/>
  <c r="S197" i="108"/>
  <c r="Q197" i="108"/>
  <c r="N197" i="108"/>
  <c r="O197" i="108" s="1"/>
  <c r="K197" i="108"/>
  <c r="L197" i="108" s="1"/>
  <c r="W196" i="108"/>
  <c r="V196" i="108"/>
  <c r="U196" i="108"/>
  <c r="T196" i="108"/>
  <c r="S196" i="108"/>
  <c r="Q196" i="108"/>
  <c r="N196" i="108"/>
  <c r="O196" i="108" s="1"/>
  <c r="L196" i="108"/>
  <c r="K196" i="108"/>
  <c r="W195" i="108"/>
  <c r="V195" i="108"/>
  <c r="U195" i="108"/>
  <c r="T195" i="108"/>
  <c r="S195" i="108"/>
  <c r="Q195" i="108"/>
  <c r="N195" i="108"/>
  <c r="O195" i="108" s="1"/>
  <c r="K195" i="108"/>
  <c r="L195" i="108" s="1"/>
  <c r="W194" i="108"/>
  <c r="V194" i="108"/>
  <c r="U194" i="108"/>
  <c r="T194" i="108"/>
  <c r="S194" i="108"/>
  <c r="Q194" i="108"/>
  <c r="O194" i="108"/>
  <c r="N194" i="108"/>
  <c r="K194" i="108"/>
  <c r="L194" i="108" s="1"/>
  <c r="W193" i="108"/>
  <c r="V193" i="108"/>
  <c r="U193" i="108"/>
  <c r="T193" i="108"/>
  <c r="S193" i="108"/>
  <c r="Q193" i="108"/>
  <c r="N193" i="108"/>
  <c r="O193" i="108" s="1"/>
  <c r="K193" i="108"/>
  <c r="L193" i="108" s="1"/>
  <c r="W192" i="108"/>
  <c r="V192" i="108"/>
  <c r="U192" i="108"/>
  <c r="T192" i="108"/>
  <c r="S192" i="108"/>
  <c r="Q192" i="108"/>
  <c r="N192" i="108"/>
  <c r="O192" i="108" s="1"/>
  <c r="K192" i="108"/>
  <c r="L192" i="108" s="1"/>
  <c r="W191" i="108"/>
  <c r="V191" i="108"/>
  <c r="U191" i="108"/>
  <c r="T191" i="108"/>
  <c r="S191" i="108"/>
  <c r="Q191" i="108"/>
  <c r="N191" i="108"/>
  <c r="O191" i="108" s="1"/>
  <c r="K191" i="108"/>
  <c r="L191" i="108" s="1"/>
  <c r="W190" i="108"/>
  <c r="V190" i="108"/>
  <c r="U190" i="108"/>
  <c r="T190" i="108"/>
  <c r="S190" i="108"/>
  <c r="Q190" i="108"/>
  <c r="N190" i="108"/>
  <c r="O190" i="108" s="1"/>
  <c r="K190" i="108"/>
  <c r="L190" i="108" s="1"/>
  <c r="W189" i="108"/>
  <c r="V189" i="108"/>
  <c r="U189" i="108"/>
  <c r="T189" i="108"/>
  <c r="S189" i="108"/>
  <c r="Q189" i="108"/>
  <c r="N189" i="108"/>
  <c r="O189" i="108" s="1"/>
  <c r="K189" i="108"/>
  <c r="L189" i="108" s="1"/>
  <c r="W188" i="108"/>
  <c r="V188" i="108"/>
  <c r="U188" i="108"/>
  <c r="T188" i="108"/>
  <c r="S188" i="108"/>
  <c r="Q188" i="108"/>
  <c r="N188" i="108"/>
  <c r="O188" i="108" s="1"/>
  <c r="K188" i="108"/>
  <c r="L188" i="108" s="1"/>
  <c r="W187" i="108"/>
  <c r="V187" i="108"/>
  <c r="U187" i="108"/>
  <c r="T187" i="108"/>
  <c r="S187" i="108"/>
  <c r="Q187" i="108"/>
  <c r="N187" i="108"/>
  <c r="O187" i="108" s="1"/>
  <c r="K187" i="108"/>
  <c r="L187" i="108" s="1"/>
  <c r="W186" i="108"/>
  <c r="V186" i="108"/>
  <c r="U186" i="108"/>
  <c r="T186" i="108"/>
  <c r="S186" i="108"/>
  <c r="Q186" i="108"/>
  <c r="O186" i="108"/>
  <c r="N186" i="108"/>
  <c r="L186" i="108"/>
  <c r="K186" i="108"/>
  <c r="W185" i="108"/>
  <c r="V185" i="108"/>
  <c r="U185" i="108"/>
  <c r="T185" i="108"/>
  <c r="S185" i="108"/>
  <c r="Q185" i="108"/>
  <c r="N185" i="108"/>
  <c r="O185" i="108" s="1"/>
  <c r="K185" i="108"/>
  <c r="L185" i="108" s="1"/>
  <c r="W184" i="108"/>
  <c r="V184" i="108"/>
  <c r="U184" i="108"/>
  <c r="T184" i="108"/>
  <c r="S184" i="108"/>
  <c r="Q184" i="108"/>
  <c r="N184" i="108"/>
  <c r="O184" i="108" s="1"/>
  <c r="K184" i="108"/>
  <c r="L184" i="108" s="1"/>
  <c r="W183" i="108"/>
  <c r="V183" i="108"/>
  <c r="U183" i="108"/>
  <c r="T183" i="108"/>
  <c r="S183" i="108"/>
  <c r="Q183" i="108"/>
  <c r="N183" i="108"/>
  <c r="O183" i="108" s="1"/>
  <c r="K183" i="108"/>
  <c r="L183" i="108" s="1"/>
  <c r="W182" i="108"/>
  <c r="V182" i="108"/>
  <c r="U182" i="108"/>
  <c r="T182" i="108"/>
  <c r="S182" i="108"/>
  <c r="Q182" i="108"/>
  <c r="O182" i="108"/>
  <c r="N182" i="108"/>
  <c r="K182" i="108"/>
  <c r="L182" i="108" s="1"/>
  <c r="W181" i="108"/>
  <c r="V181" i="108"/>
  <c r="U181" i="108"/>
  <c r="T181" i="108"/>
  <c r="S181" i="108"/>
  <c r="Q181" i="108"/>
  <c r="N181" i="108"/>
  <c r="O181" i="108" s="1"/>
  <c r="K181" i="108"/>
  <c r="L181" i="108" s="1"/>
  <c r="W180" i="108"/>
  <c r="V180" i="108"/>
  <c r="U180" i="108"/>
  <c r="T180" i="108"/>
  <c r="S180" i="108"/>
  <c r="Q180" i="108"/>
  <c r="N180" i="108"/>
  <c r="O180" i="108" s="1"/>
  <c r="K180" i="108"/>
  <c r="L180" i="108" s="1"/>
  <c r="W179" i="108"/>
  <c r="V179" i="108"/>
  <c r="U179" i="108"/>
  <c r="T179" i="108"/>
  <c r="S179" i="108"/>
  <c r="Q179" i="108"/>
  <c r="N179" i="108"/>
  <c r="O179" i="108" s="1"/>
  <c r="L179" i="108"/>
  <c r="K179" i="108"/>
  <c r="W178" i="108"/>
  <c r="V178" i="108"/>
  <c r="U178" i="108"/>
  <c r="T178" i="108"/>
  <c r="S178" i="108"/>
  <c r="Q178" i="108"/>
  <c r="N178" i="108"/>
  <c r="O178" i="108" s="1"/>
  <c r="K178" i="108"/>
  <c r="L178" i="108" s="1"/>
  <c r="I173" i="108"/>
  <c r="H173" i="108"/>
  <c r="C173" i="108"/>
  <c r="B173" i="108"/>
  <c r="W172" i="108"/>
  <c r="V172" i="108"/>
  <c r="U172" i="108"/>
  <c r="T172" i="108"/>
  <c r="S172" i="108"/>
  <c r="Q172" i="108"/>
  <c r="N172" i="108"/>
  <c r="O172" i="108" s="1"/>
  <c r="K172" i="108"/>
  <c r="L172" i="108" s="1"/>
  <c r="W171" i="108"/>
  <c r="V171" i="108"/>
  <c r="U171" i="108"/>
  <c r="T171" i="108"/>
  <c r="S171" i="108"/>
  <c r="Q171" i="108"/>
  <c r="N171" i="108"/>
  <c r="O171" i="108" s="1"/>
  <c r="K171" i="108"/>
  <c r="L171" i="108" s="1"/>
  <c r="W170" i="108"/>
  <c r="V170" i="108"/>
  <c r="U170" i="108"/>
  <c r="T170" i="108"/>
  <c r="S170" i="108"/>
  <c r="Q170" i="108"/>
  <c r="N170" i="108"/>
  <c r="O170" i="108" s="1"/>
  <c r="K170" i="108"/>
  <c r="L170" i="108" s="1"/>
  <c r="W169" i="108"/>
  <c r="V169" i="108"/>
  <c r="U169" i="108"/>
  <c r="T169" i="108"/>
  <c r="S169" i="108"/>
  <c r="Q169" i="108"/>
  <c r="N169" i="108"/>
  <c r="O169" i="108" s="1"/>
  <c r="K169" i="108"/>
  <c r="L169" i="108" s="1"/>
  <c r="W168" i="108"/>
  <c r="V168" i="108"/>
  <c r="U168" i="108"/>
  <c r="T168" i="108"/>
  <c r="S168" i="108"/>
  <c r="Q168" i="108"/>
  <c r="N168" i="108"/>
  <c r="O168" i="108" s="1"/>
  <c r="K168" i="108"/>
  <c r="L168" i="108" s="1"/>
  <c r="W167" i="108"/>
  <c r="V167" i="108"/>
  <c r="U167" i="108"/>
  <c r="T167" i="108"/>
  <c r="S167" i="108"/>
  <c r="Q167" i="108"/>
  <c r="N167" i="108"/>
  <c r="O167" i="108" s="1"/>
  <c r="K167" i="108"/>
  <c r="L167" i="108" s="1"/>
  <c r="W166" i="108"/>
  <c r="V166" i="108"/>
  <c r="U166" i="108"/>
  <c r="T166" i="108"/>
  <c r="S166" i="108"/>
  <c r="Q166" i="108"/>
  <c r="N166" i="108"/>
  <c r="O166" i="108" s="1"/>
  <c r="L166" i="108"/>
  <c r="K166" i="108"/>
  <c r="W165" i="108"/>
  <c r="V165" i="108"/>
  <c r="U165" i="108"/>
  <c r="T165" i="108"/>
  <c r="S165" i="108"/>
  <c r="Q165" i="108"/>
  <c r="N165" i="108"/>
  <c r="O165" i="108" s="1"/>
  <c r="K165" i="108"/>
  <c r="L165" i="108" s="1"/>
  <c r="W164" i="108"/>
  <c r="V164" i="108"/>
  <c r="U164" i="108"/>
  <c r="T164" i="108"/>
  <c r="S164" i="108"/>
  <c r="Q164" i="108"/>
  <c r="N164" i="108"/>
  <c r="O164" i="108" s="1"/>
  <c r="K164" i="108"/>
  <c r="L164" i="108" s="1"/>
  <c r="W163" i="108"/>
  <c r="V163" i="108"/>
  <c r="U163" i="108"/>
  <c r="T163" i="108"/>
  <c r="S163" i="108"/>
  <c r="Q163" i="108"/>
  <c r="N163" i="108"/>
  <c r="O163" i="108" s="1"/>
  <c r="K163" i="108"/>
  <c r="L163" i="108" s="1"/>
  <c r="W162" i="108"/>
  <c r="V162" i="108"/>
  <c r="U162" i="108"/>
  <c r="T162" i="108"/>
  <c r="S162" i="108"/>
  <c r="Q162" i="108"/>
  <c r="N162" i="108"/>
  <c r="O162" i="108" s="1"/>
  <c r="K162" i="108"/>
  <c r="L162" i="108" s="1"/>
  <c r="W161" i="108"/>
  <c r="V161" i="108"/>
  <c r="U161" i="108"/>
  <c r="T161" i="108"/>
  <c r="S161" i="108"/>
  <c r="Q161" i="108"/>
  <c r="N161" i="108"/>
  <c r="O161" i="108" s="1"/>
  <c r="K161" i="108"/>
  <c r="L161" i="108" s="1"/>
  <c r="W160" i="108"/>
  <c r="V160" i="108"/>
  <c r="U160" i="108"/>
  <c r="T160" i="108"/>
  <c r="S160" i="108"/>
  <c r="Q160" i="108"/>
  <c r="N160" i="108"/>
  <c r="O160" i="108" s="1"/>
  <c r="K160" i="108"/>
  <c r="L160" i="108" s="1"/>
  <c r="W159" i="108"/>
  <c r="V159" i="108"/>
  <c r="U159" i="108"/>
  <c r="T159" i="108"/>
  <c r="S159" i="108"/>
  <c r="Q159" i="108"/>
  <c r="N159" i="108"/>
  <c r="O159" i="108" s="1"/>
  <c r="K159" i="108"/>
  <c r="L159" i="108" s="1"/>
  <c r="W158" i="108"/>
  <c r="V158" i="108"/>
  <c r="U158" i="108"/>
  <c r="T158" i="108"/>
  <c r="S158" i="108"/>
  <c r="Q158" i="108"/>
  <c r="N158" i="108"/>
  <c r="O158" i="108" s="1"/>
  <c r="K158" i="108"/>
  <c r="L158" i="108" s="1"/>
  <c r="W157" i="108"/>
  <c r="V157" i="108"/>
  <c r="U157" i="108"/>
  <c r="T157" i="108"/>
  <c r="S157" i="108"/>
  <c r="Q157" i="108"/>
  <c r="N157" i="108"/>
  <c r="O157" i="108" s="1"/>
  <c r="K157" i="108"/>
  <c r="L157" i="108" s="1"/>
  <c r="W156" i="108"/>
  <c r="V156" i="108"/>
  <c r="U156" i="108"/>
  <c r="T156" i="108"/>
  <c r="S156" i="108"/>
  <c r="Q156" i="108"/>
  <c r="N156" i="108"/>
  <c r="O156" i="108" s="1"/>
  <c r="K156" i="108"/>
  <c r="L156" i="108" s="1"/>
  <c r="W155" i="108"/>
  <c r="V155" i="108"/>
  <c r="U155" i="108"/>
  <c r="T155" i="108"/>
  <c r="S155" i="108"/>
  <c r="Q155" i="108"/>
  <c r="N155" i="108"/>
  <c r="O155" i="108" s="1"/>
  <c r="K155" i="108"/>
  <c r="L155" i="108" s="1"/>
  <c r="W154" i="108"/>
  <c r="V154" i="108"/>
  <c r="U154" i="108"/>
  <c r="T154" i="108"/>
  <c r="S154" i="108"/>
  <c r="Q154" i="108"/>
  <c r="N154" i="108"/>
  <c r="O154" i="108" s="1"/>
  <c r="K154" i="108"/>
  <c r="L154" i="108" s="1"/>
  <c r="W153" i="108"/>
  <c r="V153" i="108"/>
  <c r="U153" i="108"/>
  <c r="T153" i="108"/>
  <c r="S153" i="108"/>
  <c r="Q153" i="108"/>
  <c r="N153" i="108"/>
  <c r="O153" i="108" s="1"/>
  <c r="K153" i="108"/>
  <c r="L153" i="108" s="1"/>
  <c r="I148" i="108"/>
  <c r="I13" i="108" s="1"/>
  <c r="H148" i="108"/>
  <c r="H13" i="108" s="1"/>
  <c r="C148" i="108"/>
  <c r="B148" i="108"/>
  <c r="W147" i="108"/>
  <c r="V147" i="108"/>
  <c r="U147" i="108"/>
  <c r="T147" i="108"/>
  <c r="S147" i="108"/>
  <c r="Q147" i="108"/>
  <c r="N147" i="108"/>
  <c r="O147" i="108" s="1"/>
  <c r="K147" i="108"/>
  <c r="L147" i="108" s="1"/>
  <c r="W146" i="108"/>
  <c r="V146" i="108"/>
  <c r="U146" i="108"/>
  <c r="T146" i="108"/>
  <c r="S146" i="108"/>
  <c r="Q146" i="108"/>
  <c r="N146" i="108"/>
  <c r="O146" i="108" s="1"/>
  <c r="K146" i="108"/>
  <c r="L146" i="108" s="1"/>
  <c r="W145" i="108"/>
  <c r="V145" i="108"/>
  <c r="U145" i="108"/>
  <c r="T145" i="108"/>
  <c r="S145" i="108"/>
  <c r="Q145" i="108"/>
  <c r="N145" i="108"/>
  <c r="O145" i="108" s="1"/>
  <c r="K145" i="108"/>
  <c r="L145" i="108" s="1"/>
  <c r="W144" i="108"/>
  <c r="V144" i="108"/>
  <c r="U144" i="108"/>
  <c r="T144" i="108"/>
  <c r="S144" i="108"/>
  <c r="Q144" i="108"/>
  <c r="N144" i="108"/>
  <c r="O144" i="108" s="1"/>
  <c r="K144" i="108"/>
  <c r="L144" i="108" s="1"/>
  <c r="W143" i="108"/>
  <c r="V143" i="108"/>
  <c r="U143" i="108"/>
  <c r="T143" i="108"/>
  <c r="S143" i="108"/>
  <c r="Q143" i="108"/>
  <c r="N143" i="108"/>
  <c r="O143" i="108" s="1"/>
  <c r="K143" i="108"/>
  <c r="L143" i="108" s="1"/>
  <c r="W142" i="108"/>
  <c r="V142" i="108"/>
  <c r="U142" i="108"/>
  <c r="T142" i="108"/>
  <c r="S142" i="108"/>
  <c r="Q142" i="108"/>
  <c r="N142" i="108"/>
  <c r="O142" i="108" s="1"/>
  <c r="K142" i="108"/>
  <c r="L142" i="108" s="1"/>
  <c r="W141" i="108"/>
  <c r="V141" i="108"/>
  <c r="U141" i="108"/>
  <c r="T141" i="108"/>
  <c r="S141" i="108"/>
  <c r="Q141" i="108"/>
  <c r="N141" i="108"/>
  <c r="O141" i="108" s="1"/>
  <c r="K141" i="108"/>
  <c r="L141" i="108" s="1"/>
  <c r="W140" i="108"/>
  <c r="V140" i="108"/>
  <c r="U140" i="108"/>
  <c r="T140" i="108"/>
  <c r="S140" i="108"/>
  <c r="Q140" i="108"/>
  <c r="N140" i="108"/>
  <c r="O140" i="108" s="1"/>
  <c r="K140" i="108"/>
  <c r="L140" i="108" s="1"/>
  <c r="W139" i="108"/>
  <c r="V139" i="108"/>
  <c r="U139" i="108"/>
  <c r="T139" i="108"/>
  <c r="S139" i="108"/>
  <c r="Q139" i="108"/>
  <c r="N139" i="108"/>
  <c r="O139" i="108" s="1"/>
  <c r="K139" i="108"/>
  <c r="L139" i="108" s="1"/>
  <c r="W138" i="108"/>
  <c r="V138" i="108"/>
  <c r="U138" i="108"/>
  <c r="T138" i="108"/>
  <c r="S138" i="108"/>
  <c r="Q138" i="108"/>
  <c r="N138" i="108"/>
  <c r="O138" i="108" s="1"/>
  <c r="K138" i="108"/>
  <c r="L138" i="108" s="1"/>
  <c r="W137" i="108"/>
  <c r="V137" i="108"/>
  <c r="U137" i="108"/>
  <c r="T137" i="108"/>
  <c r="W136" i="108"/>
  <c r="V136" i="108"/>
  <c r="U136" i="108"/>
  <c r="T136" i="108"/>
  <c r="W135" i="108"/>
  <c r="V135" i="108"/>
  <c r="U135" i="108"/>
  <c r="T135" i="108"/>
  <c r="W134" i="108"/>
  <c r="V134" i="108"/>
  <c r="U134" i="108"/>
  <c r="T134" i="108"/>
  <c r="W133" i="108"/>
  <c r="V133" i="108"/>
  <c r="U133" i="108"/>
  <c r="T133" i="108"/>
  <c r="W132" i="108"/>
  <c r="V132" i="108"/>
  <c r="U132" i="108"/>
  <c r="T132" i="108"/>
  <c r="W131" i="108"/>
  <c r="V131" i="108"/>
  <c r="U131" i="108"/>
  <c r="T131" i="108"/>
  <c r="W130" i="108"/>
  <c r="V130" i="108"/>
  <c r="U130" i="108"/>
  <c r="T130" i="108"/>
  <c r="W129" i="108"/>
  <c r="V129" i="108"/>
  <c r="U129" i="108"/>
  <c r="T129" i="108"/>
  <c r="W128" i="108"/>
  <c r="V128" i="108"/>
  <c r="U128" i="108"/>
  <c r="T128" i="108"/>
  <c r="I123" i="108"/>
  <c r="H123" i="108"/>
  <c r="H12" i="108" s="1"/>
  <c r="C123" i="108"/>
  <c r="C12" i="108" s="1"/>
  <c r="B123" i="108"/>
  <c r="B12" i="108" s="1"/>
  <c r="W122" i="108"/>
  <c r="V122" i="108"/>
  <c r="U122" i="108"/>
  <c r="T122" i="108"/>
  <c r="S122" i="108"/>
  <c r="Q122" i="108"/>
  <c r="N122" i="108"/>
  <c r="O122" i="108" s="1"/>
  <c r="K122" i="108"/>
  <c r="L122" i="108" s="1"/>
  <c r="W121" i="108"/>
  <c r="V121" i="108"/>
  <c r="U121" i="108"/>
  <c r="T121" i="108"/>
  <c r="S121" i="108"/>
  <c r="Q121" i="108"/>
  <c r="N121" i="108"/>
  <c r="O121" i="108" s="1"/>
  <c r="K121" i="108"/>
  <c r="L121" i="108" s="1"/>
  <c r="W120" i="108"/>
  <c r="V120" i="108"/>
  <c r="U120" i="108"/>
  <c r="T120" i="108"/>
  <c r="S120" i="108"/>
  <c r="Q120" i="108"/>
  <c r="N120" i="108"/>
  <c r="O120" i="108" s="1"/>
  <c r="K120" i="108"/>
  <c r="L120" i="108" s="1"/>
  <c r="W119" i="108"/>
  <c r="V119" i="108"/>
  <c r="U119" i="108"/>
  <c r="T119" i="108"/>
  <c r="S119" i="108"/>
  <c r="Q119" i="108"/>
  <c r="N119" i="108"/>
  <c r="O119" i="108" s="1"/>
  <c r="K119" i="108"/>
  <c r="L119" i="108" s="1"/>
  <c r="W118" i="108"/>
  <c r="V118" i="108"/>
  <c r="U118" i="108"/>
  <c r="T118" i="108"/>
  <c r="S118" i="108"/>
  <c r="Q118" i="108"/>
  <c r="N118" i="108"/>
  <c r="O118" i="108" s="1"/>
  <c r="K118" i="108"/>
  <c r="L118" i="108" s="1"/>
  <c r="W117" i="108"/>
  <c r="V117" i="108"/>
  <c r="U117" i="108"/>
  <c r="T117" i="108"/>
  <c r="S117" i="108"/>
  <c r="Q117" i="108"/>
  <c r="N117" i="108"/>
  <c r="O117" i="108" s="1"/>
  <c r="K117" i="108"/>
  <c r="L117" i="108" s="1"/>
  <c r="W116" i="108"/>
  <c r="V116" i="108"/>
  <c r="U116" i="108"/>
  <c r="T116" i="108"/>
  <c r="S116" i="108"/>
  <c r="Q116" i="108"/>
  <c r="N116" i="108"/>
  <c r="O116" i="108" s="1"/>
  <c r="K116" i="108"/>
  <c r="L116" i="108" s="1"/>
  <c r="W115" i="108"/>
  <c r="V115" i="108"/>
  <c r="U115" i="108"/>
  <c r="T115" i="108"/>
  <c r="S115" i="108"/>
  <c r="Q115" i="108"/>
  <c r="N115" i="108"/>
  <c r="O115" i="108" s="1"/>
  <c r="K115" i="108"/>
  <c r="L115" i="108" s="1"/>
  <c r="W114" i="108"/>
  <c r="V114" i="108"/>
  <c r="U114" i="108"/>
  <c r="T114" i="108"/>
  <c r="S114" i="108"/>
  <c r="Q114" i="108"/>
  <c r="N114" i="108"/>
  <c r="O114" i="108" s="1"/>
  <c r="K114" i="108"/>
  <c r="L114" i="108" s="1"/>
  <c r="W113" i="108"/>
  <c r="V113" i="108"/>
  <c r="U113" i="108"/>
  <c r="T113" i="108"/>
  <c r="S113" i="108"/>
  <c r="Q113" i="108"/>
  <c r="N113" i="108"/>
  <c r="O113" i="108" s="1"/>
  <c r="K113" i="108"/>
  <c r="L113" i="108" s="1"/>
  <c r="W112" i="108"/>
  <c r="V112" i="108"/>
  <c r="U112" i="108"/>
  <c r="T112" i="108"/>
  <c r="W111" i="108"/>
  <c r="V111" i="108"/>
  <c r="U111" i="108"/>
  <c r="T111" i="108"/>
  <c r="W110" i="108"/>
  <c r="V110" i="108"/>
  <c r="U110" i="108"/>
  <c r="T110" i="108"/>
  <c r="W109" i="108"/>
  <c r="V109" i="108"/>
  <c r="U109" i="108"/>
  <c r="T109" i="108"/>
  <c r="W108" i="108"/>
  <c r="V108" i="108"/>
  <c r="U108" i="108"/>
  <c r="T108" i="108"/>
  <c r="W107" i="108"/>
  <c r="V107" i="108"/>
  <c r="U107" i="108"/>
  <c r="T107" i="108"/>
  <c r="W106" i="108"/>
  <c r="V106" i="108"/>
  <c r="U106" i="108"/>
  <c r="T106" i="108"/>
  <c r="W105" i="108"/>
  <c r="V105" i="108"/>
  <c r="U105" i="108"/>
  <c r="T105" i="108"/>
  <c r="W104" i="108"/>
  <c r="V104" i="108"/>
  <c r="U104" i="108"/>
  <c r="T104" i="108"/>
  <c r="W103" i="108"/>
  <c r="V103" i="108"/>
  <c r="U103" i="108"/>
  <c r="T103" i="108"/>
  <c r="I98" i="108"/>
  <c r="H98" i="108"/>
  <c r="C98" i="108"/>
  <c r="C11" i="108" s="1"/>
  <c r="B98" i="108"/>
  <c r="B11" i="108" s="1"/>
  <c r="W97" i="108"/>
  <c r="V97" i="108"/>
  <c r="U97" i="108"/>
  <c r="T97" i="108"/>
  <c r="S97" i="108"/>
  <c r="Q97" i="108"/>
  <c r="N97" i="108"/>
  <c r="O97" i="108" s="1"/>
  <c r="K97" i="108"/>
  <c r="L97" i="108" s="1"/>
  <c r="W96" i="108"/>
  <c r="V96" i="108"/>
  <c r="U96" i="108"/>
  <c r="T96" i="108"/>
  <c r="S96" i="108"/>
  <c r="Q96" i="108"/>
  <c r="N96" i="108"/>
  <c r="O96" i="108" s="1"/>
  <c r="K96" i="108"/>
  <c r="L96" i="108" s="1"/>
  <c r="W95" i="108"/>
  <c r="V95" i="108"/>
  <c r="U95" i="108"/>
  <c r="T95" i="108"/>
  <c r="S95" i="108"/>
  <c r="Q95" i="108"/>
  <c r="N95" i="108"/>
  <c r="O95" i="108" s="1"/>
  <c r="K95" i="108"/>
  <c r="L95" i="108" s="1"/>
  <c r="W94" i="108"/>
  <c r="V94" i="108"/>
  <c r="U94" i="108"/>
  <c r="T94" i="108"/>
  <c r="S94" i="108"/>
  <c r="Q94" i="108"/>
  <c r="N94" i="108"/>
  <c r="O94" i="108" s="1"/>
  <c r="K94" i="108"/>
  <c r="L94" i="108" s="1"/>
  <c r="W93" i="108"/>
  <c r="V93" i="108"/>
  <c r="U93" i="108"/>
  <c r="T93" i="108"/>
  <c r="S93" i="108"/>
  <c r="Q93" i="108"/>
  <c r="N93" i="108"/>
  <c r="O93" i="108" s="1"/>
  <c r="K93" i="108"/>
  <c r="L93" i="108" s="1"/>
  <c r="W92" i="108"/>
  <c r="V92" i="108"/>
  <c r="U92" i="108"/>
  <c r="T92" i="108"/>
  <c r="S92" i="108"/>
  <c r="Q92" i="108"/>
  <c r="N92" i="108"/>
  <c r="O92" i="108" s="1"/>
  <c r="K92" i="108"/>
  <c r="L92" i="108" s="1"/>
  <c r="W91" i="108"/>
  <c r="V91" i="108"/>
  <c r="U91" i="108"/>
  <c r="T91" i="108"/>
  <c r="S91" i="108"/>
  <c r="Q91" i="108"/>
  <c r="N91" i="108"/>
  <c r="O91" i="108" s="1"/>
  <c r="K91" i="108"/>
  <c r="L91" i="108" s="1"/>
  <c r="W90" i="108"/>
  <c r="V90" i="108"/>
  <c r="U90" i="108"/>
  <c r="T90" i="108"/>
  <c r="S90" i="108"/>
  <c r="Q90" i="108"/>
  <c r="N90" i="108"/>
  <c r="O90" i="108" s="1"/>
  <c r="K90" i="108"/>
  <c r="L90" i="108" s="1"/>
  <c r="W89" i="108"/>
  <c r="V89" i="108"/>
  <c r="U89" i="108"/>
  <c r="T89" i="108"/>
  <c r="S89" i="108"/>
  <c r="Q89" i="108"/>
  <c r="N89" i="108"/>
  <c r="O89" i="108" s="1"/>
  <c r="K89" i="108"/>
  <c r="L89" i="108" s="1"/>
  <c r="W88" i="108"/>
  <c r="V88" i="108"/>
  <c r="U88" i="108"/>
  <c r="T88" i="108"/>
  <c r="S88" i="108"/>
  <c r="Q88" i="108"/>
  <c r="N88" i="108"/>
  <c r="O88" i="108" s="1"/>
  <c r="K88" i="108"/>
  <c r="L88" i="108" s="1"/>
  <c r="W87" i="108"/>
  <c r="V87" i="108"/>
  <c r="U87" i="108"/>
  <c r="T87" i="108"/>
  <c r="W86" i="108"/>
  <c r="V86" i="108"/>
  <c r="U86" i="108"/>
  <c r="T86" i="108"/>
  <c r="W85" i="108"/>
  <c r="V85" i="108"/>
  <c r="U85" i="108"/>
  <c r="T85" i="108"/>
  <c r="W84" i="108"/>
  <c r="V84" i="108"/>
  <c r="U84" i="108"/>
  <c r="T84" i="108"/>
  <c r="W83" i="108"/>
  <c r="V83" i="108"/>
  <c r="U83" i="108"/>
  <c r="T83" i="108"/>
  <c r="W82" i="108"/>
  <c r="V82" i="108"/>
  <c r="U82" i="108"/>
  <c r="T82" i="108"/>
  <c r="W81" i="108"/>
  <c r="V81" i="108"/>
  <c r="U81" i="108"/>
  <c r="T81" i="108"/>
  <c r="W80" i="108"/>
  <c r="V80" i="108"/>
  <c r="U80" i="108"/>
  <c r="T80" i="108"/>
  <c r="W79" i="108"/>
  <c r="V79" i="108"/>
  <c r="U79" i="108"/>
  <c r="T79" i="108"/>
  <c r="W78" i="108"/>
  <c r="V78" i="108"/>
  <c r="U78" i="108"/>
  <c r="T78" i="108"/>
  <c r="I73" i="108"/>
  <c r="I10" i="108" s="1"/>
  <c r="H73" i="108"/>
  <c r="C73" i="108"/>
  <c r="B73" i="108"/>
  <c r="B10" i="108" s="1"/>
  <c r="W72" i="108"/>
  <c r="V72" i="108"/>
  <c r="U72" i="108"/>
  <c r="T72" i="108"/>
  <c r="S72" i="108"/>
  <c r="Q72" i="108"/>
  <c r="N72" i="108"/>
  <c r="O72" i="108" s="1"/>
  <c r="K72" i="108"/>
  <c r="L72" i="108" s="1"/>
  <c r="W71" i="108"/>
  <c r="V71" i="108"/>
  <c r="U71" i="108"/>
  <c r="T71" i="108"/>
  <c r="S71" i="108"/>
  <c r="Q71" i="108"/>
  <c r="N71" i="108"/>
  <c r="O71" i="108" s="1"/>
  <c r="K71" i="108"/>
  <c r="L71" i="108" s="1"/>
  <c r="W70" i="108"/>
  <c r="V70" i="108"/>
  <c r="U70" i="108"/>
  <c r="T70" i="108"/>
  <c r="S70" i="108"/>
  <c r="Q70" i="108"/>
  <c r="N70" i="108"/>
  <c r="O70" i="108" s="1"/>
  <c r="K70" i="108"/>
  <c r="L70" i="108" s="1"/>
  <c r="W69" i="108"/>
  <c r="V69" i="108"/>
  <c r="U69" i="108"/>
  <c r="T69" i="108"/>
  <c r="S69" i="108"/>
  <c r="Q69" i="108"/>
  <c r="N69" i="108"/>
  <c r="O69" i="108" s="1"/>
  <c r="K69" i="108"/>
  <c r="L69" i="108" s="1"/>
  <c r="W68" i="108"/>
  <c r="V68" i="108"/>
  <c r="U68" i="108"/>
  <c r="T68" i="108"/>
  <c r="S68" i="108"/>
  <c r="Q68" i="108"/>
  <c r="N68" i="108"/>
  <c r="O68" i="108" s="1"/>
  <c r="K68" i="108"/>
  <c r="L68" i="108" s="1"/>
  <c r="W67" i="108"/>
  <c r="V67" i="108"/>
  <c r="U67" i="108"/>
  <c r="T67" i="108"/>
  <c r="S67" i="108"/>
  <c r="Q67" i="108"/>
  <c r="N67" i="108"/>
  <c r="O67" i="108" s="1"/>
  <c r="K67" i="108"/>
  <c r="L67" i="108" s="1"/>
  <c r="W66" i="108"/>
  <c r="V66" i="108"/>
  <c r="U66" i="108"/>
  <c r="T66" i="108"/>
  <c r="S66" i="108"/>
  <c r="Q66" i="108"/>
  <c r="N66" i="108"/>
  <c r="O66" i="108" s="1"/>
  <c r="K66" i="108"/>
  <c r="L66" i="108" s="1"/>
  <c r="W65" i="108"/>
  <c r="V65" i="108"/>
  <c r="U65" i="108"/>
  <c r="T65" i="108"/>
  <c r="S65" i="108"/>
  <c r="Q65" i="108"/>
  <c r="N65" i="108"/>
  <c r="O65" i="108" s="1"/>
  <c r="K65" i="108"/>
  <c r="L65" i="108" s="1"/>
  <c r="W64" i="108"/>
  <c r="V64" i="108"/>
  <c r="U64" i="108"/>
  <c r="T64" i="108"/>
  <c r="S64" i="108"/>
  <c r="Q64" i="108"/>
  <c r="N64" i="108"/>
  <c r="O64" i="108" s="1"/>
  <c r="K64" i="108"/>
  <c r="L64" i="108" s="1"/>
  <c r="W63" i="108"/>
  <c r="V63" i="108"/>
  <c r="U63" i="108"/>
  <c r="T63" i="108"/>
  <c r="S63" i="108"/>
  <c r="Q63" i="108"/>
  <c r="N63" i="108"/>
  <c r="O63" i="108" s="1"/>
  <c r="K63" i="108"/>
  <c r="L63" i="108" s="1"/>
  <c r="W62" i="108"/>
  <c r="V62" i="108"/>
  <c r="U62" i="108"/>
  <c r="T62" i="108"/>
  <c r="W61" i="108"/>
  <c r="V61" i="108"/>
  <c r="U61" i="108"/>
  <c r="T61" i="108"/>
  <c r="W60" i="108"/>
  <c r="V60" i="108"/>
  <c r="U60" i="108"/>
  <c r="T60" i="108"/>
  <c r="W59" i="108"/>
  <c r="V59" i="108"/>
  <c r="U59" i="108"/>
  <c r="T59" i="108"/>
  <c r="W58" i="108"/>
  <c r="V58" i="108"/>
  <c r="U58" i="108"/>
  <c r="T58" i="108"/>
  <c r="W57" i="108"/>
  <c r="V57" i="108"/>
  <c r="U57" i="108"/>
  <c r="T57" i="108"/>
  <c r="W56" i="108"/>
  <c r="V56" i="108"/>
  <c r="U56" i="108"/>
  <c r="T56" i="108"/>
  <c r="W55" i="108"/>
  <c r="V55" i="108"/>
  <c r="U55" i="108"/>
  <c r="T55" i="108"/>
  <c r="W54" i="108"/>
  <c r="V54" i="108"/>
  <c r="U54" i="108"/>
  <c r="T54" i="108"/>
  <c r="W53" i="108"/>
  <c r="V53" i="108"/>
  <c r="U53" i="108"/>
  <c r="T53" i="108"/>
  <c r="I48" i="108"/>
  <c r="I9" i="108" s="1"/>
  <c r="H48" i="108"/>
  <c r="H9" i="108" s="1"/>
  <c r="C48" i="108"/>
  <c r="C9" i="108" s="1"/>
  <c r="B48" i="108"/>
  <c r="W47" i="108"/>
  <c r="V47" i="108"/>
  <c r="U47" i="108"/>
  <c r="T47" i="108"/>
  <c r="S47" i="108"/>
  <c r="Q47" i="108"/>
  <c r="N47" i="108"/>
  <c r="O47" i="108" s="1"/>
  <c r="K47" i="108"/>
  <c r="L47" i="108" s="1"/>
  <c r="W46" i="108"/>
  <c r="V46" i="108"/>
  <c r="U46" i="108"/>
  <c r="T46" i="108"/>
  <c r="S46" i="108"/>
  <c r="Q46" i="108"/>
  <c r="N46" i="108"/>
  <c r="O46" i="108" s="1"/>
  <c r="K46" i="108"/>
  <c r="L46" i="108" s="1"/>
  <c r="W45" i="108"/>
  <c r="V45" i="108"/>
  <c r="U45" i="108"/>
  <c r="T45" i="108"/>
  <c r="S45" i="108"/>
  <c r="Q45" i="108"/>
  <c r="N45" i="108"/>
  <c r="O45" i="108" s="1"/>
  <c r="K45" i="108"/>
  <c r="L45" i="108" s="1"/>
  <c r="W44" i="108"/>
  <c r="V44" i="108"/>
  <c r="U44" i="108"/>
  <c r="T44" i="108"/>
  <c r="S44" i="108"/>
  <c r="Q44" i="108"/>
  <c r="N44" i="108"/>
  <c r="O44" i="108" s="1"/>
  <c r="K44" i="108"/>
  <c r="L44" i="108" s="1"/>
  <c r="W43" i="108"/>
  <c r="V43" i="108"/>
  <c r="U43" i="108"/>
  <c r="T43" i="108"/>
  <c r="S43" i="108"/>
  <c r="Q43" i="108"/>
  <c r="N43" i="108"/>
  <c r="O43" i="108" s="1"/>
  <c r="K43" i="108"/>
  <c r="L43" i="108" s="1"/>
  <c r="W42" i="108"/>
  <c r="V42" i="108"/>
  <c r="U42" i="108"/>
  <c r="T42" i="108"/>
  <c r="S42" i="108"/>
  <c r="Q42" i="108"/>
  <c r="N42" i="108"/>
  <c r="O42" i="108" s="1"/>
  <c r="K42" i="108"/>
  <c r="L42" i="108" s="1"/>
  <c r="W41" i="108"/>
  <c r="V41" i="108"/>
  <c r="U41" i="108"/>
  <c r="T41" i="108"/>
  <c r="S41" i="108"/>
  <c r="Q41" i="108"/>
  <c r="N41" i="108"/>
  <c r="O41" i="108" s="1"/>
  <c r="K41" i="108"/>
  <c r="L41" i="108" s="1"/>
  <c r="W40" i="108"/>
  <c r="V40" i="108"/>
  <c r="U40" i="108"/>
  <c r="T40" i="108"/>
  <c r="S40" i="108"/>
  <c r="Q40" i="108"/>
  <c r="N40" i="108"/>
  <c r="O40" i="108" s="1"/>
  <c r="L40" i="108"/>
  <c r="K40" i="108"/>
  <c r="W39" i="108"/>
  <c r="V39" i="108"/>
  <c r="U39" i="108"/>
  <c r="T39" i="108"/>
  <c r="S39" i="108"/>
  <c r="Q39" i="108"/>
  <c r="N39" i="108"/>
  <c r="O39" i="108" s="1"/>
  <c r="K39" i="108"/>
  <c r="L39" i="108" s="1"/>
  <c r="W38" i="108"/>
  <c r="V38" i="108"/>
  <c r="U38" i="108"/>
  <c r="T38" i="108"/>
  <c r="S38" i="108"/>
  <c r="Q38" i="108"/>
  <c r="N38" i="108"/>
  <c r="O38" i="108" s="1"/>
  <c r="K38" i="108"/>
  <c r="L38" i="108" s="1"/>
  <c r="W37" i="108"/>
  <c r="V37" i="108"/>
  <c r="U37" i="108"/>
  <c r="T37" i="108"/>
  <c r="W36" i="108"/>
  <c r="V36" i="108"/>
  <c r="U36" i="108"/>
  <c r="T36" i="108"/>
  <c r="W35" i="108"/>
  <c r="V35" i="108"/>
  <c r="U35" i="108"/>
  <c r="T35" i="108"/>
  <c r="W34" i="108"/>
  <c r="V34" i="108"/>
  <c r="U34" i="108"/>
  <c r="T34" i="108"/>
  <c r="W33" i="108"/>
  <c r="V33" i="108"/>
  <c r="U33" i="108"/>
  <c r="T33" i="108"/>
  <c r="W32" i="108"/>
  <c r="V32" i="108"/>
  <c r="U32" i="108"/>
  <c r="T32" i="108"/>
  <c r="W31" i="108"/>
  <c r="V31" i="108"/>
  <c r="U31" i="108"/>
  <c r="T31" i="108"/>
  <c r="W30" i="108"/>
  <c r="V30" i="108"/>
  <c r="U30" i="108"/>
  <c r="T30" i="108"/>
  <c r="W29" i="108"/>
  <c r="V29" i="108"/>
  <c r="U29" i="108"/>
  <c r="T29" i="108"/>
  <c r="W28" i="108"/>
  <c r="V28" i="108"/>
  <c r="U28" i="108"/>
  <c r="T28" i="108"/>
  <c r="H23" i="108"/>
  <c r="C23" i="108"/>
  <c r="O23" i="108" s="1"/>
  <c r="Y23" i="108" s="1"/>
  <c r="S22" i="108"/>
  <c r="I22" i="108"/>
  <c r="H22" i="108"/>
  <c r="E22" i="108"/>
  <c r="D22" i="108"/>
  <c r="Q22" i="108" s="1"/>
  <c r="AA22" i="108" s="1"/>
  <c r="B22" i="108"/>
  <c r="H21" i="108"/>
  <c r="C21" i="108"/>
  <c r="O21" i="108" s="1"/>
  <c r="Y21" i="108" s="1"/>
  <c r="B21" i="108"/>
  <c r="I20" i="108"/>
  <c r="H20" i="108"/>
  <c r="T20" i="108" s="1"/>
  <c r="C20" i="108"/>
  <c r="O20" i="108" s="1"/>
  <c r="Y20" i="108" s="1"/>
  <c r="B20" i="108"/>
  <c r="C19" i="108"/>
  <c r="O19" i="108" s="1"/>
  <c r="Y19" i="108" s="1"/>
  <c r="C18" i="108"/>
  <c r="O18" i="108" s="1"/>
  <c r="Y18" i="108" s="1"/>
  <c r="B18" i="108"/>
  <c r="I17" i="108"/>
  <c r="H17" i="108"/>
  <c r="C17" i="108"/>
  <c r="O17" i="108" s="1"/>
  <c r="Y17" i="108" s="1"/>
  <c r="I16" i="108"/>
  <c r="C16" i="108"/>
  <c r="O16" i="108" s="1"/>
  <c r="Y16" i="108" s="1"/>
  <c r="B16" i="108"/>
  <c r="C15" i="108"/>
  <c r="O15" i="108" s="1"/>
  <c r="Y15" i="108" s="1"/>
  <c r="O14" i="108"/>
  <c r="Y14" i="108" s="1"/>
  <c r="I14" i="108"/>
  <c r="H14" i="108"/>
  <c r="C14" i="108"/>
  <c r="B14" i="108"/>
  <c r="C13" i="108"/>
  <c r="B13" i="108"/>
  <c r="I12" i="108"/>
  <c r="I11" i="108"/>
  <c r="H11" i="108"/>
  <c r="T11" i="108" s="1"/>
  <c r="H10" i="108"/>
  <c r="C10" i="108"/>
  <c r="AA9" i="108"/>
  <c r="B9" i="108"/>
  <c r="S4" i="108"/>
  <c r="S5" i="108" s="1"/>
  <c r="Q4" i="108"/>
  <c r="Q5" i="108" s="1"/>
  <c r="F4" i="108"/>
  <c r="I398" i="107"/>
  <c r="H398" i="107"/>
  <c r="C398" i="107"/>
  <c r="C23" i="107" s="1"/>
  <c r="O23" i="107" s="1"/>
  <c r="Y23" i="107" s="1"/>
  <c r="B398" i="107"/>
  <c r="B23" i="107" s="1"/>
  <c r="W397" i="107"/>
  <c r="V397" i="107"/>
  <c r="U397" i="107"/>
  <c r="T397" i="107"/>
  <c r="S397" i="107"/>
  <c r="Q397" i="107"/>
  <c r="N397" i="107"/>
  <c r="O397" i="107" s="1"/>
  <c r="K397" i="107"/>
  <c r="L397" i="107" s="1"/>
  <c r="W396" i="107"/>
  <c r="V396" i="107"/>
  <c r="U396" i="107"/>
  <c r="T396" i="107"/>
  <c r="S396" i="107"/>
  <c r="Q396" i="107"/>
  <c r="N396" i="107"/>
  <c r="O396" i="107" s="1"/>
  <c r="K396" i="107"/>
  <c r="L396" i="107" s="1"/>
  <c r="W395" i="107"/>
  <c r="V395" i="107"/>
  <c r="U395" i="107"/>
  <c r="T395" i="107"/>
  <c r="S395" i="107"/>
  <c r="Q395" i="107"/>
  <c r="N395" i="107"/>
  <c r="O395" i="107" s="1"/>
  <c r="K395" i="107"/>
  <c r="L395" i="107" s="1"/>
  <c r="W394" i="107"/>
  <c r="V394" i="107"/>
  <c r="U394" i="107"/>
  <c r="T394" i="107"/>
  <c r="S394" i="107"/>
  <c r="Q394" i="107"/>
  <c r="N394" i="107"/>
  <c r="O394" i="107" s="1"/>
  <c r="K394" i="107"/>
  <c r="L394" i="107" s="1"/>
  <c r="W393" i="107"/>
  <c r="V393" i="107"/>
  <c r="U393" i="107"/>
  <c r="T393" i="107"/>
  <c r="S393" i="107"/>
  <c r="Q393" i="107"/>
  <c r="O393" i="107"/>
  <c r="N393" i="107"/>
  <c r="K393" i="107"/>
  <c r="L393" i="107" s="1"/>
  <c r="W392" i="107"/>
  <c r="V392" i="107"/>
  <c r="U392" i="107"/>
  <c r="T392" i="107"/>
  <c r="S392" i="107"/>
  <c r="Q392" i="107"/>
  <c r="N392" i="107"/>
  <c r="O392" i="107" s="1"/>
  <c r="K392" i="107"/>
  <c r="L392" i="107" s="1"/>
  <c r="W391" i="107"/>
  <c r="V391" i="107"/>
  <c r="U391" i="107"/>
  <c r="T391" i="107"/>
  <c r="S391" i="107"/>
  <c r="Q391" i="107"/>
  <c r="N391" i="107"/>
  <c r="O391" i="107" s="1"/>
  <c r="K391" i="107"/>
  <c r="L391" i="107" s="1"/>
  <c r="W390" i="107"/>
  <c r="V390" i="107"/>
  <c r="U390" i="107"/>
  <c r="T390" i="107"/>
  <c r="S390" i="107"/>
  <c r="Q390" i="107"/>
  <c r="N390" i="107"/>
  <c r="O390" i="107" s="1"/>
  <c r="K390" i="107"/>
  <c r="L390" i="107" s="1"/>
  <c r="W389" i="107"/>
  <c r="V389" i="107"/>
  <c r="U389" i="107"/>
  <c r="T389" i="107"/>
  <c r="S389" i="107"/>
  <c r="Q389" i="107"/>
  <c r="N389" i="107"/>
  <c r="O389" i="107" s="1"/>
  <c r="L389" i="107"/>
  <c r="K389" i="107"/>
  <c r="W388" i="107"/>
  <c r="V388" i="107"/>
  <c r="U388" i="107"/>
  <c r="T388" i="107"/>
  <c r="S388" i="107"/>
  <c r="Q388" i="107"/>
  <c r="N388" i="107"/>
  <c r="O388" i="107" s="1"/>
  <c r="K388" i="107"/>
  <c r="L388" i="107" s="1"/>
  <c r="W387" i="107"/>
  <c r="V387" i="107"/>
  <c r="U387" i="107"/>
  <c r="T387" i="107"/>
  <c r="S387" i="107"/>
  <c r="Q387" i="107"/>
  <c r="N387" i="107"/>
  <c r="O387" i="107" s="1"/>
  <c r="K387" i="107"/>
  <c r="L387" i="107" s="1"/>
  <c r="W386" i="107"/>
  <c r="V386" i="107"/>
  <c r="U386" i="107"/>
  <c r="T386" i="107"/>
  <c r="S386" i="107"/>
  <c r="Q386" i="107"/>
  <c r="N386" i="107"/>
  <c r="O386" i="107" s="1"/>
  <c r="K386" i="107"/>
  <c r="L386" i="107" s="1"/>
  <c r="W385" i="107"/>
  <c r="V385" i="107"/>
  <c r="U385" i="107"/>
  <c r="T385" i="107"/>
  <c r="S385" i="107"/>
  <c r="Q385" i="107"/>
  <c r="N385" i="107"/>
  <c r="O385" i="107" s="1"/>
  <c r="K385" i="107"/>
  <c r="L385" i="107" s="1"/>
  <c r="W384" i="107"/>
  <c r="V384" i="107"/>
  <c r="U384" i="107"/>
  <c r="T384" i="107"/>
  <c r="S384" i="107"/>
  <c r="Q384" i="107"/>
  <c r="N384" i="107"/>
  <c r="O384" i="107" s="1"/>
  <c r="K384" i="107"/>
  <c r="L384" i="107" s="1"/>
  <c r="W383" i="107"/>
  <c r="V383" i="107"/>
  <c r="U383" i="107"/>
  <c r="T383" i="107"/>
  <c r="S383" i="107"/>
  <c r="Q383" i="107"/>
  <c r="O383" i="107"/>
  <c r="N383" i="107"/>
  <c r="K383" i="107"/>
  <c r="L383" i="107" s="1"/>
  <c r="W382" i="107"/>
  <c r="V382" i="107"/>
  <c r="U382" i="107"/>
  <c r="T382" i="107"/>
  <c r="S382" i="107"/>
  <c r="Q382" i="107"/>
  <c r="N382" i="107"/>
  <c r="O382" i="107" s="1"/>
  <c r="K382" i="107"/>
  <c r="L382" i="107" s="1"/>
  <c r="W381" i="107"/>
  <c r="V381" i="107"/>
  <c r="U381" i="107"/>
  <c r="T381" i="107"/>
  <c r="S381" i="107"/>
  <c r="Q381" i="107"/>
  <c r="N381" i="107"/>
  <c r="O381" i="107" s="1"/>
  <c r="K381" i="107"/>
  <c r="L381" i="107" s="1"/>
  <c r="W380" i="107"/>
  <c r="V380" i="107"/>
  <c r="U380" i="107"/>
  <c r="T380" i="107"/>
  <c r="S380" i="107"/>
  <c r="Q380" i="107"/>
  <c r="N380" i="107"/>
  <c r="O380" i="107" s="1"/>
  <c r="K380" i="107"/>
  <c r="L380" i="107" s="1"/>
  <c r="W379" i="107"/>
  <c r="V379" i="107"/>
  <c r="U379" i="107"/>
  <c r="T379" i="107"/>
  <c r="S379" i="107"/>
  <c r="Q379" i="107"/>
  <c r="N379" i="107"/>
  <c r="O379" i="107" s="1"/>
  <c r="K379" i="107"/>
  <c r="L379" i="107" s="1"/>
  <c r="W378" i="107"/>
  <c r="V378" i="107"/>
  <c r="U378" i="107"/>
  <c r="T378" i="107"/>
  <c r="S378" i="107"/>
  <c r="Q378" i="107"/>
  <c r="N378" i="107"/>
  <c r="O378" i="107" s="1"/>
  <c r="K378" i="107"/>
  <c r="L378" i="107" s="1"/>
  <c r="I373" i="107"/>
  <c r="I22" i="107" s="1"/>
  <c r="H373" i="107"/>
  <c r="H22" i="107" s="1"/>
  <c r="T22" i="107" s="1"/>
  <c r="C373" i="107"/>
  <c r="B373" i="107"/>
  <c r="W372" i="107"/>
  <c r="V372" i="107"/>
  <c r="U372" i="107"/>
  <c r="T372" i="107"/>
  <c r="S372" i="107"/>
  <c r="Q372" i="107"/>
  <c r="N372" i="107"/>
  <c r="O372" i="107" s="1"/>
  <c r="K372" i="107"/>
  <c r="L372" i="107" s="1"/>
  <c r="W371" i="107"/>
  <c r="V371" i="107"/>
  <c r="U371" i="107"/>
  <c r="T371" i="107"/>
  <c r="S371" i="107"/>
  <c r="Q371" i="107"/>
  <c r="N371" i="107"/>
  <c r="O371" i="107" s="1"/>
  <c r="L371" i="107"/>
  <c r="K371" i="107"/>
  <c r="W370" i="107"/>
  <c r="V370" i="107"/>
  <c r="U370" i="107"/>
  <c r="T370" i="107"/>
  <c r="S370" i="107"/>
  <c r="Q370" i="107"/>
  <c r="N370" i="107"/>
  <c r="O370" i="107" s="1"/>
  <c r="K370" i="107"/>
  <c r="L370" i="107" s="1"/>
  <c r="W369" i="107"/>
  <c r="V369" i="107"/>
  <c r="U369" i="107"/>
  <c r="T369" i="107"/>
  <c r="S369" i="107"/>
  <c r="Q369" i="107"/>
  <c r="N369" i="107"/>
  <c r="O369" i="107" s="1"/>
  <c r="K369" i="107"/>
  <c r="L369" i="107" s="1"/>
  <c r="W368" i="107"/>
  <c r="V368" i="107"/>
  <c r="U368" i="107"/>
  <c r="T368" i="107"/>
  <c r="S368" i="107"/>
  <c r="Q368" i="107"/>
  <c r="N368" i="107"/>
  <c r="O368" i="107" s="1"/>
  <c r="K368" i="107"/>
  <c r="L368" i="107" s="1"/>
  <c r="W367" i="107"/>
  <c r="V367" i="107"/>
  <c r="U367" i="107"/>
  <c r="T367" i="107"/>
  <c r="S367" i="107"/>
  <c r="Q367" i="107"/>
  <c r="N367" i="107"/>
  <c r="O367" i="107" s="1"/>
  <c r="K367" i="107"/>
  <c r="L367" i="107" s="1"/>
  <c r="W366" i="107"/>
  <c r="V366" i="107"/>
  <c r="U366" i="107"/>
  <c r="T366" i="107"/>
  <c r="S366" i="107"/>
  <c r="Q366" i="107"/>
  <c r="N366" i="107"/>
  <c r="O366" i="107" s="1"/>
  <c r="K366" i="107"/>
  <c r="L366" i="107" s="1"/>
  <c r="W365" i="107"/>
  <c r="V365" i="107"/>
  <c r="U365" i="107"/>
  <c r="T365" i="107"/>
  <c r="S365" i="107"/>
  <c r="Q365" i="107"/>
  <c r="N365" i="107"/>
  <c r="O365" i="107" s="1"/>
  <c r="K365" i="107"/>
  <c r="L365" i="107" s="1"/>
  <c r="W364" i="107"/>
  <c r="V364" i="107"/>
  <c r="U364" i="107"/>
  <c r="T364" i="107"/>
  <c r="S364" i="107"/>
  <c r="Q364" i="107"/>
  <c r="O364" i="107"/>
  <c r="N364" i="107"/>
  <c r="K364" i="107"/>
  <c r="L364" i="107" s="1"/>
  <c r="W363" i="107"/>
  <c r="V363" i="107"/>
  <c r="U363" i="107"/>
  <c r="T363" i="107"/>
  <c r="S363" i="107"/>
  <c r="Q363" i="107"/>
  <c r="N363" i="107"/>
  <c r="O363" i="107" s="1"/>
  <c r="K363" i="107"/>
  <c r="L363" i="107" s="1"/>
  <c r="W362" i="107"/>
  <c r="V362" i="107"/>
  <c r="U362" i="107"/>
  <c r="T362" i="107"/>
  <c r="S362" i="107"/>
  <c r="Q362" i="107"/>
  <c r="N362" i="107"/>
  <c r="O362" i="107" s="1"/>
  <c r="K362" i="107"/>
  <c r="L362" i="107" s="1"/>
  <c r="W361" i="107"/>
  <c r="V361" i="107"/>
  <c r="U361" i="107"/>
  <c r="T361" i="107"/>
  <c r="S361" i="107"/>
  <c r="Q361" i="107"/>
  <c r="N361" i="107"/>
  <c r="O361" i="107" s="1"/>
  <c r="K361" i="107"/>
  <c r="L361" i="107" s="1"/>
  <c r="W360" i="107"/>
  <c r="V360" i="107"/>
  <c r="U360" i="107"/>
  <c r="T360" i="107"/>
  <c r="S360" i="107"/>
  <c r="Q360" i="107"/>
  <c r="N360" i="107"/>
  <c r="O360" i="107" s="1"/>
  <c r="K360" i="107"/>
  <c r="L360" i="107" s="1"/>
  <c r="W359" i="107"/>
  <c r="V359" i="107"/>
  <c r="U359" i="107"/>
  <c r="T359" i="107"/>
  <c r="S359" i="107"/>
  <c r="Q359" i="107"/>
  <c r="O359" i="107"/>
  <c r="N359" i="107"/>
  <c r="K359" i="107"/>
  <c r="L359" i="107" s="1"/>
  <c r="W358" i="107"/>
  <c r="V358" i="107"/>
  <c r="U358" i="107"/>
  <c r="T358" i="107"/>
  <c r="S358" i="107"/>
  <c r="Q358" i="107"/>
  <c r="N358" i="107"/>
  <c r="O358" i="107" s="1"/>
  <c r="K358" i="107"/>
  <c r="L358" i="107" s="1"/>
  <c r="W357" i="107"/>
  <c r="V357" i="107"/>
  <c r="U357" i="107"/>
  <c r="T357" i="107"/>
  <c r="S357" i="107"/>
  <c r="Q357" i="107"/>
  <c r="N357" i="107"/>
  <c r="O357" i="107" s="1"/>
  <c r="K357" i="107"/>
  <c r="L357" i="107" s="1"/>
  <c r="W356" i="107"/>
  <c r="V356" i="107"/>
  <c r="U356" i="107"/>
  <c r="T356" i="107"/>
  <c r="S356" i="107"/>
  <c r="Q356" i="107"/>
  <c r="N356" i="107"/>
  <c r="O356" i="107" s="1"/>
  <c r="K356" i="107"/>
  <c r="L356" i="107" s="1"/>
  <c r="W355" i="107"/>
  <c r="V355" i="107"/>
  <c r="U355" i="107"/>
  <c r="T355" i="107"/>
  <c r="S355" i="107"/>
  <c r="Q355" i="107"/>
  <c r="N355" i="107"/>
  <c r="O355" i="107" s="1"/>
  <c r="K355" i="107"/>
  <c r="L355" i="107" s="1"/>
  <c r="W354" i="107"/>
  <c r="V354" i="107"/>
  <c r="U354" i="107"/>
  <c r="T354" i="107"/>
  <c r="S354" i="107"/>
  <c r="Q354" i="107"/>
  <c r="O354" i="107"/>
  <c r="N354" i="107"/>
  <c r="K354" i="107"/>
  <c r="L354" i="107" s="1"/>
  <c r="W353" i="107"/>
  <c r="V353" i="107"/>
  <c r="U353" i="107"/>
  <c r="T353" i="107"/>
  <c r="S353" i="107"/>
  <c r="Q353" i="107"/>
  <c r="N353" i="107"/>
  <c r="O353" i="107" s="1"/>
  <c r="K353" i="107"/>
  <c r="L353" i="107" s="1"/>
  <c r="I348" i="107"/>
  <c r="I21" i="107" s="1"/>
  <c r="H348" i="107"/>
  <c r="C348" i="107"/>
  <c r="B348" i="107"/>
  <c r="W347" i="107"/>
  <c r="V347" i="107"/>
  <c r="U347" i="107"/>
  <c r="T347" i="107"/>
  <c r="S347" i="107"/>
  <c r="Q347" i="107"/>
  <c r="O347" i="107"/>
  <c r="N347" i="107"/>
  <c r="L347" i="107"/>
  <c r="K347" i="107"/>
  <c r="W346" i="107"/>
  <c r="V346" i="107"/>
  <c r="U346" i="107"/>
  <c r="T346" i="107"/>
  <c r="S346" i="107"/>
  <c r="Q346" i="107"/>
  <c r="N346" i="107"/>
  <c r="O346" i="107" s="1"/>
  <c r="L346" i="107"/>
  <c r="K346" i="107"/>
  <c r="W345" i="107"/>
  <c r="V345" i="107"/>
  <c r="U345" i="107"/>
  <c r="T345" i="107"/>
  <c r="S345" i="107"/>
  <c r="Q345" i="107"/>
  <c r="N345" i="107"/>
  <c r="O345" i="107" s="1"/>
  <c r="K345" i="107"/>
  <c r="L345" i="107" s="1"/>
  <c r="W344" i="107"/>
  <c r="V344" i="107"/>
  <c r="U344" i="107"/>
  <c r="T344" i="107"/>
  <c r="S344" i="107"/>
  <c r="Q344" i="107"/>
  <c r="N344" i="107"/>
  <c r="O344" i="107" s="1"/>
  <c r="K344" i="107"/>
  <c r="L344" i="107" s="1"/>
  <c r="W343" i="107"/>
  <c r="V343" i="107"/>
  <c r="U343" i="107"/>
  <c r="T343" i="107"/>
  <c r="S343" i="107"/>
  <c r="Q343" i="107"/>
  <c r="O343" i="107"/>
  <c r="N343" i="107"/>
  <c r="K343" i="107"/>
  <c r="L343" i="107" s="1"/>
  <c r="W342" i="107"/>
  <c r="V342" i="107"/>
  <c r="U342" i="107"/>
  <c r="T342" i="107"/>
  <c r="S342" i="107"/>
  <c r="Q342" i="107"/>
  <c r="O342" i="107"/>
  <c r="N342" i="107"/>
  <c r="L342" i="107"/>
  <c r="K342" i="107"/>
  <c r="W341" i="107"/>
  <c r="V341" i="107"/>
  <c r="U341" i="107"/>
  <c r="T341" i="107"/>
  <c r="S341" i="107"/>
  <c r="Q341" i="107"/>
  <c r="N341" i="107"/>
  <c r="O341" i="107" s="1"/>
  <c r="K341" i="107"/>
  <c r="L341" i="107" s="1"/>
  <c r="W340" i="107"/>
  <c r="V340" i="107"/>
  <c r="U340" i="107"/>
  <c r="T340" i="107"/>
  <c r="S340" i="107"/>
  <c r="Q340" i="107"/>
  <c r="N340" i="107"/>
  <c r="O340" i="107" s="1"/>
  <c r="K340" i="107"/>
  <c r="L340" i="107" s="1"/>
  <c r="W339" i="107"/>
  <c r="V339" i="107"/>
  <c r="U339" i="107"/>
  <c r="T339" i="107"/>
  <c r="S339" i="107"/>
  <c r="Q339" i="107"/>
  <c r="N339" i="107"/>
  <c r="O339" i="107" s="1"/>
  <c r="K339" i="107"/>
  <c r="L339" i="107" s="1"/>
  <c r="W338" i="107"/>
  <c r="V338" i="107"/>
  <c r="U338" i="107"/>
  <c r="T338" i="107"/>
  <c r="S338" i="107"/>
  <c r="Q338" i="107"/>
  <c r="O338" i="107"/>
  <c r="N338" i="107"/>
  <c r="K338" i="107"/>
  <c r="L338" i="107" s="1"/>
  <c r="W337" i="107"/>
  <c r="V337" i="107"/>
  <c r="U337" i="107"/>
  <c r="T337" i="107"/>
  <c r="S337" i="107"/>
  <c r="Q337" i="107"/>
  <c r="O337" i="107"/>
  <c r="N337" i="107"/>
  <c r="K337" i="107"/>
  <c r="L337" i="107" s="1"/>
  <c r="W336" i="107"/>
  <c r="V336" i="107"/>
  <c r="U336" i="107"/>
  <c r="T336" i="107"/>
  <c r="S336" i="107"/>
  <c r="Q336" i="107"/>
  <c r="N336" i="107"/>
  <c r="O336" i="107" s="1"/>
  <c r="K336" i="107"/>
  <c r="L336" i="107" s="1"/>
  <c r="W335" i="107"/>
  <c r="V335" i="107"/>
  <c r="U335" i="107"/>
  <c r="T335" i="107"/>
  <c r="S335" i="107"/>
  <c r="Q335" i="107"/>
  <c r="N335" i="107"/>
  <c r="O335" i="107" s="1"/>
  <c r="K335" i="107"/>
  <c r="L335" i="107" s="1"/>
  <c r="W334" i="107"/>
  <c r="V334" i="107"/>
  <c r="U334" i="107"/>
  <c r="T334" i="107"/>
  <c r="S334" i="107"/>
  <c r="Q334" i="107"/>
  <c r="N334" i="107"/>
  <c r="O334" i="107" s="1"/>
  <c r="K334" i="107"/>
  <c r="L334" i="107" s="1"/>
  <c r="W333" i="107"/>
  <c r="V333" i="107"/>
  <c r="U333" i="107"/>
  <c r="T333" i="107"/>
  <c r="S333" i="107"/>
  <c r="Q333" i="107"/>
  <c r="O333" i="107"/>
  <c r="N333" i="107"/>
  <c r="K333" i="107"/>
  <c r="L333" i="107" s="1"/>
  <c r="W332" i="107"/>
  <c r="V332" i="107"/>
  <c r="U332" i="107"/>
  <c r="T332" i="107"/>
  <c r="S332" i="107"/>
  <c r="Q332" i="107"/>
  <c r="N332" i="107"/>
  <c r="O332" i="107" s="1"/>
  <c r="L332" i="107"/>
  <c r="K332" i="107"/>
  <c r="W331" i="107"/>
  <c r="V331" i="107"/>
  <c r="U331" i="107"/>
  <c r="T331" i="107"/>
  <c r="S331" i="107"/>
  <c r="Q331" i="107"/>
  <c r="N331" i="107"/>
  <c r="O331" i="107" s="1"/>
  <c r="K331" i="107"/>
  <c r="L331" i="107" s="1"/>
  <c r="W330" i="107"/>
  <c r="V330" i="107"/>
  <c r="U330" i="107"/>
  <c r="T330" i="107"/>
  <c r="S330" i="107"/>
  <c r="Q330" i="107"/>
  <c r="N330" i="107"/>
  <c r="O330" i="107" s="1"/>
  <c r="K330" i="107"/>
  <c r="L330" i="107" s="1"/>
  <c r="W329" i="107"/>
  <c r="V329" i="107"/>
  <c r="U329" i="107"/>
  <c r="T329" i="107"/>
  <c r="S329" i="107"/>
  <c r="Q329" i="107"/>
  <c r="N329" i="107"/>
  <c r="O329" i="107" s="1"/>
  <c r="K329" i="107"/>
  <c r="L329" i="107" s="1"/>
  <c r="W328" i="107"/>
  <c r="V328" i="107"/>
  <c r="U328" i="107"/>
  <c r="T328" i="107"/>
  <c r="S328" i="107"/>
  <c r="Q328" i="107"/>
  <c r="N328" i="107"/>
  <c r="O328" i="107" s="1"/>
  <c r="L328" i="107"/>
  <c r="K328" i="107"/>
  <c r="I323" i="107"/>
  <c r="H323" i="107"/>
  <c r="H20" i="107" s="1"/>
  <c r="T20" i="107" s="1"/>
  <c r="C323" i="107"/>
  <c r="B323" i="107"/>
  <c r="W322" i="107"/>
  <c r="V322" i="107"/>
  <c r="U322" i="107"/>
  <c r="T322" i="107"/>
  <c r="S322" i="107"/>
  <c r="Q322" i="107"/>
  <c r="N322" i="107"/>
  <c r="O322" i="107" s="1"/>
  <c r="K322" i="107"/>
  <c r="L322" i="107" s="1"/>
  <c r="W321" i="107"/>
  <c r="V321" i="107"/>
  <c r="U321" i="107"/>
  <c r="T321" i="107"/>
  <c r="S321" i="107"/>
  <c r="Q321" i="107"/>
  <c r="N321" i="107"/>
  <c r="O321" i="107" s="1"/>
  <c r="K321" i="107"/>
  <c r="L321" i="107" s="1"/>
  <c r="W320" i="107"/>
  <c r="V320" i="107"/>
  <c r="U320" i="107"/>
  <c r="T320" i="107"/>
  <c r="S320" i="107"/>
  <c r="Q320" i="107"/>
  <c r="N320" i="107"/>
  <c r="O320" i="107" s="1"/>
  <c r="K320" i="107"/>
  <c r="L320" i="107" s="1"/>
  <c r="W319" i="107"/>
  <c r="V319" i="107"/>
  <c r="U319" i="107"/>
  <c r="T319" i="107"/>
  <c r="S319" i="107"/>
  <c r="Q319" i="107"/>
  <c r="N319" i="107"/>
  <c r="O319" i="107" s="1"/>
  <c r="K319" i="107"/>
  <c r="L319" i="107" s="1"/>
  <c r="W318" i="107"/>
  <c r="V318" i="107"/>
  <c r="U318" i="107"/>
  <c r="T318" i="107"/>
  <c r="S318" i="107"/>
  <c r="Q318" i="107"/>
  <c r="N318" i="107"/>
  <c r="O318" i="107" s="1"/>
  <c r="K318" i="107"/>
  <c r="L318" i="107" s="1"/>
  <c r="W317" i="107"/>
  <c r="V317" i="107"/>
  <c r="U317" i="107"/>
  <c r="T317" i="107"/>
  <c r="S317" i="107"/>
  <c r="Q317" i="107"/>
  <c r="N317" i="107"/>
  <c r="O317" i="107" s="1"/>
  <c r="K317" i="107"/>
  <c r="L317" i="107" s="1"/>
  <c r="W316" i="107"/>
  <c r="V316" i="107"/>
  <c r="U316" i="107"/>
  <c r="T316" i="107"/>
  <c r="S316" i="107"/>
  <c r="Q316" i="107"/>
  <c r="O316" i="107"/>
  <c r="N316" i="107"/>
  <c r="K316" i="107"/>
  <c r="L316" i="107" s="1"/>
  <c r="W315" i="107"/>
  <c r="V315" i="107"/>
  <c r="U315" i="107"/>
  <c r="T315" i="107"/>
  <c r="S315" i="107"/>
  <c r="Q315" i="107"/>
  <c r="N315" i="107"/>
  <c r="O315" i="107" s="1"/>
  <c r="K315" i="107"/>
  <c r="L315" i="107" s="1"/>
  <c r="W314" i="107"/>
  <c r="V314" i="107"/>
  <c r="U314" i="107"/>
  <c r="T314" i="107"/>
  <c r="S314" i="107"/>
  <c r="Q314" i="107"/>
  <c r="N314" i="107"/>
  <c r="O314" i="107" s="1"/>
  <c r="K314" i="107"/>
  <c r="L314" i="107" s="1"/>
  <c r="W313" i="107"/>
  <c r="V313" i="107"/>
  <c r="U313" i="107"/>
  <c r="T313" i="107"/>
  <c r="S313" i="107"/>
  <c r="Q313" i="107"/>
  <c r="N313" i="107"/>
  <c r="O313" i="107" s="1"/>
  <c r="K313" i="107"/>
  <c r="L313" i="107" s="1"/>
  <c r="W312" i="107"/>
  <c r="V312" i="107"/>
  <c r="U312" i="107"/>
  <c r="T312" i="107"/>
  <c r="S312" i="107"/>
  <c r="Q312" i="107"/>
  <c r="N312" i="107"/>
  <c r="O312" i="107" s="1"/>
  <c r="K312" i="107"/>
  <c r="L312" i="107" s="1"/>
  <c r="W311" i="107"/>
  <c r="V311" i="107"/>
  <c r="U311" i="107"/>
  <c r="T311" i="107"/>
  <c r="S311" i="107"/>
  <c r="Q311" i="107"/>
  <c r="N311" i="107"/>
  <c r="O311" i="107" s="1"/>
  <c r="K311" i="107"/>
  <c r="L311" i="107" s="1"/>
  <c r="W310" i="107"/>
  <c r="V310" i="107"/>
  <c r="U310" i="107"/>
  <c r="T310" i="107"/>
  <c r="S310" i="107"/>
  <c r="Q310" i="107"/>
  <c r="N310" i="107"/>
  <c r="O310" i="107" s="1"/>
  <c r="K310" i="107"/>
  <c r="L310" i="107" s="1"/>
  <c r="W309" i="107"/>
  <c r="V309" i="107"/>
  <c r="U309" i="107"/>
  <c r="T309" i="107"/>
  <c r="S309" i="107"/>
  <c r="Q309" i="107"/>
  <c r="N309" i="107"/>
  <c r="O309" i="107" s="1"/>
  <c r="K309" i="107"/>
  <c r="L309" i="107" s="1"/>
  <c r="W308" i="107"/>
  <c r="V308" i="107"/>
  <c r="U308" i="107"/>
  <c r="T308" i="107"/>
  <c r="S308" i="107"/>
  <c r="Q308" i="107"/>
  <c r="O308" i="107"/>
  <c r="N308" i="107"/>
  <c r="K308" i="107"/>
  <c r="L308" i="107" s="1"/>
  <c r="W307" i="107"/>
  <c r="V307" i="107"/>
  <c r="U307" i="107"/>
  <c r="T307" i="107"/>
  <c r="S307" i="107"/>
  <c r="Q307" i="107"/>
  <c r="N307" i="107"/>
  <c r="O307" i="107" s="1"/>
  <c r="K307" i="107"/>
  <c r="L307" i="107" s="1"/>
  <c r="W306" i="107"/>
  <c r="V306" i="107"/>
  <c r="U306" i="107"/>
  <c r="T306" i="107"/>
  <c r="S306" i="107"/>
  <c r="Q306" i="107"/>
  <c r="N306" i="107"/>
  <c r="O306" i="107" s="1"/>
  <c r="K306" i="107"/>
  <c r="L306" i="107" s="1"/>
  <c r="W305" i="107"/>
  <c r="V305" i="107"/>
  <c r="U305" i="107"/>
  <c r="T305" i="107"/>
  <c r="S305" i="107"/>
  <c r="Q305" i="107"/>
  <c r="N305" i="107"/>
  <c r="O305" i="107" s="1"/>
  <c r="K305" i="107"/>
  <c r="L305" i="107" s="1"/>
  <c r="W304" i="107"/>
  <c r="V304" i="107"/>
  <c r="U304" i="107"/>
  <c r="T304" i="107"/>
  <c r="S304" i="107"/>
  <c r="Q304" i="107"/>
  <c r="N304" i="107"/>
  <c r="O304" i="107" s="1"/>
  <c r="K304" i="107"/>
  <c r="L304" i="107" s="1"/>
  <c r="W303" i="107"/>
  <c r="V303" i="107"/>
  <c r="U303" i="107"/>
  <c r="T303" i="107"/>
  <c r="S303" i="107"/>
  <c r="Q303" i="107"/>
  <c r="N303" i="107"/>
  <c r="O303" i="107" s="1"/>
  <c r="K303" i="107"/>
  <c r="L303" i="107" s="1"/>
  <c r="I298" i="107"/>
  <c r="H298" i="107"/>
  <c r="C298" i="107"/>
  <c r="C19" i="107" s="1"/>
  <c r="B298" i="107"/>
  <c r="W297" i="107"/>
  <c r="V297" i="107"/>
  <c r="U297" i="107"/>
  <c r="T297" i="107"/>
  <c r="S297" i="107"/>
  <c r="Q297" i="107"/>
  <c r="N297" i="107"/>
  <c r="O297" i="107" s="1"/>
  <c r="K297" i="107"/>
  <c r="L297" i="107" s="1"/>
  <c r="W296" i="107"/>
  <c r="V296" i="107"/>
  <c r="U296" i="107"/>
  <c r="T296" i="107"/>
  <c r="S296" i="107"/>
  <c r="Q296" i="107"/>
  <c r="N296" i="107"/>
  <c r="O296" i="107" s="1"/>
  <c r="K296" i="107"/>
  <c r="L296" i="107" s="1"/>
  <c r="W295" i="107"/>
  <c r="V295" i="107"/>
  <c r="U295" i="107"/>
  <c r="T295" i="107"/>
  <c r="S295" i="107"/>
  <c r="Q295" i="107"/>
  <c r="N295" i="107"/>
  <c r="O295" i="107" s="1"/>
  <c r="K295" i="107"/>
  <c r="L295" i="107" s="1"/>
  <c r="W294" i="107"/>
  <c r="V294" i="107"/>
  <c r="U294" i="107"/>
  <c r="T294" i="107"/>
  <c r="S294" i="107"/>
  <c r="Q294" i="107"/>
  <c r="N294" i="107"/>
  <c r="O294" i="107" s="1"/>
  <c r="K294" i="107"/>
  <c r="L294" i="107" s="1"/>
  <c r="W293" i="107"/>
  <c r="V293" i="107"/>
  <c r="U293" i="107"/>
  <c r="T293" i="107"/>
  <c r="S293" i="107"/>
  <c r="Q293" i="107"/>
  <c r="N293" i="107"/>
  <c r="O293" i="107" s="1"/>
  <c r="K293" i="107"/>
  <c r="L293" i="107" s="1"/>
  <c r="W292" i="107"/>
  <c r="V292" i="107"/>
  <c r="U292" i="107"/>
  <c r="T292" i="107"/>
  <c r="S292" i="107"/>
  <c r="Q292" i="107"/>
  <c r="N292" i="107"/>
  <c r="O292" i="107" s="1"/>
  <c r="K292" i="107"/>
  <c r="L292" i="107" s="1"/>
  <c r="W291" i="107"/>
  <c r="V291" i="107"/>
  <c r="U291" i="107"/>
  <c r="T291" i="107"/>
  <c r="S291" i="107"/>
  <c r="Q291" i="107"/>
  <c r="N291" i="107"/>
  <c r="O291" i="107" s="1"/>
  <c r="K291" i="107"/>
  <c r="L291" i="107" s="1"/>
  <c r="W290" i="107"/>
  <c r="V290" i="107"/>
  <c r="U290" i="107"/>
  <c r="T290" i="107"/>
  <c r="S290" i="107"/>
  <c r="Q290" i="107"/>
  <c r="N290" i="107"/>
  <c r="O290" i="107" s="1"/>
  <c r="K290" i="107"/>
  <c r="L290" i="107" s="1"/>
  <c r="W289" i="107"/>
  <c r="V289" i="107"/>
  <c r="U289" i="107"/>
  <c r="T289" i="107"/>
  <c r="S289" i="107"/>
  <c r="Q289" i="107"/>
  <c r="N289" i="107"/>
  <c r="O289" i="107" s="1"/>
  <c r="K289" i="107"/>
  <c r="L289" i="107" s="1"/>
  <c r="W288" i="107"/>
  <c r="V288" i="107"/>
  <c r="U288" i="107"/>
  <c r="T288" i="107"/>
  <c r="S288" i="107"/>
  <c r="Q288" i="107"/>
  <c r="N288" i="107"/>
  <c r="O288" i="107" s="1"/>
  <c r="K288" i="107"/>
  <c r="L288" i="107" s="1"/>
  <c r="W287" i="107"/>
  <c r="V287" i="107"/>
  <c r="U287" i="107"/>
  <c r="T287" i="107"/>
  <c r="S287" i="107"/>
  <c r="Q287" i="107"/>
  <c r="N287" i="107"/>
  <c r="O287" i="107" s="1"/>
  <c r="K287" i="107"/>
  <c r="L287" i="107" s="1"/>
  <c r="W286" i="107"/>
  <c r="V286" i="107"/>
  <c r="U286" i="107"/>
  <c r="T286" i="107"/>
  <c r="S286" i="107"/>
  <c r="Q286" i="107"/>
  <c r="N286" i="107"/>
  <c r="O286" i="107" s="1"/>
  <c r="K286" i="107"/>
  <c r="L286" i="107" s="1"/>
  <c r="W285" i="107"/>
  <c r="V285" i="107"/>
  <c r="U285" i="107"/>
  <c r="T285" i="107"/>
  <c r="S285" i="107"/>
  <c r="Q285" i="107"/>
  <c r="N285" i="107"/>
  <c r="O285" i="107" s="1"/>
  <c r="L285" i="107"/>
  <c r="K285" i="107"/>
  <c r="W284" i="107"/>
  <c r="V284" i="107"/>
  <c r="U284" i="107"/>
  <c r="T284" i="107"/>
  <c r="S284" i="107"/>
  <c r="Q284" i="107"/>
  <c r="N284" i="107"/>
  <c r="O284" i="107" s="1"/>
  <c r="K284" i="107"/>
  <c r="L284" i="107" s="1"/>
  <c r="W283" i="107"/>
  <c r="V283" i="107"/>
  <c r="U283" i="107"/>
  <c r="T283" i="107"/>
  <c r="S283" i="107"/>
  <c r="Q283" i="107"/>
  <c r="N283" i="107"/>
  <c r="O283" i="107" s="1"/>
  <c r="K283" i="107"/>
  <c r="L283" i="107" s="1"/>
  <c r="W282" i="107"/>
  <c r="V282" i="107"/>
  <c r="U282" i="107"/>
  <c r="T282" i="107"/>
  <c r="S282" i="107"/>
  <c r="Q282" i="107"/>
  <c r="N282" i="107"/>
  <c r="O282" i="107" s="1"/>
  <c r="K282" i="107"/>
  <c r="L282" i="107" s="1"/>
  <c r="W281" i="107"/>
  <c r="V281" i="107"/>
  <c r="U281" i="107"/>
  <c r="T281" i="107"/>
  <c r="S281" i="107"/>
  <c r="Q281" i="107"/>
  <c r="N281" i="107"/>
  <c r="O281" i="107" s="1"/>
  <c r="K281" i="107"/>
  <c r="L281" i="107" s="1"/>
  <c r="W280" i="107"/>
  <c r="V280" i="107"/>
  <c r="U280" i="107"/>
  <c r="T280" i="107"/>
  <c r="S280" i="107"/>
  <c r="Q280" i="107"/>
  <c r="N280" i="107"/>
  <c r="O280" i="107" s="1"/>
  <c r="K280" i="107"/>
  <c r="L280" i="107" s="1"/>
  <c r="W279" i="107"/>
  <c r="V279" i="107"/>
  <c r="U279" i="107"/>
  <c r="T279" i="107"/>
  <c r="S279" i="107"/>
  <c r="Q279" i="107"/>
  <c r="N279" i="107"/>
  <c r="O279" i="107" s="1"/>
  <c r="K279" i="107"/>
  <c r="L279" i="107" s="1"/>
  <c r="W278" i="107"/>
  <c r="V278" i="107"/>
  <c r="U278" i="107"/>
  <c r="T278" i="107"/>
  <c r="I273" i="107"/>
  <c r="I18" i="107" s="1"/>
  <c r="H273" i="107"/>
  <c r="H18" i="107" s="1"/>
  <c r="C273" i="107"/>
  <c r="C18" i="107" s="1"/>
  <c r="B273" i="107"/>
  <c r="B18" i="107" s="1"/>
  <c r="W272" i="107"/>
  <c r="V272" i="107"/>
  <c r="U272" i="107"/>
  <c r="T272" i="107"/>
  <c r="S272" i="107"/>
  <c r="Q272" i="107"/>
  <c r="N272" i="107"/>
  <c r="O272" i="107" s="1"/>
  <c r="K272" i="107"/>
  <c r="L272" i="107" s="1"/>
  <c r="W271" i="107"/>
  <c r="V271" i="107"/>
  <c r="U271" i="107"/>
  <c r="T271" i="107"/>
  <c r="S271" i="107"/>
  <c r="Q271" i="107"/>
  <c r="N271" i="107"/>
  <c r="O271" i="107" s="1"/>
  <c r="K271" i="107"/>
  <c r="L271" i="107" s="1"/>
  <c r="W270" i="107"/>
  <c r="V270" i="107"/>
  <c r="U270" i="107"/>
  <c r="T270" i="107"/>
  <c r="S270" i="107"/>
  <c r="Q270" i="107"/>
  <c r="N270" i="107"/>
  <c r="O270" i="107" s="1"/>
  <c r="K270" i="107"/>
  <c r="L270" i="107" s="1"/>
  <c r="W269" i="107"/>
  <c r="V269" i="107"/>
  <c r="U269" i="107"/>
  <c r="T269" i="107"/>
  <c r="S269" i="107"/>
  <c r="Q269" i="107"/>
  <c r="N269" i="107"/>
  <c r="O269" i="107" s="1"/>
  <c r="K269" i="107"/>
  <c r="L269" i="107" s="1"/>
  <c r="W268" i="107"/>
  <c r="V268" i="107"/>
  <c r="U268" i="107"/>
  <c r="T268" i="107"/>
  <c r="S268" i="107"/>
  <c r="Q268" i="107"/>
  <c r="N268" i="107"/>
  <c r="O268" i="107" s="1"/>
  <c r="K268" i="107"/>
  <c r="L268" i="107" s="1"/>
  <c r="W267" i="107"/>
  <c r="V267" i="107"/>
  <c r="U267" i="107"/>
  <c r="T267" i="107"/>
  <c r="S267" i="107"/>
  <c r="Q267" i="107"/>
  <c r="N267" i="107"/>
  <c r="O267" i="107" s="1"/>
  <c r="K267" i="107"/>
  <c r="L267" i="107" s="1"/>
  <c r="W266" i="107"/>
  <c r="V266" i="107"/>
  <c r="U266" i="107"/>
  <c r="T266" i="107"/>
  <c r="S266" i="107"/>
  <c r="Q266" i="107"/>
  <c r="N266" i="107"/>
  <c r="O266" i="107" s="1"/>
  <c r="K266" i="107"/>
  <c r="L266" i="107" s="1"/>
  <c r="W265" i="107"/>
  <c r="V265" i="107"/>
  <c r="U265" i="107"/>
  <c r="T265" i="107"/>
  <c r="S265" i="107"/>
  <c r="Q265" i="107"/>
  <c r="N265" i="107"/>
  <c r="O265" i="107" s="1"/>
  <c r="K265" i="107"/>
  <c r="L265" i="107" s="1"/>
  <c r="W264" i="107"/>
  <c r="V264" i="107"/>
  <c r="U264" i="107"/>
  <c r="T264" i="107"/>
  <c r="S264" i="107"/>
  <c r="Q264" i="107"/>
  <c r="N264" i="107"/>
  <c r="O264" i="107" s="1"/>
  <c r="L264" i="107"/>
  <c r="K264" i="107"/>
  <c r="W263" i="107"/>
  <c r="V263" i="107"/>
  <c r="U263" i="107"/>
  <c r="T263" i="107"/>
  <c r="S263" i="107"/>
  <c r="Q263" i="107"/>
  <c r="N263" i="107"/>
  <c r="O263" i="107" s="1"/>
  <c r="K263" i="107"/>
  <c r="L263" i="107" s="1"/>
  <c r="W262" i="107"/>
  <c r="V262" i="107"/>
  <c r="U262" i="107"/>
  <c r="T262" i="107"/>
  <c r="S262" i="107"/>
  <c r="Q262" i="107"/>
  <c r="N262" i="107"/>
  <c r="O262" i="107" s="1"/>
  <c r="K262" i="107"/>
  <c r="L262" i="107" s="1"/>
  <c r="W261" i="107"/>
  <c r="V261" i="107"/>
  <c r="U261" i="107"/>
  <c r="T261" i="107"/>
  <c r="S261" i="107"/>
  <c r="Q261" i="107"/>
  <c r="N261" i="107"/>
  <c r="O261" i="107" s="1"/>
  <c r="K261" i="107"/>
  <c r="L261" i="107" s="1"/>
  <c r="W260" i="107"/>
  <c r="V260" i="107"/>
  <c r="U260" i="107"/>
  <c r="T260" i="107"/>
  <c r="S260" i="107"/>
  <c r="Q260" i="107"/>
  <c r="N260" i="107"/>
  <c r="O260" i="107" s="1"/>
  <c r="K260" i="107"/>
  <c r="L260" i="107" s="1"/>
  <c r="W259" i="107"/>
  <c r="V259" i="107"/>
  <c r="U259" i="107"/>
  <c r="T259" i="107"/>
  <c r="S259" i="107"/>
  <c r="Q259" i="107"/>
  <c r="N259" i="107"/>
  <c r="O259" i="107" s="1"/>
  <c r="K259" i="107"/>
  <c r="L259" i="107" s="1"/>
  <c r="W258" i="107"/>
  <c r="V258" i="107"/>
  <c r="U258" i="107"/>
  <c r="T258" i="107"/>
  <c r="S258" i="107"/>
  <c r="Q258" i="107"/>
  <c r="N258" i="107"/>
  <c r="O258" i="107" s="1"/>
  <c r="K258" i="107"/>
  <c r="L258" i="107" s="1"/>
  <c r="W257" i="107"/>
  <c r="V257" i="107"/>
  <c r="U257" i="107"/>
  <c r="T257" i="107"/>
  <c r="S257" i="107"/>
  <c r="Q257" i="107"/>
  <c r="N257" i="107"/>
  <c r="O257" i="107" s="1"/>
  <c r="K257" i="107"/>
  <c r="L257" i="107" s="1"/>
  <c r="W256" i="107"/>
  <c r="V256" i="107"/>
  <c r="U256" i="107"/>
  <c r="T256" i="107"/>
  <c r="S256" i="107"/>
  <c r="Q256" i="107"/>
  <c r="N256" i="107"/>
  <c r="O256" i="107" s="1"/>
  <c r="L256" i="107"/>
  <c r="K256" i="107"/>
  <c r="W255" i="107"/>
  <c r="V255" i="107"/>
  <c r="U255" i="107"/>
  <c r="T255" i="107"/>
  <c r="S255" i="107"/>
  <c r="Q255" i="107"/>
  <c r="O255" i="107"/>
  <c r="N255" i="107"/>
  <c r="K255" i="107"/>
  <c r="L255" i="107" s="1"/>
  <c r="W254" i="107"/>
  <c r="V254" i="107"/>
  <c r="U254" i="107"/>
  <c r="T254" i="107"/>
  <c r="S254" i="107"/>
  <c r="Q254" i="107"/>
  <c r="N254" i="107"/>
  <c r="O254" i="107" s="1"/>
  <c r="K254" i="107"/>
  <c r="L254" i="107" s="1"/>
  <c r="W253" i="107"/>
  <c r="V253" i="107"/>
  <c r="U253" i="107"/>
  <c r="T253" i="107"/>
  <c r="I248" i="107"/>
  <c r="H248" i="107"/>
  <c r="H17" i="107" s="1"/>
  <c r="C248" i="107"/>
  <c r="B248" i="107"/>
  <c r="B17" i="107" s="1"/>
  <c r="W247" i="107"/>
  <c r="V247" i="107"/>
  <c r="U247" i="107"/>
  <c r="T247" i="107"/>
  <c r="S247" i="107"/>
  <c r="Q247" i="107"/>
  <c r="N247" i="107"/>
  <c r="O247" i="107" s="1"/>
  <c r="K247" i="107"/>
  <c r="L247" i="107" s="1"/>
  <c r="W246" i="107"/>
  <c r="V246" i="107"/>
  <c r="U246" i="107"/>
  <c r="T246" i="107"/>
  <c r="S246" i="107"/>
  <c r="Q246" i="107"/>
  <c r="N246" i="107"/>
  <c r="O246" i="107" s="1"/>
  <c r="K246" i="107"/>
  <c r="L246" i="107" s="1"/>
  <c r="W245" i="107"/>
  <c r="V245" i="107"/>
  <c r="U245" i="107"/>
  <c r="T245" i="107"/>
  <c r="S245" i="107"/>
  <c r="Q245" i="107"/>
  <c r="N245" i="107"/>
  <c r="O245" i="107" s="1"/>
  <c r="K245" i="107"/>
  <c r="L245" i="107" s="1"/>
  <c r="W244" i="107"/>
  <c r="V244" i="107"/>
  <c r="U244" i="107"/>
  <c r="T244" i="107"/>
  <c r="S244" i="107"/>
  <c r="Q244" i="107"/>
  <c r="N244" i="107"/>
  <c r="O244" i="107" s="1"/>
  <c r="K244" i="107"/>
  <c r="L244" i="107" s="1"/>
  <c r="W243" i="107"/>
  <c r="V243" i="107"/>
  <c r="U243" i="107"/>
  <c r="T243" i="107"/>
  <c r="S243" i="107"/>
  <c r="Q243" i="107"/>
  <c r="N243" i="107"/>
  <c r="O243" i="107" s="1"/>
  <c r="K243" i="107"/>
  <c r="L243" i="107" s="1"/>
  <c r="W242" i="107"/>
  <c r="V242" i="107"/>
  <c r="U242" i="107"/>
  <c r="T242" i="107"/>
  <c r="S242" i="107"/>
  <c r="Q242" i="107"/>
  <c r="N242" i="107"/>
  <c r="O242" i="107" s="1"/>
  <c r="K242" i="107"/>
  <c r="L242" i="107" s="1"/>
  <c r="W241" i="107"/>
  <c r="V241" i="107"/>
  <c r="U241" i="107"/>
  <c r="T241" i="107"/>
  <c r="S241" i="107"/>
  <c r="Q241" i="107"/>
  <c r="N241" i="107"/>
  <c r="O241" i="107" s="1"/>
  <c r="K241" i="107"/>
  <c r="L241" i="107" s="1"/>
  <c r="W240" i="107"/>
  <c r="V240" i="107"/>
  <c r="U240" i="107"/>
  <c r="T240" i="107"/>
  <c r="S240" i="107"/>
  <c r="Q240" i="107"/>
  <c r="N240" i="107"/>
  <c r="O240" i="107" s="1"/>
  <c r="K240" i="107"/>
  <c r="L240" i="107" s="1"/>
  <c r="W239" i="107"/>
  <c r="V239" i="107"/>
  <c r="U239" i="107"/>
  <c r="T239" i="107"/>
  <c r="S239" i="107"/>
  <c r="Q239" i="107"/>
  <c r="N239" i="107"/>
  <c r="O239" i="107" s="1"/>
  <c r="K239" i="107"/>
  <c r="L239" i="107" s="1"/>
  <c r="W238" i="107"/>
  <c r="V238" i="107"/>
  <c r="U238" i="107"/>
  <c r="T238" i="107"/>
  <c r="S238" i="107"/>
  <c r="Q238" i="107"/>
  <c r="N238" i="107"/>
  <c r="O238" i="107" s="1"/>
  <c r="K238" i="107"/>
  <c r="L238" i="107" s="1"/>
  <c r="W237" i="107"/>
  <c r="V237" i="107"/>
  <c r="U237" i="107"/>
  <c r="T237" i="107"/>
  <c r="S237" i="107"/>
  <c r="W236" i="107"/>
  <c r="V236" i="107"/>
  <c r="U236" i="107"/>
  <c r="T236" i="107"/>
  <c r="S236" i="107"/>
  <c r="W235" i="107"/>
  <c r="V235" i="107"/>
  <c r="U235" i="107"/>
  <c r="T235" i="107"/>
  <c r="S235" i="107"/>
  <c r="W234" i="107"/>
  <c r="V234" i="107"/>
  <c r="U234" i="107"/>
  <c r="T234" i="107"/>
  <c r="S234" i="107"/>
  <c r="W233" i="107"/>
  <c r="V233" i="107"/>
  <c r="U233" i="107"/>
  <c r="T233" i="107"/>
  <c r="W232" i="107"/>
  <c r="V232" i="107"/>
  <c r="U232" i="107"/>
  <c r="T232" i="107"/>
  <c r="W231" i="107"/>
  <c r="V231" i="107"/>
  <c r="U231" i="107"/>
  <c r="T231" i="107"/>
  <c r="W230" i="107"/>
  <c r="V230" i="107"/>
  <c r="U230" i="107"/>
  <c r="T230" i="107"/>
  <c r="W229" i="107"/>
  <c r="V229" i="107"/>
  <c r="U229" i="107"/>
  <c r="T229" i="107"/>
  <c r="W228" i="107"/>
  <c r="V228" i="107"/>
  <c r="U228" i="107"/>
  <c r="T228" i="107"/>
  <c r="I223" i="107"/>
  <c r="I16" i="107" s="1"/>
  <c r="H223" i="107"/>
  <c r="C223" i="107"/>
  <c r="B223" i="107"/>
  <c r="B16" i="107" s="1"/>
  <c r="W222" i="107"/>
  <c r="V222" i="107"/>
  <c r="U222" i="107"/>
  <c r="T222" i="107"/>
  <c r="S222" i="107"/>
  <c r="Q222" i="107"/>
  <c r="N222" i="107"/>
  <c r="O222" i="107" s="1"/>
  <c r="K222" i="107"/>
  <c r="L222" i="107" s="1"/>
  <c r="W221" i="107"/>
  <c r="V221" i="107"/>
  <c r="U221" i="107"/>
  <c r="T221" i="107"/>
  <c r="S221" i="107"/>
  <c r="Q221" i="107"/>
  <c r="N221" i="107"/>
  <c r="O221" i="107" s="1"/>
  <c r="K221" i="107"/>
  <c r="L221" i="107" s="1"/>
  <c r="W220" i="107"/>
  <c r="V220" i="107"/>
  <c r="U220" i="107"/>
  <c r="T220" i="107"/>
  <c r="S220" i="107"/>
  <c r="Q220" i="107"/>
  <c r="N220" i="107"/>
  <c r="O220" i="107" s="1"/>
  <c r="K220" i="107"/>
  <c r="L220" i="107" s="1"/>
  <c r="W219" i="107"/>
  <c r="V219" i="107"/>
  <c r="U219" i="107"/>
  <c r="T219" i="107"/>
  <c r="S219" i="107"/>
  <c r="Q219" i="107"/>
  <c r="N219" i="107"/>
  <c r="O219" i="107" s="1"/>
  <c r="K219" i="107"/>
  <c r="L219" i="107" s="1"/>
  <c r="W218" i="107"/>
  <c r="V218" i="107"/>
  <c r="U218" i="107"/>
  <c r="T218" i="107"/>
  <c r="S218" i="107"/>
  <c r="Q218" i="107"/>
  <c r="N218" i="107"/>
  <c r="O218" i="107" s="1"/>
  <c r="K218" i="107"/>
  <c r="L218" i="107" s="1"/>
  <c r="W217" i="107"/>
  <c r="V217" i="107"/>
  <c r="U217" i="107"/>
  <c r="T217" i="107"/>
  <c r="S217" i="107"/>
  <c r="Q217" i="107"/>
  <c r="N217" i="107"/>
  <c r="O217" i="107" s="1"/>
  <c r="K217" i="107"/>
  <c r="L217" i="107" s="1"/>
  <c r="W216" i="107"/>
  <c r="V216" i="107"/>
  <c r="U216" i="107"/>
  <c r="T216" i="107"/>
  <c r="S216" i="107"/>
  <c r="Q216" i="107"/>
  <c r="N216" i="107"/>
  <c r="O216" i="107" s="1"/>
  <c r="K216" i="107"/>
  <c r="L216" i="107" s="1"/>
  <c r="W215" i="107"/>
  <c r="V215" i="107"/>
  <c r="U215" i="107"/>
  <c r="T215" i="107"/>
  <c r="S215" i="107"/>
  <c r="Q215" i="107"/>
  <c r="N215" i="107"/>
  <c r="O215" i="107" s="1"/>
  <c r="K215" i="107"/>
  <c r="L215" i="107" s="1"/>
  <c r="W214" i="107"/>
  <c r="V214" i="107"/>
  <c r="U214" i="107"/>
  <c r="T214" i="107"/>
  <c r="S214" i="107"/>
  <c r="Q214" i="107"/>
  <c r="N214" i="107"/>
  <c r="O214" i="107" s="1"/>
  <c r="K214" i="107"/>
  <c r="L214" i="107" s="1"/>
  <c r="W213" i="107"/>
  <c r="V213" i="107"/>
  <c r="U213" i="107"/>
  <c r="T213" i="107"/>
  <c r="S213" i="107"/>
  <c r="Q213" i="107"/>
  <c r="N213" i="107"/>
  <c r="O213" i="107" s="1"/>
  <c r="K213" i="107"/>
  <c r="L213" i="107" s="1"/>
  <c r="W212" i="107"/>
  <c r="V212" i="107"/>
  <c r="U212" i="107"/>
  <c r="T212" i="107"/>
  <c r="W211" i="107"/>
  <c r="V211" i="107"/>
  <c r="U211" i="107"/>
  <c r="T211" i="107"/>
  <c r="W210" i="107"/>
  <c r="V210" i="107"/>
  <c r="U210" i="107"/>
  <c r="T210" i="107"/>
  <c r="W209" i="107"/>
  <c r="V209" i="107"/>
  <c r="U209" i="107"/>
  <c r="T209" i="107"/>
  <c r="W208" i="107"/>
  <c r="V208" i="107"/>
  <c r="U208" i="107"/>
  <c r="T208" i="107"/>
  <c r="W207" i="107"/>
  <c r="V207" i="107"/>
  <c r="U207" i="107"/>
  <c r="T207" i="107"/>
  <c r="W206" i="107"/>
  <c r="V206" i="107"/>
  <c r="U206" i="107"/>
  <c r="T206" i="107"/>
  <c r="W205" i="107"/>
  <c r="V205" i="107"/>
  <c r="U205" i="107"/>
  <c r="T205" i="107"/>
  <c r="W204" i="107"/>
  <c r="V204" i="107"/>
  <c r="U204" i="107"/>
  <c r="T204" i="107"/>
  <c r="W203" i="107"/>
  <c r="V203" i="107"/>
  <c r="U203" i="107"/>
  <c r="T203" i="107"/>
  <c r="I198" i="107"/>
  <c r="H198" i="107"/>
  <c r="H15" i="107" s="1"/>
  <c r="C198" i="107"/>
  <c r="B198" i="107"/>
  <c r="B15" i="107" s="1"/>
  <c r="W197" i="107"/>
  <c r="V197" i="107"/>
  <c r="U197" i="107"/>
  <c r="T197" i="107"/>
  <c r="S197" i="107"/>
  <c r="Q197" i="107"/>
  <c r="N197" i="107"/>
  <c r="O197" i="107" s="1"/>
  <c r="K197" i="107"/>
  <c r="L197" i="107" s="1"/>
  <c r="W196" i="107"/>
  <c r="V196" i="107"/>
  <c r="U196" i="107"/>
  <c r="T196" i="107"/>
  <c r="S196" i="107"/>
  <c r="Q196" i="107"/>
  <c r="N196" i="107"/>
  <c r="O196" i="107" s="1"/>
  <c r="K196" i="107"/>
  <c r="L196" i="107" s="1"/>
  <c r="W195" i="107"/>
  <c r="V195" i="107"/>
  <c r="U195" i="107"/>
  <c r="T195" i="107"/>
  <c r="S195" i="107"/>
  <c r="Q195" i="107"/>
  <c r="N195" i="107"/>
  <c r="O195" i="107" s="1"/>
  <c r="K195" i="107"/>
  <c r="L195" i="107" s="1"/>
  <c r="W194" i="107"/>
  <c r="V194" i="107"/>
  <c r="U194" i="107"/>
  <c r="T194" i="107"/>
  <c r="S194" i="107"/>
  <c r="Q194" i="107"/>
  <c r="N194" i="107"/>
  <c r="O194" i="107" s="1"/>
  <c r="K194" i="107"/>
  <c r="L194" i="107" s="1"/>
  <c r="W193" i="107"/>
  <c r="V193" i="107"/>
  <c r="U193" i="107"/>
  <c r="T193" i="107"/>
  <c r="S193" i="107"/>
  <c r="Q193" i="107"/>
  <c r="N193" i="107"/>
  <c r="O193" i="107" s="1"/>
  <c r="L193" i="107"/>
  <c r="K193" i="107"/>
  <c r="W192" i="107"/>
  <c r="V192" i="107"/>
  <c r="U192" i="107"/>
  <c r="T192" i="107"/>
  <c r="S192" i="107"/>
  <c r="Q192" i="107"/>
  <c r="N192" i="107"/>
  <c r="O192" i="107" s="1"/>
  <c r="K192" i="107"/>
  <c r="L192" i="107" s="1"/>
  <c r="W191" i="107"/>
  <c r="V191" i="107"/>
  <c r="U191" i="107"/>
  <c r="T191" i="107"/>
  <c r="S191" i="107"/>
  <c r="Q191" i="107"/>
  <c r="N191" i="107"/>
  <c r="O191" i="107" s="1"/>
  <c r="K191" i="107"/>
  <c r="L191" i="107" s="1"/>
  <c r="W190" i="107"/>
  <c r="V190" i="107"/>
  <c r="U190" i="107"/>
  <c r="T190" i="107"/>
  <c r="S190" i="107"/>
  <c r="Q190" i="107"/>
  <c r="N190" i="107"/>
  <c r="O190" i="107" s="1"/>
  <c r="K190" i="107"/>
  <c r="L190" i="107" s="1"/>
  <c r="W189" i="107"/>
  <c r="V189" i="107"/>
  <c r="U189" i="107"/>
  <c r="T189" i="107"/>
  <c r="S189" i="107"/>
  <c r="Q189" i="107"/>
  <c r="N189" i="107"/>
  <c r="O189" i="107" s="1"/>
  <c r="K189" i="107"/>
  <c r="L189" i="107" s="1"/>
  <c r="W188" i="107"/>
  <c r="V188" i="107"/>
  <c r="U188" i="107"/>
  <c r="T188" i="107"/>
  <c r="S188" i="107"/>
  <c r="Q188" i="107"/>
  <c r="N188" i="107"/>
  <c r="O188" i="107" s="1"/>
  <c r="K188" i="107"/>
  <c r="L188" i="107" s="1"/>
  <c r="W187" i="107"/>
  <c r="V187" i="107"/>
  <c r="U187" i="107"/>
  <c r="T187" i="107"/>
  <c r="W186" i="107"/>
  <c r="V186" i="107"/>
  <c r="U186" i="107"/>
  <c r="T186" i="107"/>
  <c r="W185" i="107"/>
  <c r="V185" i="107"/>
  <c r="U185" i="107"/>
  <c r="T185" i="107"/>
  <c r="W184" i="107"/>
  <c r="V184" i="107"/>
  <c r="U184" i="107"/>
  <c r="T184" i="107"/>
  <c r="W183" i="107"/>
  <c r="V183" i="107"/>
  <c r="U183" i="107"/>
  <c r="T183" i="107"/>
  <c r="W182" i="107"/>
  <c r="V182" i="107"/>
  <c r="U182" i="107"/>
  <c r="T182" i="107"/>
  <c r="W181" i="107"/>
  <c r="V181" i="107"/>
  <c r="U181" i="107"/>
  <c r="T181" i="107"/>
  <c r="W180" i="107"/>
  <c r="V180" i="107"/>
  <c r="U180" i="107"/>
  <c r="T180" i="107"/>
  <c r="W179" i="107"/>
  <c r="V179" i="107"/>
  <c r="U179" i="107"/>
  <c r="T179" i="107"/>
  <c r="W178" i="107"/>
  <c r="V178" i="107"/>
  <c r="U178" i="107"/>
  <c r="T178" i="107"/>
  <c r="I173" i="107"/>
  <c r="I14" i="107" s="1"/>
  <c r="H173" i="107"/>
  <c r="H14" i="107" s="1"/>
  <c r="C173" i="107"/>
  <c r="B173" i="107"/>
  <c r="W172" i="107"/>
  <c r="V172" i="107"/>
  <c r="U172" i="107"/>
  <c r="T172" i="107"/>
  <c r="S172" i="107"/>
  <c r="Q172" i="107"/>
  <c r="N172" i="107"/>
  <c r="O172" i="107" s="1"/>
  <c r="K172" i="107"/>
  <c r="L172" i="107" s="1"/>
  <c r="W171" i="107"/>
  <c r="V171" i="107"/>
  <c r="U171" i="107"/>
  <c r="T171" i="107"/>
  <c r="S171" i="107"/>
  <c r="Q171" i="107"/>
  <c r="N171" i="107"/>
  <c r="O171" i="107" s="1"/>
  <c r="K171" i="107"/>
  <c r="L171" i="107" s="1"/>
  <c r="W170" i="107"/>
  <c r="V170" i="107"/>
  <c r="U170" i="107"/>
  <c r="T170" i="107"/>
  <c r="S170" i="107"/>
  <c r="Q170" i="107"/>
  <c r="N170" i="107"/>
  <c r="O170" i="107" s="1"/>
  <c r="K170" i="107"/>
  <c r="L170" i="107" s="1"/>
  <c r="W169" i="107"/>
  <c r="V169" i="107"/>
  <c r="U169" i="107"/>
  <c r="T169" i="107"/>
  <c r="S169" i="107"/>
  <c r="Q169" i="107"/>
  <c r="N169" i="107"/>
  <c r="O169" i="107" s="1"/>
  <c r="K169" i="107"/>
  <c r="L169" i="107" s="1"/>
  <c r="W168" i="107"/>
  <c r="V168" i="107"/>
  <c r="U168" i="107"/>
  <c r="T168" i="107"/>
  <c r="S168" i="107"/>
  <c r="Q168" i="107"/>
  <c r="N168" i="107"/>
  <c r="O168" i="107" s="1"/>
  <c r="K168" i="107"/>
  <c r="L168" i="107" s="1"/>
  <c r="W167" i="107"/>
  <c r="V167" i="107"/>
  <c r="U167" i="107"/>
  <c r="T167" i="107"/>
  <c r="S167" i="107"/>
  <c r="Q167" i="107"/>
  <c r="N167" i="107"/>
  <c r="O167" i="107" s="1"/>
  <c r="K167" i="107"/>
  <c r="L167" i="107" s="1"/>
  <c r="W166" i="107"/>
  <c r="V166" i="107"/>
  <c r="U166" i="107"/>
  <c r="T166" i="107"/>
  <c r="S166" i="107"/>
  <c r="Q166" i="107"/>
  <c r="N166" i="107"/>
  <c r="O166" i="107" s="1"/>
  <c r="K166" i="107"/>
  <c r="L166" i="107" s="1"/>
  <c r="W165" i="107"/>
  <c r="V165" i="107"/>
  <c r="U165" i="107"/>
  <c r="T165" i="107"/>
  <c r="S165" i="107"/>
  <c r="Q165" i="107"/>
  <c r="N165" i="107"/>
  <c r="O165" i="107" s="1"/>
  <c r="K165" i="107"/>
  <c r="L165" i="107" s="1"/>
  <c r="W164" i="107"/>
  <c r="V164" i="107"/>
  <c r="U164" i="107"/>
  <c r="T164" i="107"/>
  <c r="S164" i="107"/>
  <c r="Q164" i="107"/>
  <c r="N164" i="107"/>
  <c r="O164" i="107" s="1"/>
  <c r="K164" i="107"/>
  <c r="L164" i="107" s="1"/>
  <c r="W163" i="107"/>
  <c r="V163" i="107"/>
  <c r="U163" i="107"/>
  <c r="T163" i="107"/>
  <c r="S163" i="107"/>
  <c r="Q163" i="107"/>
  <c r="O163" i="107"/>
  <c r="N163" i="107"/>
  <c r="K163" i="107"/>
  <c r="L163" i="107" s="1"/>
  <c r="W162" i="107"/>
  <c r="V162" i="107"/>
  <c r="U162" i="107"/>
  <c r="T162" i="107"/>
  <c r="W161" i="107"/>
  <c r="V161" i="107"/>
  <c r="U161" i="107"/>
  <c r="T161" i="107"/>
  <c r="W160" i="107"/>
  <c r="V160" i="107"/>
  <c r="U160" i="107"/>
  <c r="T160" i="107"/>
  <c r="W159" i="107"/>
  <c r="V159" i="107"/>
  <c r="U159" i="107"/>
  <c r="T159" i="107"/>
  <c r="W158" i="107"/>
  <c r="V158" i="107"/>
  <c r="U158" i="107"/>
  <c r="T158" i="107"/>
  <c r="W157" i="107"/>
  <c r="V157" i="107"/>
  <c r="U157" i="107"/>
  <c r="T157" i="107"/>
  <c r="W156" i="107"/>
  <c r="V156" i="107"/>
  <c r="U156" i="107"/>
  <c r="T156" i="107"/>
  <c r="W155" i="107"/>
  <c r="V155" i="107"/>
  <c r="U155" i="107"/>
  <c r="T155" i="107"/>
  <c r="W154" i="107"/>
  <c r="V154" i="107"/>
  <c r="U154" i="107"/>
  <c r="T154" i="107"/>
  <c r="W153" i="107"/>
  <c r="V153" i="107"/>
  <c r="U153" i="107"/>
  <c r="T153" i="107"/>
  <c r="I148" i="107"/>
  <c r="H148" i="107"/>
  <c r="H13" i="107" s="1"/>
  <c r="C148" i="107"/>
  <c r="C13" i="107" s="1"/>
  <c r="O13" i="107" s="1"/>
  <c r="Y13" i="107" s="1"/>
  <c r="B148" i="107"/>
  <c r="B13" i="107" s="1"/>
  <c r="W147" i="107"/>
  <c r="V147" i="107"/>
  <c r="U147" i="107"/>
  <c r="T147" i="107"/>
  <c r="S147" i="107"/>
  <c r="Q147" i="107"/>
  <c r="N147" i="107"/>
  <c r="O147" i="107" s="1"/>
  <c r="K147" i="107"/>
  <c r="L147" i="107" s="1"/>
  <c r="W146" i="107"/>
  <c r="V146" i="107"/>
  <c r="U146" i="107"/>
  <c r="T146" i="107"/>
  <c r="S146" i="107"/>
  <c r="Q146" i="107"/>
  <c r="N146" i="107"/>
  <c r="O146" i="107" s="1"/>
  <c r="K146" i="107"/>
  <c r="L146" i="107" s="1"/>
  <c r="W145" i="107"/>
  <c r="V145" i="107"/>
  <c r="U145" i="107"/>
  <c r="T145" i="107"/>
  <c r="S145" i="107"/>
  <c r="Q145" i="107"/>
  <c r="N145" i="107"/>
  <c r="O145" i="107" s="1"/>
  <c r="K145" i="107"/>
  <c r="L145" i="107" s="1"/>
  <c r="W144" i="107"/>
  <c r="V144" i="107"/>
  <c r="U144" i="107"/>
  <c r="T144" i="107"/>
  <c r="S144" i="107"/>
  <c r="Q144" i="107"/>
  <c r="N144" i="107"/>
  <c r="O144" i="107" s="1"/>
  <c r="K144" i="107"/>
  <c r="L144" i="107" s="1"/>
  <c r="W143" i="107"/>
  <c r="V143" i="107"/>
  <c r="U143" i="107"/>
  <c r="T143" i="107"/>
  <c r="S143" i="107"/>
  <c r="Q143" i="107"/>
  <c r="N143" i="107"/>
  <c r="O143" i="107" s="1"/>
  <c r="K143" i="107"/>
  <c r="L143" i="107" s="1"/>
  <c r="W142" i="107"/>
  <c r="V142" i="107"/>
  <c r="U142" i="107"/>
  <c r="T142" i="107"/>
  <c r="S142" i="107"/>
  <c r="Q142" i="107"/>
  <c r="N142" i="107"/>
  <c r="O142" i="107" s="1"/>
  <c r="K142" i="107"/>
  <c r="L142" i="107" s="1"/>
  <c r="W141" i="107"/>
  <c r="V141" i="107"/>
  <c r="U141" i="107"/>
  <c r="T141" i="107"/>
  <c r="S141" i="107"/>
  <c r="Q141" i="107"/>
  <c r="N141" i="107"/>
  <c r="O141" i="107" s="1"/>
  <c r="K141" i="107"/>
  <c r="L141" i="107" s="1"/>
  <c r="W140" i="107"/>
  <c r="V140" i="107"/>
  <c r="U140" i="107"/>
  <c r="T140" i="107"/>
  <c r="S140" i="107"/>
  <c r="Q140" i="107"/>
  <c r="N140" i="107"/>
  <c r="O140" i="107" s="1"/>
  <c r="K140" i="107"/>
  <c r="L140" i="107" s="1"/>
  <c r="W139" i="107"/>
  <c r="V139" i="107"/>
  <c r="U139" i="107"/>
  <c r="T139" i="107"/>
  <c r="S139" i="107"/>
  <c r="Q139" i="107"/>
  <c r="N139" i="107"/>
  <c r="O139" i="107" s="1"/>
  <c r="K139" i="107"/>
  <c r="L139" i="107" s="1"/>
  <c r="W138" i="107"/>
  <c r="V138" i="107"/>
  <c r="U138" i="107"/>
  <c r="T138" i="107"/>
  <c r="S138" i="107"/>
  <c r="Q138" i="107"/>
  <c r="N138" i="107"/>
  <c r="O138" i="107" s="1"/>
  <c r="K138" i="107"/>
  <c r="L138" i="107" s="1"/>
  <c r="W137" i="107"/>
  <c r="V137" i="107"/>
  <c r="U137" i="107"/>
  <c r="T137" i="107"/>
  <c r="W136" i="107"/>
  <c r="V136" i="107"/>
  <c r="U136" i="107"/>
  <c r="T136" i="107"/>
  <c r="W135" i="107"/>
  <c r="V135" i="107"/>
  <c r="U135" i="107"/>
  <c r="T135" i="107"/>
  <c r="W134" i="107"/>
  <c r="V134" i="107"/>
  <c r="U134" i="107"/>
  <c r="T134" i="107"/>
  <c r="W133" i="107"/>
  <c r="V133" i="107"/>
  <c r="U133" i="107"/>
  <c r="T133" i="107"/>
  <c r="W132" i="107"/>
  <c r="V132" i="107"/>
  <c r="U132" i="107"/>
  <c r="T132" i="107"/>
  <c r="W131" i="107"/>
  <c r="V131" i="107"/>
  <c r="U131" i="107"/>
  <c r="T131" i="107"/>
  <c r="W130" i="107"/>
  <c r="V130" i="107"/>
  <c r="U130" i="107"/>
  <c r="T130" i="107"/>
  <c r="W129" i="107"/>
  <c r="V129" i="107"/>
  <c r="U129" i="107"/>
  <c r="T129" i="107"/>
  <c r="W128" i="107"/>
  <c r="V128" i="107"/>
  <c r="U128" i="107"/>
  <c r="T128" i="107"/>
  <c r="I123" i="107"/>
  <c r="I12" i="107" s="1"/>
  <c r="H123" i="107"/>
  <c r="H12" i="107" s="1"/>
  <c r="C123" i="107"/>
  <c r="B123" i="107"/>
  <c r="B12" i="107" s="1"/>
  <c r="W122" i="107"/>
  <c r="V122" i="107"/>
  <c r="U122" i="107"/>
  <c r="T122" i="107"/>
  <c r="S122" i="107"/>
  <c r="Q122" i="107"/>
  <c r="N122" i="107"/>
  <c r="O122" i="107" s="1"/>
  <c r="K122" i="107"/>
  <c r="L122" i="107" s="1"/>
  <c r="W121" i="107"/>
  <c r="V121" i="107"/>
  <c r="U121" i="107"/>
  <c r="T121" i="107"/>
  <c r="S121" i="107"/>
  <c r="Q121" i="107"/>
  <c r="N121" i="107"/>
  <c r="O121" i="107" s="1"/>
  <c r="K121" i="107"/>
  <c r="L121" i="107" s="1"/>
  <c r="W120" i="107"/>
  <c r="V120" i="107"/>
  <c r="U120" i="107"/>
  <c r="T120" i="107"/>
  <c r="S120" i="107"/>
  <c r="Q120" i="107"/>
  <c r="N120" i="107"/>
  <c r="O120" i="107" s="1"/>
  <c r="K120" i="107"/>
  <c r="L120" i="107" s="1"/>
  <c r="W119" i="107"/>
  <c r="V119" i="107"/>
  <c r="U119" i="107"/>
  <c r="T119" i="107"/>
  <c r="S119" i="107"/>
  <c r="Q119" i="107"/>
  <c r="N119" i="107"/>
  <c r="O119" i="107" s="1"/>
  <c r="K119" i="107"/>
  <c r="L119" i="107" s="1"/>
  <c r="W118" i="107"/>
  <c r="V118" i="107"/>
  <c r="U118" i="107"/>
  <c r="T118" i="107"/>
  <c r="S118" i="107"/>
  <c r="Q118" i="107"/>
  <c r="N118" i="107"/>
  <c r="O118" i="107" s="1"/>
  <c r="K118" i="107"/>
  <c r="L118" i="107" s="1"/>
  <c r="W117" i="107"/>
  <c r="V117" i="107"/>
  <c r="U117" i="107"/>
  <c r="T117" i="107"/>
  <c r="S117" i="107"/>
  <c r="Q117" i="107"/>
  <c r="N117" i="107"/>
  <c r="O117" i="107" s="1"/>
  <c r="K117" i="107"/>
  <c r="L117" i="107" s="1"/>
  <c r="W116" i="107"/>
  <c r="V116" i="107"/>
  <c r="U116" i="107"/>
  <c r="T116" i="107"/>
  <c r="S116" i="107"/>
  <c r="Q116" i="107"/>
  <c r="N116" i="107"/>
  <c r="O116" i="107" s="1"/>
  <c r="K116" i="107"/>
  <c r="L116" i="107" s="1"/>
  <c r="W115" i="107"/>
  <c r="V115" i="107"/>
  <c r="U115" i="107"/>
  <c r="T115" i="107"/>
  <c r="S115" i="107"/>
  <c r="Q115" i="107"/>
  <c r="N115" i="107"/>
  <c r="O115" i="107" s="1"/>
  <c r="K115" i="107"/>
  <c r="L115" i="107" s="1"/>
  <c r="W114" i="107"/>
  <c r="V114" i="107"/>
  <c r="U114" i="107"/>
  <c r="T114" i="107"/>
  <c r="S114" i="107"/>
  <c r="Q114" i="107"/>
  <c r="N114" i="107"/>
  <c r="O114" i="107" s="1"/>
  <c r="K114" i="107"/>
  <c r="L114" i="107" s="1"/>
  <c r="W113" i="107"/>
  <c r="V113" i="107"/>
  <c r="U113" i="107"/>
  <c r="T113" i="107"/>
  <c r="S113" i="107"/>
  <c r="Q113" i="107"/>
  <c r="N113" i="107"/>
  <c r="O113" i="107" s="1"/>
  <c r="K113" i="107"/>
  <c r="L113" i="107" s="1"/>
  <c r="W112" i="107"/>
  <c r="V112" i="107"/>
  <c r="U112" i="107"/>
  <c r="T112" i="107"/>
  <c r="W111" i="107"/>
  <c r="V111" i="107"/>
  <c r="U111" i="107"/>
  <c r="T111" i="107"/>
  <c r="W110" i="107"/>
  <c r="V110" i="107"/>
  <c r="U110" i="107"/>
  <c r="T110" i="107"/>
  <c r="W109" i="107"/>
  <c r="V109" i="107"/>
  <c r="U109" i="107"/>
  <c r="T109" i="107"/>
  <c r="W108" i="107"/>
  <c r="V108" i="107"/>
  <c r="U108" i="107"/>
  <c r="T108" i="107"/>
  <c r="W107" i="107"/>
  <c r="V107" i="107"/>
  <c r="U107" i="107"/>
  <c r="T107" i="107"/>
  <c r="W106" i="107"/>
  <c r="V106" i="107"/>
  <c r="U106" i="107"/>
  <c r="T106" i="107"/>
  <c r="W105" i="107"/>
  <c r="V105" i="107"/>
  <c r="U105" i="107"/>
  <c r="T105" i="107"/>
  <c r="W104" i="107"/>
  <c r="V104" i="107"/>
  <c r="U104" i="107"/>
  <c r="T104" i="107"/>
  <c r="W103" i="107"/>
  <c r="V103" i="107"/>
  <c r="U103" i="107"/>
  <c r="T103" i="107"/>
  <c r="I98" i="107"/>
  <c r="I11" i="107" s="1"/>
  <c r="H98" i="107"/>
  <c r="H11" i="107" s="1"/>
  <c r="C98" i="107"/>
  <c r="C11" i="107" s="1"/>
  <c r="O11" i="107" s="1"/>
  <c r="Y11" i="107" s="1"/>
  <c r="B98" i="107"/>
  <c r="B11" i="107" s="1"/>
  <c r="W97" i="107"/>
  <c r="V97" i="107"/>
  <c r="U97" i="107"/>
  <c r="T97" i="107"/>
  <c r="S97" i="107"/>
  <c r="Q97" i="107"/>
  <c r="N97" i="107"/>
  <c r="O97" i="107" s="1"/>
  <c r="K97" i="107"/>
  <c r="L97" i="107" s="1"/>
  <c r="W96" i="107"/>
  <c r="V96" i="107"/>
  <c r="U96" i="107"/>
  <c r="T96" i="107"/>
  <c r="S96" i="107"/>
  <c r="Q96" i="107"/>
  <c r="N96" i="107"/>
  <c r="O96" i="107" s="1"/>
  <c r="K96" i="107"/>
  <c r="L96" i="107" s="1"/>
  <c r="W95" i="107"/>
  <c r="V95" i="107"/>
  <c r="U95" i="107"/>
  <c r="T95" i="107"/>
  <c r="S95" i="107"/>
  <c r="Q95" i="107"/>
  <c r="N95" i="107"/>
  <c r="O95" i="107" s="1"/>
  <c r="K95" i="107"/>
  <c r="L95" i="107" s="1"/>
  <c r="W94" i="107"/>
  <c r="V94" i="107"/>
  <c r="U94" i="107"/>
  <c r="T94" i="107"/>
  <c r="S94" i="107"/>
  <c r="Q94" i="107"/>
  <c r="N94" i="107"/>
  <c r="O94" i="107" s="1"/>
  <c r="K94" i="107"/>
  <c r="L94" i="107" s="1"/>
  <c r="W93" i="107"/>
  <c r="V93" i="107"/>
  <c r="U93" i="107"/>
  <c r="T93" i="107"/>
  <c r="S93" i="107"/>
  <c r="Q93" i="107"/>
  <c r="N93" i="107"/>
  <c r="O93" i="107" s="1"/>
  <c r="K93" i="107"/>
  <c r="L93" i="107" s="1"/>
  <c r="W92" i="107"/>
  <c r="V92" i="107"/>
  <c r="U92" i="107"/>
  <c r="T92" i="107"/>
  <c r="S92" i="107"/>
  <c r="Q92" i="107"/>
  <c r="N92" i="107"/>
  <c r="O92" i="107" s="1"/>
  <c r="K92" i="107"/>
  <c r="L92" i="107" s="1"/>
  <c r="W91" i="107"/>
  <c r="V91" i="107"/>
  <c r="U91" i="107"/>
  <c r="T91" i="107"/>
  <c r="S91" i="107"/>
  <c r="Q91" i="107"/>
  <c r="N91" i="107"/>
  <c r="O91" i="107" s="1"/>
  <c r="K91" i="107"/>
  <c r="L91" i="107" s="1"/>
  <c r="W90" i="107"/>
  <c r="V90" i="107"/>
  <c r="U90" i="107"/>
  <c r="T90" i="107"/>
  <c r="S90" i="107"/>
  <c r="Q90" i="107"/>
  <c r="N90" i="107"/>
  <c r="O90" i="107" s="1"/>
  <c r="K90" i="107"/>
  <c r="L90" i="107" s="1"/>
  <c r="W89" i="107"/>
  <c r="V89" i="107"/>
  <c r="U89" i="107"/>
  <c r="T89" i="107"/>
  <c r="S89" i="107"/>
  <c r="Q89" i="107"/>
  <c r="N89" i="107"/>
  <c r="O89" i="107" s="1"/>
  <c r="K89" i="107"/>
  <c r="L89" i="107" s="1"/>
  <c r="W88" i="107"/>
  <c r="V88" i="107"/>
  <c r="U88" i="107"/>
  <c r="T88" i="107"/>
  <c r="S88" i="107"/>
  <c r="Q88" i="107"/>
  <c r="N88" i="107"/>
  <c r="O88" i="107" s="1"/>
  <c r="K88" i="107"/>
  <c r="L88" i="107" s="1"/>
  <c r="W87" i="107"/>
  <c r="V87" i="107"/>
  <c r="U87" i="107"/>
  <c r="T87" i="107"/>
  <c r="W86" i="107"/>
  <c r="V86" i="107"/>
  <c r="U86" i="107"/>
  <c r="T86" i="107"/>
  <c r="W85" i="107"/>
  <c r="V85" i="107"/>
  <c r="U85" i="107"/>
  <c r="T85" i="107"/>
  <c r="W84" i="107"/>
  <c r="V84" i="107"/>
  <c r="U84" i="107"/>
  <c r="T84" i="107"/>
  <c r="W83" i="107"/>
  <c r="V83" i="107"/>
  <c r="U83" i="107"/>
  <c r="T83" i="107"/>
  <c r="W82" i="107"/>
  <c r="V82" i="107"/>
  <c r="U82" i="107"/>
  <c r="T82" i="107"/>
  <c r="W81" i="107"/>
  <c r="V81" i="107"/>
  <c r="U81" i="107"/>
  <c r="T81" i="107"/>
  <c r="W80" i="107"/>
  <c r="V80" i="107"/>
  <c r="U80" i="107"/>
  <c r="T80" i="107"/>
  <c r="W79" i="107"/>
  <c r="V79" i="107"/>
  <c r="U79" i="107"/>
  <c r="T79" i="107"/>
  <c r="W78" i="107"/>
  <c r="V78" i="107"/>
  <c r="U78" i="107"/>
  <c r="T78" i="107"/>
  <c r="I73" i="107"/>
  <c r="H73" i="107"/>
  <c r="H10" i="107" s="1"/>
  <c r="C73" i="107"/>
  <c r="B73" i="107"/>
  <c r="B10" i="107" s="1"/>
  <c r="W72" i="107"/>
  <c r="V72" i="107"/>
  <c r="U72" i="107"/>
  <c r="T72" i="107"/>
  <c r="S72" i="107"/>
  <c r="Q72" i="107"/>
  <c r="N72" i="107"/>
  <c r="O72" i="107" s="1"/>
  <c r="K72" i="107"/>
  <c r="L72" i="107" s="1"/>
  <c r="W71" i="107"/>
  <c r="V71" i="107"/>
  <c r="U71" i="107"/>
  <c r="T71" i="107"/>
  <c r="S71" i="107"/>
  <c r="Q71" i="107"/>
  <c r="N71" i="107"/>
  <c r="O71" i="107" s="1"/>
  <c r="K71" i="107"/>
  <c r="L71" i="107" s="1"/>
  <c r="W70" i="107"/>
  <c r="V70" i="107"/>
  <c r="U70" i="107"/>
  <c r="T70" i="107"/>
  <c r="S70" i="107"/>
  <c r="Q70" i="107"/>
  <c r="N70" i="107"/>
  <c r="O70" i="107" s="1"/>
  <c r="K70" i="107"/>
  <c r="L70" i="107" s="1"/>
  <c r="W69" i="107"/>
  <c r="V69" i="107"/>
  <c r="U69" i="107"/>
  <c r="T69" i="107"/>
  <c r="S69" i="107"/>
  <c r="Q69" i="107"/>
  <c r="N69" i="107"/>
  <c r="O69" i="107" s="1"/>
  <c r="K69" i="107"/>
  <c r="L69" i="107" s="1"/>
  <c r="W68" i="107"/>
  <c r="V68" i="107"/>
  <c r="U68" i="107"/>
  <c r="T68" i="107"/>
  <c r="S68" i="107"/>
  <c r="Q68" i="107"/>
  <c r="N68" i="107"/>
  <c r="O68" i="107" s="1"/>
  <c r="K68" i="107"/>
  <c r="L68" i="107" s="1"/>
  <c r="W67" i="107"/>
  <c r="V67" i="107"/>
  <c r="U67" i="107"/>
  <c r="T67" i="107"/>
  <c r="S67" i="107"/>
  <c r="Q67" i="107"/>
  <c r="N67" i="107"/>
  <c r="O67" i="107" s="1"/>
  <c r="K67" i="107"/>
  <c r="L67" i="107" s="1"/>
  <c r="W66" i="107"/>
  <c r="V66" i="107"/>
  <c r="U66" i="107"/>
  <c r="T66" i="107"/>
  <c r="S66" i="107"/>
  <c r="Q66" i="107"/>
  <c r="N66" i="107"/>
  <c r="O66" i="107" s="1"/>
  <c r="K66" i="107"/>
  <c r="L66" i="107" s="1"/>
  <c r="W65" i="107"/>
  <c r="V65" i="107"/>
  <c r="U65" i="107"/>
  <c r="T65" i="107"/>
  <c r="S65" i="107"/>
  <c r="Q65" i="107"/>
  <c r="N65" i="107"/>
  <c r="O65" i="107" s="1"/>
  <c r="K65" i="107"/>
  <c r="L65" i="107" s="1"/>
  <c r="W64" i="107"/>
  <c r="V64" i="107"/>
  <c r="U64" i="107"/>
  <c r="T64" i="107"/>
  <c r="S64" i="107"/>
  <c r="Q64" i="107"/>
  <c r="N64" i="107"/>
  <c r="O64" i="107" s="1"/>
  <c r="K64" i="107"/>
  <c r="L64" i="107" s="1"/>
  <c r="W63" i="107"/>
  <c r="V63" i="107"/>
  <c r="U63" i="107"/>
  <c r="T63" i="107"/>
  <c r="S63" i="107"/>
  <c r="Q63" i="107"/>
  <c r="N63" i="107"/>
  <c r="O63" i="107" s="1"/>
  <c r="K63" i="107"/>
  <c r="L63" i="107" s="1"/>
  <c r="W62" i="107"/>
  <c r="V62" i="107"/>
  <c r="U62" i="107"/>
  <c r="T62" i="107"/>
  <c r="W61" i="107"/>
  <c r="V61" i="107"/>
  <c r="U61" i="107"/>
  <c r="T61" i="107"/>
  <c r="W60" i="107"/>
  <c r="V60" i="107"/>
  <c r="U60" i="107"/>
  <c r="T60" i="107"/>
  <c r="W59" i="107"/>
  <c r="V59" i="107"/>
  <c r="U59" i="107"/>
  <c r="T59" i="107"/>
  <c r="W58" i="107"/>
  <c r="V58" i="107"/>
  <c r="U58" i="107"/>
  <c r="T58" i="107"/>
  <c r="W57" i="107"/>
  <c r="V57" i="107"/>
  <c r="U57" i="107"/>
  <c r="T57" i="107"/>
  <c r="W56" i="107"/>
  <c r="V56" i="107"/>
  <c r="U56" i="107"/>
  <c r="T56" i="107"/>
  <c r="W55" i="107"/>
  <c r="V55" i="107"/>
  <c r="U55" i="107"/>
  <c r="T55" i="107"/>
  <c r="W54" i="107"/>
  <c r="V54" i="107"/>
  <c r="U54" i="107"/>
  <c r="T54" i="107"/>
  <c r="W53" i="107"/>
  <c r="V53" i="107"/>
  <c r="U53" i="107"/>
  <c r="T53" i="107"/>
  <c r="I48" i="107"/>
  <c r="I9" i="107" s="1"/>
  <c r="H48" i="107"/>
  <c r="H9" i="107" s="1"/>
  <c r="C48" i="107"/>
  <c r="C9" i="107" s="1"/>
  <c r="B48" i="107"/>
  <c r="B9" i="107" s="1"/>
  <c r="W47" i="107"/>
  <c r="V47" i="107"/>
  <c r="U47" i="107"/>
  <c r="T47" i="107"/>
  <c r="S47" i="107"/>
  <c r="Q47" i="107"/>
  <c r="N47" i="107"/>
  <c r="O47" i="107" s="1"/>
  <c r="K47" i="107"/>
  <c r="L47" i="107" s="1"/>
  <c r="W46" i="107"/>
  <c r="V46" i="107"/>
  <c r="U46" i="107"/>
  <c r="T46" i="107"/>
  <c r="S46" i="107"/>
  <c r="Q46" i="107"/>
  <c r="N46" i="107"/>
  <c r="O46" i="107" s="1"/>
  <c r="K46" i="107"/>
  <c r="L46" i="107" s="1"/>
  <c r="W45" i="107"/>
  <c r="V45" i="107"/>
  <c r="U45" i="107"/>
  <c r="T45" i="107"/>
  <c r="S45" i="107"/>
  <c r="Q45" i="107"/>
  <c r="N45" i="107"/>
  <c r="O45" i="107" s="1"/>
  <c r="K45" i="107"/>
  <c r="L45" i="107" s="1"/>
  <c r="W44" i="107"/>
  <c r="V44" i="107"/>
  <c r="U44" i="107"/>
  <c r="T44" i="107"/>
  <c r="S44" i="107"/>
  <c r="Q44" i="107"/>
  <c r="N44" i="107"/>
  <c r="O44" i="107" s="1"/>
  <c r="K44" i="107"/>
  <c r="L44" i="107" s="1"/>
  <c r="W43" i="107"/>
  <c r="V43" i="107"/>
  <c r="U43" i="107"/>
  <c r="T43" i="107"/>
  <c r="S43" i="107"/>
  <c r="Q43" i="107"/>
  <c r="N43" i="107"/>
  <c r="O43" i="107" s="1"/>
  <c r="K43" i="107"/>
  <c r="L43" i="107" s="1"/>
  <c r="W42" i="107"/>
  <c r="V42" i="107"/>
  <c r="U42" i="107"/>
  <c r="T42" i="107"/>
  <c r="S42" i="107"/>
  <c r="Q42" i="107"/>
  <c r="N42" i="107"/>
  <c r="O42" i="107" s="1"/>
  <c r="K42" i="107"/>
  <c r="L42" i="107" s="1"/>
  <c r="W41" i="107"/>
  <c r="V41" i="107"/>
  <c r="U41" i="107"/>
  <c r="T41" i="107"/>
  <c r="S41" i="107"/>
  <c r="Q41" i="107"/>
  <c r="N41" i="107"/>
  <c r="O41" i="107" s="1"/>
  <c r="K41" i="107"/>
  <c r="L41" i="107" s="1"/>
  <c r="W40" i="107"/>
  <c r="V40" i="107"/>
  <c r="U40" i="107"/>
  <c r="T40" i="107"/>
  <c r="S40" i="107"/>
  <c r="Q40" i="107"/>
  <c r="N40" i="107"/>
  <c r="O40" i="107" s="1"/>
  <c r="K40" i="107"/>
  <c r="L40" i="107" s="1"/>
  <c r="W39" i="107"/>
  <c r="V39" i="107"/>
  <c r="U39" i="107"/>
  <c r="T39" i="107"/>
  <c r="S39" i="107"/>
  <c r="Q39" i="107"/>
  <c r="N39" i="107"/>
  <c r="O39" i="107" s="1"/>
  <c r="K39" i="107"/>
  <c r="L39" i="107" s="1"/>
  <c r="W38" i="107"/>
  <c r="V38" i="107"/>
  <c r="U38" i="107"/>
  <c r="T38" i="107"/>
  <c r="S38" i="107"/>
  <c r="Q38" i="107"/>
  <c r="N38" i="107"/>
  <c r="O38" i="107" s="1"/>
  <c r="K38" i="107"/>
  <c r="L38" i="107" s="1"/>
  <c r="W37" i="107"/>
  <c r="V37" i="107"/>
  <c r="U37" i="107"/>
  <c r="T37" i="107"/>
  <c r="W36" i="107"/>
  <c r="V36" i="107"/>
  <c r="U36" i="107"/>
  <c r="T36" i="107"/>
  <c r="W35" i="107"/>
  <c r="V35" i="107"/>
  <c r="U35" i="107"/>
  <c r="T35" i="107"/>
  <c r="W34" i="107"/>
  <c r="V34" i="107"/>
  <c r="U34" i="107"/>
  <c r="T34" i="107"/>
  <c r="W33" i="107"/>
  <c r="V33" i="107"/>
  <c r="U33" i="107"/>
  <c r="T33" i="107"/>
  <c r="W32" i="107"/>
  <c r="V32" i="107"/>
  <c r="U32" i="107"/>
  <c r="T32" i="107"/>
  <c r="W31" i="107"/>
  <c r="V31" i="107"/>
  <c r="U31" i="107"/>
  <c r="T31" i="107"/>
  <c r="W30" i="107"/>
  <c r="V30" i="107"/>
  <c r="U30" i="107"/>
  <c r="T30" i="107"/>
  <c r="W29" i="107"/>
  <c r="V29" i="107"/>
  <c r="U29" i="107"/>
  <c r="T29" i="107"/>
  <c r="W28" i="107"/>
  <c r="V28" i="107"/>
  <c r="U28" i="107"/>
  <c r="T28" i="107"/>
  <c r="I23" i="107"/>
  <c r="H23" i="107"/>
  <c r="C22" i="107"/>
  <c r="O22" i="107" s="1"/>
  <c r="Y22" i="107" s="1"/>
  <c r="B22" i="107"/>
  <c r="O21" i="107"/>
  <c r="Y21" i="107" s="1"/>
  <c r="H21" i="107"/>
  <c r="C21" i="107"/>
  <c r="B21" i="107"/>
  <c r="I20" i="107"/>
  <c r="C20" i="107"/>
  <c r="O20" i="107" s="1"/>
  <c r="Y20" i="107" s="1"/>
  <c r="B20" i="107"/>
  <c r="I19" i="107"/>
  <c r="H19" i="107"/>
  <c r="B19" i="107"/>
  <c r="I17" i="107"/>
  <c r="C17" i="107"/>
  <c r="O17" i="107" s="1"/>
  <c r="Y17" i="107" s="1"/>
  <c r="H16" i="107"/>
  <c r="C16" i="107"/>
  <c r="O16" i="107" s="1"/>
  <c r="Y16" i="107" s="1"/>
  <c r="I15" i="107"/>
  <c r="C15" i="107"/>
  <c r="O15" i="107" s="1"/>
  <c r="Y15" i="107" s="1"/>
  <c r="C14" i="107"/>
  <c r="O14" i="107" s="1"/>
  <c r="Y14" i="107" s="1"/>
  <c r="B14" i="107"/>
  <c r="I13" i="107"/>
  <c r="C12" i="107"/>
  <c r="O12" i="107" s="1"/>
  <c r="Y12" i="107" s="1"/>
  <c r="I10" i="107"/>
  <c r="C10" i="107"/>
  <c r="O10" i="107" s="1"/>
  <c r="Y10" i="107" s="1"/>
  <c r="AA9" i="107"/>
  <c r="S4" i="107"/>
  <c r="S5" i="107" s="1"/>
  <c r="Q4" i="107"/>
  <c r="Q5" i="107" s="1"/>
  <c r="F4" i="107"/>
  <c r="I398" i="106"/>
  <c r="H398" i="106"/>
  <c r="C398" i="106"/>
  <c r="B398" i="106"/>
  <c r="W397" i="106"/>
  <c r="V397" i="106"/>
  <c r="U397" i="106"/>
  <c r="T397" i="106"/>
  <c r="S397" i="106"/>
  <c r="Q397" i="106"/>
  <c r="N397" i="106"/>
  <c r="O397" i="106" s="1"/>
  <c r="K397" i="106"/>
  <c r="L397" i="106" s="1"/>
  <c r="W396" i="106"/>
  <c r="V396" i="106"/>
  <c r="U396" i="106"/>
  <c r="T396" i="106"/>
  <c r="S396" i="106"/>
  <c r="Q396" i="106"/>
  <c r="N396" i="106"/>
  <c r="O396" i="106" s="1"/>
  <c r="K396" i="106"/>
  <c r="L396" i="106" s="1"/>
  <c r="W395" i="106"/>
  <c r="V395" i="106"/>
  <c r="U395" i="106"/>
  <c r="T395" i="106"/>
  <c r="S395" i="106"/>
  <c r="Q395" i="106"/>
  <c r="N395" i="106"/>
  <c r="O395" i="106" s="1"/>
  <c r="K395" i="106"/>
  <c r="L395" i="106" s="1"/>
  <c r="W394" i="106"/>
  <c r="V394" i="106"/>
  <c r="U394" i="106"/>
  <c r="T394" i="106"/>
  <c r="S394" i="106"/>
  <c r="Q394" i="106"/>
  <c r="N394" i="106"/>
  <c r="O394" i="106" s="1"/>
  <c r="K394" i="106"/>
  <c r="L394" i="106" s="1"/>
  <c r="W393" i="106"/>
  <c r="V393" i="106"/>
  <c r="U393" i="106"/>
  <c r="T393" i="106"/>
  <c r="S393" i="106"/>
  <c r="Q393" i="106"/>
  <c r="N393" i="106"/>
  <c r="O393" i="106" s="1"/>
  <c r="K393" i="106"/>
  <c r="L393" i="106" s="1"/>
  <c r="W392" i="106"/>
  <c r="V392" i="106"/>
  <c r="U392" i="106"/>
  <c r="T392" i="106"/>
  <c r="S392" i="106"/>
  <c r="Q392" i="106"/>
  <c r="N392" i="106"/>
  <c r="O392" i="106" s="1"/>
  <c r="K392" i="106"/>
  <c r="L392" i="106" s="1"/>
  <c r="W391" i="106"/>
  <c r="V391" i="106"/>
  <c r="U391" i="106"/>
  <c r="T391" i="106"/>
  <c r="S391" i="106"/>
  <c r="Q391" i="106"/>
  <c r="N391" i="106"/>
  <c r="O391" i="106" s="1"/>
  <c r="K391" i="106"/>
  <c r="L391" i="106" s="1"/>
  <c r="W390" i="106"/>
  <c r="V390" i="106"/>
  <c r="U390" i="106"/>
  <c r="T390" i="106"/>
  <c r="S390" i="106"/>
  <c r="Q390" i="106"/>
  <c r="N390" i="106"/>
  <c r="O390" i="106" s="1"/>
  <c r="K390" i="106"/>
  <c r="L390" i="106" s="1"/>
  <c r="W389" i="106"/>
  <c r="V389" i="106"/>
  <c r="U389" i="106"/>
  <c r="T389" i="106"/>
  <c r="S389" i="106"/>
  <c r="Q389" i="106"/>
  <c r="N389" i="106"/>
  <c r="O389" i="106" s="1"/>
  <c r="K389" i="106"/>
  <c r="L389" i="106" s="1"/>
  <c r="W388" i="106"/>
  <c r="V388" i="106"/>
  <c r="U388" i="106"/>
  <c r="T388" i="106"/>
  <c r="S388" i="106"/>
  <c r="Q388" i="106"/>
  <c r="N388" i="106"/>
  <c r="O388" i="106" s="1"/>
  <c r="K388" i="106"/>
  <c r="L388" i="106" s="1"/>
  <c r="W387" i="106"/>
  <c r="V387" i="106"/>
  <c r="U387" i="106"/>
  <c r="T387" i="106"/>
  <c r="S387" i="106"/>
  <c r="Q387" i="106"/>
  <c r="N387" i="106"/>
  <c r="O387" i="106" s="1"/>
  <c r="K387" i="106"/>
  <c r="L387" i="106" s="1"/>
  <c r="W386" i="106"/>
  <c r="V386" i="106"/>
  <c r="U386" i="106"/>
  <c r="T386" i="106"/>
  <c r="S386" i="106"/>
  <c r="Q386" i="106"/>
  <c r="N386" i="106"/>
  <c r="O386" i="106" s="1"/>
  <c r="K386" i="106"/>
  <c r="L386" i="106" s="1"/>
  <c r="W385" i="106"/>
  <c r="V385" i="106"/>
  <c r="U385" i="106"/>
  <c r="T385" i="106"/>
  <c r="S385" i="106"/>
  <c r="Q385" i="106"/>
  <c r="N385" i="106"/>
  <c r="O385" i="106" s="1"/>
  <c r="K385" i="106"/>
  <c r="L385" i="106" s="1"/>
  <c r="W384" i="106"/>
  <c r="V384" i="106"/>
  <c r="U384" i="106"/>
  <c r="T384" i="106"/>
  <c r="S384" i="106"/>
  <c r="Q384" i="106"/>
  <c r="N384" i="106"/>
  <c r="O384" i="106" s="1"/>
  <c r="K384" i="106"/>
  <c r="L384" i="106" s="1"/>
  <c r="W383" i="106"/>
  <c r="V383" i="106"/>
  <c r="U383" i="106"/>
  <c r="T383" i="106"/>
  <c r="S383" i="106"/>
  <c r="Q383" i="106"/>
  <c r="N383" i="106"/>
  <c r="O383" i="106" s="1"/>
  <c r="K383" i="106"/>
  <c r="L383" i="106" s="1"/>
  <c r="W382" i="106"/>
  <c r="V382" i="106"/>
  <c r="U382" i="106"/>
  <c r="T382" i="106"/>
  <c r="S382" i="106"/>
  <c r="Q382" i="106"/>
  <c r="N382" i="106"/>
  <c r="O382" i="106" s="1"/>
  <c r="K382" i="106"/>
  <c r="L382" i="106" s="1"/>
  <c r="W381" i="106"/>
  <c r="V381" i="106"/>
  <c r="U381" i="106"/>
  <c r="T381" i="106"/>
  <c r="S381" i="106"/>
  <c r="Q381" i="106"/>
  <c r="N381" i="106"/>
  <c r="O381" i="106" s="1"/>
  <c r="K381" i="106"/>
  <c r="L381" i="106" s="1"/>
  <c r="W380" i="106"/>
  <c r="V380" i="106"/>
  <c r="U380" i="106"/>
  <c r="T380" i="106"/>
  <c r="S380" i="106"/>
  <c r="Q380" i="106"/>
  <c r="N380" i="106"/>
  <c r="O380" i="106" s="1"/>
  <c r="K380" i="106"/>
  <c r="L380" i="106" s="1"/>
  <c r="W379" i="106"/>
  <c r="V379" i="106"/>
  <c r="U379" i="106"/>
  <c r="T379" i="106"/>
  <c r="S379" i="106"/>
  <c r="Q379" i="106"/>
  <c r="N379" i="106"/>
  <c r="O379" i="106" s="1"/>
  <c r="K379" i="106"/>
  <c r="L379" i="106" s="1"/>
  <c r="W378" i="106"/>
  <c r="V378" i="106"/>
  <c r="U378" i="106"/>
  <c r="T378" i="106"/>
  <c r="T399" i="106" s="1"/>
  <c r="T398" i="106" s="1"/>
  <c r="D398" i="106" s="1"/>
  <c r="S378" i="106"/>
  <c r="Q378" i="106"/>
  <c r="N378" i="106"/>
  <c r="O378" i="106" s="1"/>
  <c r="K378" i="106"/>
  <c r="L378" i="106" s="1"/>
  <c r="I373" i="106"/>
  <c r="H373" i="106"/>
  <c r="H22" i="106" s="1"/>
  <c r="C373" i="106"/>
  <c r="C22" i="106" s="1"/>
  <c r="B373" i="106"/>
  <c r="W372" i="106"/>
  <c r="V372" i="106"/>
  <c r="U372" i="106"/>
  <c r="T372" i="106"/>
  <c r="S372" i="106"/>
  <c r="Q372" i="106"/>
  <c r="N372" i="106"/>
  <c r="O372" i="106" s="1"/>
  <c r="K372" i="106"/>
  <c r="L372" i="106" s="1"/>
  <c r="W371" i="106"/>
  <c r="V371" i="106"/>
  <c r="U371" i="106"/>
  <c r="T371" i="106"/>
  <c r="S371" i="106"/>
  <c r="Q371" i="106"/>
  <c r="N371" i="106"/>
  <c r="O371" i="106" s="1"/>
  <c r="K371" i="106"/>
  <c r="L371" i="106" s="1"/>
  <c r="W370" i="106"/>
  <c r="V370" i="106"/>
  <c r="U370" i="106"/>
  <c r="T370" i="106"/>
  <c r="S370" i="106"/>
  <c r="Q370" i="106"/>
  <c r="N370" i="106"/>
  <c r="O370" i="106" s="1"/>
  <c r="K370" i="106"/>
  <c r="L370" i="106" s="1"/>
  <c r="W369" i="106"/>
  <c r="V369" i="106"/>
  <c r="U369" i="106"/>
  <c r="T369" i="106"/>
  <c r="S369" i="106"/>
  <c r="Q369" i="106"/>
  <c r="N369" i="106"/>
  <c r="O369" i="106" s="1"/>
  <c r="K369" i="106"/>
  <c r="L369" i="106" s="1"/>
  <c r="W368" i="106"/>
  <c r="V368" i="106"/>
  <c r="U368" i="106"/>
  <c r="T368" i="106"/>
  <c r="S368" i="106"/>
  <c r="Q368" i="106"/>
  <c r="N368" i="106"/>
  <c r="O368" i="106" s="1"/>
  <c r="K368" i="106"/>
  <c r="L368" i="106" s="1"/>
  <c r="W367" i="106"/>
  <c r="V367" i="106"/>
  <c r="U367" i="106"/>
  <c r="T367" i="106"/>
  <c r="S367" i="106"/>
  <c r="Q367" i="106"/>
  <c r="N367" i="106"/>
  <c r="O367" i="106" s="1"/>
  <c r="K367" i="106"/>
  <c r="L367" i="106" s="1"/>
  <c r="W366" i="106"/>
  <c r="V366" i="106"/>
  <c r="U366" i="106"/>
  <c r="T366" i="106"/>
  <c r="S366" i="106"/>
  <c r="Q366" i="106"/>
  <c r="N366" i="106"/>
  <c r="O366" i="106" s="1"/>
  <c r="K366" i="106"/>
  <c r="L366" i="106" s="1"/>
  <c r="W365" i="106"/>
  <c r="V365" i="106"/>
  <c r="U365" i="106"/>
  <c r="T365" i="106"/>
  <c r="S365" i="106"/>
  <c r="Q365" i="106"/>
  <c r="N365" i="106"/>
  <c r="O365" i="106" s="1"/>
  <c r="K365" i="106"/>
  <c r="L365" i="106" s="1"/>
  <c r="W364" i="106"/>
  <c r="V364" i="106"/>
  <c r="U364" i="106"/>
  <c r="T364" i="106"/>
  <c r="S364" i="106"/>
  <c r="Q364" i="106"/>
  <c r="N364" i="106"/>
  <c r="O364" i="106" s="1"/>
  <c r="K364" i="106"/>
  <c r="L364" i="106" s="1"/>
  <c r="W363" i="106"/>
  <c r="V363" i="106"/>
  <c r="U363" i="106"/>
  <c r="T363" i="106"/>
  <c r="S363" i="106"/>
  <c r="Q363" i="106"/>
  <c r="N363" i="106"/>
  <c r="O363" i="106" s="1"/>
  <c r="K363" i="106"/>
  <c r="L363" i="106" s="1"/>
  <c r="W362" i="106"/>
  <c r="V362" i="106"/>
  <c r="U362" i="106"/>
  <c r="T362" i="106"/>
  <c r="S362" i="106"/>
  <c r="Q362" i="106"/>
  <c r="N362" i="106"/>
  <c r="O362" i="106" s="1"/>
  <c r="K362" i="106"/>
  <c r="L362" i="106" s="1"/>
  <c r="W361" i="106"/>
  <c r="V361" i="106"/>
  <c r="U361" i="106"/>
  <c r="T361" i="106"/>
  <c r="S361" i="106"/>
  <c r="Q361" i="106"/>
  <c r="N361" i="106"/>
  <c r="O361" i="106" s="1"/>
  <c r="K361" i="106"/>
  <c r="L361" i="106" s="1"/>
  <c r="W360" i="106"/>
  <c r="V360" i="106"/>
  <c r="U360" i="106"/>
  <c r="T360" i="106"/>
  <c r="S360" i="106"/>
  <c r="Q360" i="106"/>
  <c r="N360" i="106"/>
  <c r="O360" i="106" s="1"/>
  <c r="K360" i="106"/>
  <c r="L360" i="106" s="1"/>
  <c r="W359" i="106"/>
  <c r="V359" i="106"/>
  <c r="U359" i="106"/>
  <c r="T359" i="106"/>
  <c r="S359" i="106"/>
  <c r="Q359" i="106"/>
  <c r="N359" i="106"/>
  <c r="O359" i="106" s="1"/>
  <c r="K359" i="106"/>
  <c r="L359" i="106" s="1"/>
  <c r="W358" i="106"/>
  <c r="V358" i="106"/>
  <c r="U358" i="106"/>
  <c r="T358" i="106"/>
  <c r="W357" i="106"/>
  <c r="V357" i="106"/>
  <c r="U357" i="106"/>
  <c r="T357" i="106"/>
  <c r="W356" i="106"/>
  <c r="V356" i="106"/>
  <c r="U356" i="106"/>
  <c r="T356" i="106"/>
  <c r="W355" i="106"/>
  <c r="V355" i="106"/>
  <c r="U355" i="106"/>
  <c r="T355" i="106"/>
  <c r="W354" i="106"/>
  <c r="V354" i="106"/>
  <c r="U354" i="106"/>
  <c r="T354" i="106"/>
  <c r="W353" i="106"/>
  <c r="V353" i="106"/>
  <c r="U353" i="106"/>
  <c r="T353" i="106"/>
  <c r="I348" i="106"/>
  <c r="H348" i="106"/>
  <c r="H21" i="106" s="1"/>
  <c r="T21" i="106" s="1"/>
  <c r="C348" i="106"/>
  <c r="B348" i="106"/>
  <c r="B21" i="106" s="1"/>
  <c r="W347" i="106"/>
  <c r="V347" i="106"/>
  <c r="U347" i="106"/>
  <c r="T347" i="106"/>
  <c r="S347" i="106"/>
  <c r="Q347" i="106"/>
  <c r="N347" i="106"/>
  <c r="O347" i="106" s="1"/>
  <c r="K347" i="106"/>
  <c r="L347" i="106" s="1"/>
  <c r="W346" i="106"/>
  <c r="V346" i="106"/>
  <c r="U346" i="106"/>
  <c r="T346" i="106"/>
  <c r="S346" i="106"/>
  <c r="Q346" i="106"/>
  <c r="N346" i="106"/>
  <c r="O346" i="106" s="1"/>
  <c r="K346" i="106"/>
  <c r="L346" i="106" s="1"/>
  <c r="W345" i="106"/>
  <c r="V345" i="106"/>
  <c r="U345" i="106"/>
  <c r="T345" i="106"/>
  <c r="S345" i="106"/>
  <c r="Q345" i="106"/>
  <c r="N345" i="106"/>
  <c r="O345" i="106" s="1"/>
  <c r="K345" i="106"/>
  <c r="L345" i="106" s="1"/>
  <c r="W344" i="106"/>
  <c r="V344" i="106"/>
  <c r="U344" i="106"/>
  <c r="T344" i="106"/>
  <c r="S344" i="106"/>
  <c r="Q344" i="106"/>
  <c r="N344" i="106"/>
  <c r="O344" i="106" s="1"/>
  <c r="K344" i="106"/>
  <c r="L344" i="106" s="1"/>
  <c r="W343" i="106"/>
  <c r="V343" i="106"/>
  <c r="U343" i="106"/>
  <c r="T343" i="106"/>
  <c r="S343" i="106"/>
  <c r="Q343" i="106"/>
  <c r="N343" i="106"/>
  <c r="O343" i="106" s="1"/>
  <c r="K343" i="106"/>
  <c r="L343" i="106" s="1"/>
  <c r="W342" i="106"/>
  <c r="V342" i="106"/>
  <c r="U342" i="106"/>
  <c r="T342" i="106"/>
  <c r="S342" i="106"/>
  <c r="Q342" i="106"/>
  <c r="N342" i="106"/>
  <c r="O342" i="106" s="1"/>
  <c r="K342" i="106"/>
  <c r="L342" i="106" s="1"/>
  <c r="W341" i="106"/>
  <c r="V341" i="106"/>
  <c r="U341" i="106"/>
  <c r="T341" i="106"/>
  <c r="S341" i="106"/>
  <c r="Q341" i="106"/>
  <c r="N341" i="106"/>
  <c r="O341" i="106" s="1"/>
  <c r="K341" i="106"/>
  <c r="L341" i="106" s="1"/>
  <c r="W340" i="106"/>
  <c r="V340" i="106"/>
  <c r="U340" i="106"/>
  <c r="T340" i="106"/>
  <c r="S340" i="106"/>
  <c r="Q340" i="106"/>
  <c r="N340" i="106"/>
  <c r="O340" i="106" s="1"/>
  <c r="K340" i="106"/>
  <c r="L340" i="106" s="1"/>
  <c r="W339" i="106"/>
  <c r="V339" i="106"/>
  <c r="U339" i="106"/>
  <c r="T339" i="106"/>
  <c r="S339" i="106"/>
  <c r="Q339" i="106"/>
  <c r="N339" i="106"/>
  <c r="O339" i="106" s="1"/>
  <c r="K339" i="106"/>
  <c r="L339" i="106" s="1"/>
  <c r="W338" i="106"/>
  <c r="V338" i="106"/>
  <c r="U338" i="106"/>
  <c r="T338" i="106"/>
  <c r="S338" i="106"/>
  <c r="Q338" i="106"/>
  <c r="N338" i="106"/>
  <c r="O338" i="106" s="1"/>
  <c r="K338" i="106"/>
  <c r="L338" i="106" s="1"/>
  <c r="W337" i="106"/>
  <c r="V337" i="106"/>
  <c r="U337" i="106"/>
  <c r="T337" i="106"/>
  <c r="S337" i="106"/>
  <c r="Q337" i="106"/>
  <c r="N337" i="106"/>
  <c r="O337" i="106" s="1"/>
  <c r="K337" i="106"/>
  <c r="L337" i="106" s="1"/>
  <c r="W336" i="106"/>
  <c r="V336" i="106"/>
  <c r="U336" i="106"/>
  <c r="T336" i="106"/>
  <c r="S336" i="106"/>
  <c r="Q336" i="106"/>
  <c r="N336" i="106"/>
  <c r="O336" i="106" s="1"/>
  <c r="K336" i="106"/>
  <c r="L336" i="106" s="1"/>
  <c r="W335" i="106"/>
  <c r="V335" i="106"/>
  <c r="U335" i="106"/>
  <c r="T335" i="106"/>
  <c r="S335" i="106"/>
  <c r="Q335" i="106"/>
  <c r="N335" i="106"/>
  <c r="O335" i="106" s="1"/>
  <c r="K335" i="106"/>
  <c r="L335" i="106" s="1"/>
  <c r="W334" i="106"/>
  <c r="V334" i="106"/>
  <c r="U334" i="106"/>
  <c r="T334" i="106"/>
  <c r="S334" i="106"/>
  <c r="Q334" i="106"/>
  <c r="N334" i="106"/>
  <c r="O334" i="106" s="1"/>
  <c r="K334" i="106"/>
  <c r="L334" i="106" s="1"/>
  <c r="W333" i="106"/>
  <c r="V333" i="106"/>
  <c r="U333" i="106"/>
  <c r="T333" i="106"/>
  <c r="W332" i="106"/>
  <c r="V332" i="106"/>
  <c r="U332" i="106"/>
  <c r="T332" i="106"/>
  <c r="W331" i="106"/>
  <c r="V331" i="106"/>
  <c r="U331" i="106"/>
  <c r="T331" i="106"/>
  <c r="W330" i="106"/>
  <c r="V330" i="106"/>
  <c r="U330" i="106"/>
  <c r="T330" i="106"/>
  <c r="W329" i="106"/>
  <c r="V329" i="106"/>
  <c r="U329" i="106"/>
  <c r="T329" i="106"/>
  <c r="W328" i="106"/>
  <c r="V328" i="106"/>
  <c r="U328" i="106"/>
  <c r="T328" i="106"/>
  <c r="I323" i="106"/>
  <c r="I20" i="106" s="1"/>
  <c r="H323" i="106"/>
  <c r="H20" i="106" s="1"/>
  <c r="C323" i="106"/>
  <c r="B323" i="106"/>
  <c r="B20" i="106" s="1"/>
  <c r="W322" i="106"/>
  <c r="V322" i="106"/>
  <c r="U322" i="106"/>
  <c r="T322" i="106"/>
  <c r="S322" i="106"/>
  <c r="Q322" i="106"/>
  <c r="N322" i="106"/>
  <c r="O322" i="106" s="1"/>
  <c r="K322" i="106"/>
  <c r="L322" i="106" s="1"/>
  <c r="W321" i="106"/>
  <c r="V321" i="106"/>
  <c r="U321" i="106"/>
  <c r="T321" i="106"/>
  <c r="S321" i="106"/>
  <c r="Q321" i="106"/>
  <c r="N321" i="106"/>
  <c r="O321" i="106" s="1"/>
  <c r="K321" i="106"/>
  <c r="L321" i="106" s="1"/>
  <c r="W320" i="106"/>
  <c r="V320" i="106"/>
  <c r="U320" i="106"/>
  <c r="T320" i="106"/>
  <c r="S320" i="106"/>
  <c r="Q320" i="106"/>
  <c r="N320" i="106"/>
  <c r="O320" i="106" s="1"/>
  <c r="K320" i="106"/>
  <c r="L320" i="106" s="1"/>
  <c r="W319" i="106"/>
  <c r="V319" i="106"/>
  <c r="U319" i="106"/>
  <c r="T319" i="106"/>
  <c r="S319" i="106"/>
  <c r="Q319" i="106"/>
  <c r="N319" i="106"/>
  <c r="O319" i="106" s="1"/>
  <c r="K319" i="106"/>
  <c r="L319" i="106" s="1"/>
  <c r="W318" i="106"/>
  <c r="V318" i="106"/>
  <c r="U318" i="106"/>
  <c r="T318" i="106"/>
  <c r="S318" i="106"/>
  <c r="Q318" i="106"/>
  <c r="N318" i="106"/>
  <c r="O318" i="106" s="1"/>
  <c r="K318" i="106"/>
  <c r="L318" i="106" s="1"/>
  <c r="W317" i="106"/>
  <c r="V317" i="106"/>
  <c r="U317" i="106"/>
  <c r="T317" i="106"/>
  <c r="S317" i="106"/>
  <c r="Q317" i="106"/>
  <c r="N317" i="106"/>
  <c r="O317" i="106" s="1"/>
  <c r="K317" i="106"/>
  <c r="L317" i="106" s="1"/>
  <c r="W316" i="106"/>
  <c r="V316" i="106"/>
  <c r="U316" i="106"/>
  <c r="T316" i="106"/>
  <c r="S316" i="106"/>
  <c r="Q316" i="106"/>
  <c r="N316" i="106"/>
  <c r="O316" i="106" s="1"/>
  <c r="K316" i="106"/>
  <c r="L316" i="106" s="1"/>
  <c r="W315" i="106"/>
  <c r="V315" i="106"/>
  <c r="U315" i="106"/>
  <c r="T315" i="106"/>
  <c r="S315" i="106"/>
  <c r="Q315" i="106"/>
  <c r="N315" i="106"/>
  <c r="O315" i="106" s="1"/>
  <c r="L315" i="106"/>
  <c r="K315" i="106"/>
  <c r="W314" i="106"/>
  <c r="V314" i="106"/>
  <c r="U314" i="106"/>
  <c r="T314" i="106"/>
  <c r="S314" i="106"/>
  <c r="Q314" i="106"/>
  <c r="N314" i="106"/>
  <c r="O314" i="106" s="1"/>
  <c r="K314" i="106"/>
  <c r="L314" i="106" s="1"/>
  <c r="W313" i="106"/>
  <c r="V313" i="106"/>
  <c r="U313" i="106"/>
  <c r="T313" i="106"/>
  <c r="S313" i="106"/>
  <c r="Q313" i="106"/>
  <c r="N313" i="106"/>
  <c r="O313" i="106" s="1"/>
  <c r="K313" i="106"/>
  <c r="L313" i="106" s="1"/>
  <c r="W312" i="106"/>
  <c r="V312" i="106"/>
  <c r="U312" i="106"/>
  <c r="T312" i="106"/>
  <c r="S312" i="106"/>
  <c r="Q312" i="106"/>
  <c r="N312" i="106"/>
  <c r="O312" i="106" s="1"/>
  <c r="K312" i="106"/>
  <c r="L312" i="106" s="1"/>
  <c r="W311" i="106"/>
  <c r="V311" i="106"/>
  <c r="U311" i="106"/>
  <c r="T311" i="106"/>
  <c r="S311" i="106"/>
  <c r="Q311" i="106"/>
  <c r="N311" i="106"/>
  <c r="O311" i="106" s="1"/>
  <c r="K311" i="106"/>
  <c r="L311" i="106" s="1"/>
  <c r="W310" i="106"/>
  <c r="V310" i="106"/>
  <c r="U310" i="106"/>
  <c r="T310" i="106"/>
  <c r="S310" i="106"/>
  <c r="Q310" i="106"/>
  <c r="N310" i="106"/>
  <c r="O310" i="106" s="1"/>
  <c r="K310" i="106"/>
  <c r="L310" i="106" s="1"/>
  <c r="W309" i="106"/>
  <c r="V309" i="106"/>
  <c r="U309" i="106"/>
  <c r="T309" i="106"/>
  <c r="S309" i="106"/>
  <c r="Q309" i="106"/>
  <c r="N309" i="106"/>
  <c r="O309" i="106" s="1"/>
  <c r="K309" i="106"/>
  <c r="L309" i="106" s="1"/>
  <c r="W308" i="106"/>
  <c r="V308" i="106"/>
  <c r="U308" i="106"/>
  <c r="T308" i="106"/>
  <c r="W307" i="106"/>
  <c r="V307" i="106"/>
  <c r="U307" i="106"/>
  <c r="T307" i="106"/>
  <c r="W306" i="106"/>
  <c r="V306" i="106"/>
  <c r="U306" i="106"/>
  <c r="T306" i="106"/>
  <c r="W305" i="106"/>
  <c r="V305" i="106"/>
  <c r="U305" i="106"/>
  <c r="T305" i="106"/>
  <c r="W304" i="106"/>
  <c r="V304" i="106"/>
  <c r="U304" i="106"/>
  <c r="T304" i="106"/>
  <c r="W303" i="106"/>
  <c r="V303" i="106"/>
  <c r="U303" i="106"/>
  <c r="T303" i="106"/>
  <c r="I298" i="106"/>
  <c r="H298" i="106"/>
  <c r="C298" i="106"/>
  <c r="C19" i="106" s="1"/>
  <c r="B298" i="106"/>
  <c r="B19" i="106" s="1"/>
  <c r="W297" i="106"/>
  <c r="V297" i="106"/>
  <c r="U297" i="106"/>
  <c r="T297" i="106"/>
  <c r="S297" i="106"/>
  <c r="Q297" i="106"/>
  <c r="N297" i="106"/>
  <c r="O297" i="106" s="1"/>
  <c r="K297" i="106"/>
  <c r="L297" i="106" s="1"/>
  <c r="W296" i="106"/>
  <c r="V296" i="106"/>
  <c r="U296" i="106"/>
  <c r="T296" i="106"/>
  <c r="S296" i="106"/>
  <c r="Q296" i="106"/>
  <c r="N296" i="106"/>
  <c r="O296" i="106" s="1"/>
  <c r="K296" i="106"/>
  <c r="L296" i="106" s="1"/>
  <c r="W295" i="106"/>
  <c r="V295" i="106"/>
  <c r="U295" i="106"/>
  <c r="T295" i="106"/>
  <c r="S295" i="106"/>
  <c r="Q295" i="106"/>
  <c r="N295" i="106"/>
  <c r="O295" i="106" s="1"/>
  <c r="K295" i="106"/>
  <c r="L295" i="106" s="1"/>
  <c r="W294" i="106"/>
  <c r="V294" i="106"/>
  <c r="U294" i="106"/>
  <c r="T294" i="106"/>
  <c r="S294" i="106"/>
  <c r="Q294" i="106"/>
  <c r="N294" i="106"/>
  <c r="O294" i="106" s="1"/>
  <c r="K294" i="106"/>
  <c r="L294" i="106" s="1"/>
  <c r="W293" i="106"/>
  <c r="V293" i="106"/>
  <c r="U293" i="106"/>
  <c r="T293" i="106"/>
  <c r="S293" i="106"/>
  <c r="Q293" i="106"/>
  <c r="N293" i="106"/>
  <c r="O293" i="106" s="1"/>
  <c r="K293" i="106"/>
  <c r="L293" i="106" s="1"/>
  <c r="W292" i="106"/>
  <c r="V292" i="106"/>
  <c r="U292" i="106"/>
  <c r="T292" i="106"/>
  <c r="S292" i="106"/>
  <c r="Q292" i="106"/>
  <c r="N292" i="106"/>
  <c r="O292" i="106" s="1"/>
  <c r="K292" i="106"/>
  <c r="L292" i="106" s="1"/>
  <c r="W291" i="106"/>
  <c r="V291" i="106"/>
  <c r="U291" i="106"/>
  <c r="T291" i="106"/>
  <c r="S291" i="106"/>
  <c r="Q291" i="106"/>
  <c r="N291" i="106"/>
  <c r="O291" i="106" s="1"/>
  <c r="K291" i="106"/>
  <c r="L291" i="106" s="1"/>
  <c r="W290" i="106"/>
  <c r="V290" i="106"/>
  <c r="U290" i="106"/>
  <c r="T290" i="106"/>
  <c r="S290" i="106"/>
  <c r="Q290" i="106"/>
  <c r="N290" i="106"/>
  <c r="O290" i="106" s="1"/>
  <c r="K290" i="106"/>
  <c r="L290" i="106" s="1"/>
  <c r="W289" i="106"/>
  <c r="V289" i="106"/>
  <c r="U289" i="106"/>
  <c r="T289" i="106"/>
  <c r="S289" i="106"/>
  <c r="Q289" i="106"/>
  <c r="N289" i="106"/>
  <c r="O289" i="106" s="1"/>
  <c r="K289" i="106"/>
  <c r="L289" i="106" s="1"/>
  <c r="W288" i="106"/>
  <c r="V288" i="106"/>
  <c r="U288" i="106"/>
  <c r="T288" i="106"/>
  <c r="S288" i="106"/>
  <c r="Q288" i="106"/>
  <c r="N288" i="106"/>
  <c r="O288" i="106" s="1"/>
  <c r="K288" i="106"/>
  <c r="L288" i="106" s="1"/>
  <c r="W287" i="106"/>
  <c r="V287" i="106"/>
  <c r="U287" i="106"/>
  <c r="T287" i="106"/>
  <c r="S287" i="106"/>
  <c r="Q287" i="106"/>
  <c r="N287" i="106"/>
  <c r="O287" i="106" s="1"/>
  <c r="K287" i="106"/>
  <c r="L287" i="106" s="1"/>
  <c r="W286" i="106"/>
  <c r="V286" i="106"/>
  <c r="U286" i="106"/>
  <c r="T286" i="106"/>
  <c r="S286" i="106"/>
  <c r="Q286" i="106"/>
  <c r="N286" i="106"/>
  <c r="O286" i="106" s="1"/>
  <c r="K286" i="106"/>
  <c r="L286" i="106" s="1"/>
  <c r="W285" i="106"/>
  <c r="V285" i="106"/>
  <c r="U285" i="106"/>
  <c r="T285" i="106"/>
  <c r="S285" i="106"/>
  <c r="Q285" i="106"/>
  <c r="N285" i="106"/>
  <c r="O285" i="106" s="1"/>
  <c r="K285" i="106"/>
  <c r="L285" i="106" s="1"/>
  <c r="W284" i="106"/>
  <c r="V284" i="106"/>
  <c r="U284" i="106"/>
  <c r="T284" i="106"/>
  <c r="S284" i="106"/>
  <c r="Q284" i="106"/>
  <c r="N284" i="106"/>
  <c r="O284" i="106" s="1"/>
  <c r="K284" i="106"/>
  <c r="L284" i="106" s="1"/>
  <c r="W283" i="106"/>
  <c r="V283" i="106"/>
  <c r="U283" i="106"/>
  <c r="T283" i="106"/>
  <c r="W282" i="106"/>
  <c r="V282" i="106"/>
  <c r="U282" i="106"/>
  <c r="T282" i="106"/>
  <c r="W281" i="106"/>
  <c r="V281" i="106"/>
  <c r="U281" i="106"/>
  <c r="T281" i="106"/>
  <c r="W280" i="106"/>
  <c r="V280" i="106"/>
  <c r="U280" i="106"/>
  <c r="T280" i="106"/>
  <c r="W279" i="106"/>
  <c r="V279" i="106"/>
  <c r="U279" i="106"/>
  <c r="T279" i="106"/>
  <c r="W278" i="106"/>
  <c r="V278" i="106"/>
  <c r="U278" i="106"/>
  <c r="T278" i="106"/>
  <c r="I273" i="106"/>
  <c r="I18" i="106" s="1"/>
  <c r="H273" i="106"/>
  <c r="C273" i="106"/>
  <c r="B273" i="106"/>
  <c r="W272" i="106"/>
  <c r="V272" i="106"/>
  <c r="U272" i="106"/>
  <c r="T272" i="106"/>
  <c r="S272" i="106"/>
  <c r="Q272" i="106"/>
  <c r="N272" i="106"/>
  <c r="O272" i="106" s="1"/>
  <c r="K272" i="106"/>
  <c r="L272" i="106" s="1"/>
  <c r="W271" i="106"/>
  <c r="V271" i="106"/>
  <c r="U271" i="106"/>
  <c r="T271" i="106"/>
  <c r="S271" i="106"/>
  <c r="Q271" i="106"/>
  <c r="N271" i="106"/>
  <c r="O271" i="106" s="1"/>
  <c r="K271" i="106"/>
  <c r="L271" i="106" s="1"/>
  <c r="W270" i="106"/>
  <c r="V270" i="106"/>
  <c r="U270" i="106"/>
  <c r="T270" i="106"/>
  <c r="S270" i="106"/>
  <c r="Q270" i="106"/>
  <c r="N270" i="106"/>
  <c r="O270" i="106" s="1"/>
  <c r="K270" i="106"/>
  <c r="L270" i="106" s="1"/>
  <c r="W269" i="106"/>
  <c r="V269" i="106"/>
  <c r="U269" i="106"/>
  <c r="T269" i="106"/>
  <c r="S269" i="106"/>
  <c r="Q269" i="106"/>
  <c r="N269" i="106"/>
  <c r="O269" i="106" s="1"/>
  <c r="K269" i="106"/>
  <c r="L269" i="106" s="1"/>
  <c r="W268" i="106"/>
  <c r="V268" i="106"/>
  <c r="U268" i="106"/>
  <c r="T268" i="106"/>
  <c r="S268" i="106"/>
  <c r="Q268" i="106"/>
  <c r="N268" i="106"/>
  <c r="O268" i="106" s="1"/>
  <c r="K268" i="106"/>
  <c r="L268" i="106" s="1"/>
  <c r="W267" i="106"/>
  <c r="V267" i="106"/>
  <c r="U267" i="106"/>
  <c r="T267" i="106"/>
  <c r="S267" i="106"/>
  <c r="Q267" i="106"/>
  <c r="N267" i="106"/>
  <c r="O267" i="106" s="1"/>
  <c r="K267" i="106"/>
  <c r="L267" i="106" s="1"/>
  <c r="W266" i="106"/>
  <c r="V266" i="106"/>
  <c r="U266" i="106"/>
  <c r="T266" i="106"/>
  <c r="S266" i="106"/>
  <c r="Q266" i="106"/>
  <c r="N266" i="106"/>
  <c r="O266" i="106" s="1"/>
  <c r="K266" i="106"/>
  <c r="L266" i="106" s="1"/>
  <c r="W265" i="106"/>
  <c r="V265" i="106"/>
  <c r="U265" i="106"/>
  <c r="T265" i="106"/>
  <c r="S265" i="106"/>
  <c r="Q265" i="106"/>
  <c r="N265" i="106"/>
  <c r="O265" i="106" s="1"/>
  <c r="L265" i="106"/>
  <c r="K265" i="106"/>
  <c r="W264" i="106"/>
  <c r="V264" i="106"/>
  <c r="U264" i="106"/>
  <c r="T264" i="106"/>
  <c r="S264" i="106"/>
  <c r="Q264" i="106"/>
  <c r="N264" i="106"/>
  <c r="O264" i="106" s="1"/>
  <c r="K264" i="106"/>
  <c r="L264" i="106" s="1"/>
  <c r="W263" i="106"/>
  <c r="V263" i="106"/>
  <c r="U263" i="106"/>
  <c r="T263" i="106"/>
  <c r="S263" i="106"/>
  <c r="Q263" i="106"/>
  <c r="N263" i="106"/>
  <c r="O263" i="106" s="1"/>
  <c r="K263" i="106"/>
  <c r="L263" i="106" s="1"/>
  <c r="W262" i="106"/>
  <c r="V262" i="106"/>
  <c r="U262" i="106"/>
  <c r="T262" i="106"/>
  <c r="S262" i="106"/>
  <c r="Q262" i="106"/>
  <c r="N262" i="106"/>
  <c r="O262" i="106" s="1"/>
  <c r="K262" i="106"/>
  <c r="L262" i="106" s="1"/>
  <c r="W261" i="106"/>
  <c r="V261" i="106"/>
  <c r="U261" i="106"/>
  <c r="T261" i="106"/>
  <c r="S261" i="106"/>
  <c r="Q261" i="106"/>
  <c r="N261" i="106"/>
  <c r="O261" i="106" s="1"/>
  <c r="K261" i="106"/>
  <c r="L261" i="106" s="1"/>
  <c r="W260" i="106"/>
  <c r="V260" i="106"/>
  <c r="U260" i="106"/>
  <c r="T260" i="106"/>
  <c r="S260" i="106"/>
  <c r="Q260" i="106"/>
  <c r="N260" i="106"/>
  <c r="O260" i="106" s="1"/>
  <c r="K260" i="106"/>
  <c r="L260" i="106" s="1"/>
  <c r="W259" i="106"/>
  <c r="V259" i="106"/>
  <c r="U259" i="106"/>
  <c r="T259" i="106"/>
  <c r="S259" i="106"/>
  <c r="Q259" i="106"/>
  <c r="N259" i="106"/>
  <c r="O259" i="106" s="1"/>
  <c r="K259" i="106"/>
  <c r="L259" i="106" s="1"/>
  <c r="W258" i="106"/>
  <c r="V258" i="106"/>
  <c r="U258" i="106"/>
  <c r="T258" i="106"/>
  <c r="W257" i="106"/>
  <c r="V257" i="106"/>
  <c r="U257" i="106"/>
  <c r="T257" i="106"/>
  <c r="W256" i="106"/>
  <c r="V256" i="106"/>
  <c r="U256" i="106"/>
  <c r="T256" i="106"/>
  <c r="W255" i="106"/>
  <c r="V255" i="106"/>
  <c r="U255" i="106"/>
  <c r="T255" i="106"/>
  <c r="W254" i="106"/>
  <c r="V254" i="106"/>
  <c r="U254" i="106"/>
  <c r="T254" i="106"/>
  <c r="W253" i="106"/>
  <c r="V253" i="106"/>
  <c r="U253" i="106"/>
  <c r="T253" i="106"/>
  <c r="I248" i="106"/>
  <c r="I17" i="106" s="1"/>
  <c r="H248" i="106"/>
  <c r="H17" i="106" s="1"/>
  <c r="C248" i="106"/>
  <c r="B248" i="106"/>
  <c r="B17" i="106" s="1"/>
  <c r="W247" i="106"/>
  <c r="V247" i="106"/>
  <c r="U247" i="106"/>
  <c r="T247" i="106"/>
  <c r="S247" i="106"/>
  <c r="Q247" i="106"/>
  <c r="N247" i="106"/>
  <c r="O247" i="106" s="1"/>
  <c r="K247" i="106"/>
  <c r="L247" i="106" s="1"/>
  <c r="W246" i="106"/>
  <c r="V246" i="106"/>
  <c r="U246" i="106"/>
  <c r="T246" i="106"/>
  <c r="S246" i="106"/>
  <c r="Q246" i="106"/>
  <c r="N246" i="106"/>
  <c r="O246" i="106" s="1"/>
  <c r="K246" i="106"/>
  <c r="L246" i="106" s="1"/>
  <c r="W245" i="106"/>
  <c r="V245" i="106"/>
  <c r="U245" i="106"/>
  <c r="T245" i="106"/>
  <c r="S245" i="106"/>
  <c r="Q245" i="106"/>
  <c r="N245" i="106"/>
  <c r="O245" i="106" s="1"/>
  <c r="K245" i="106"/>
  <c r="L245" i="106" s="1"/>
  <c r="W244" i="106"/>
  <c r="V244" i="106"/>
  <c r="U244" i="106"/>
  <c r="T244" i="106"/>
  <c r="S244" i="106"/>
  <c r="Q244" i="106"/>
  <c r="N244" i="106"/>
  <c r="O244" i="106" s="1"/>
  <c r="K244" i="106"/>
  <c r="L244" i="106" s="1"/>
  <c r="W243" i="106"/>
  <c r="V243" i="106"/>
  <c r="U243" i="106"/>
  <c r="T243" i="106"/>
  <c r="S243" i="106"/>
  <c r="Q243" i="106"/>
  <c r="N243" i="106"/>
  <c r="O243" i="106" s="1"/>
  <c r="K243" i="106"/>
  <c r="L243" i="106" s="1"/>
  <c r="W242" i="106"/>
  <c r="V242" i="106"/>
  <c r="U242" i="106"/>
  <c r="T242" i="106"/>
  <c r="S242" i="106"/>
  <c r="Q242" i="106"/>
  <c r="N242" i="106"/>
  <c r="O242" i="106" s="1"/>
  <c r="K242" i="106"/>
  <c r="L242" i="106" s="1"/>
  <c r="W241" i="106"/>
  <c r="V241" i="106"/>
  <c r="U241" i="106"/>
  <c r="T241" i="106"/>
  <c r="S241" i="106"/>
  <c r="Q241" i="106"/>
  <c r="N241" i="106"/>
  <c r="O241" i="106" s="1"/>
  <c r="K241" i="106"/>
  <c r="L241" i="106" s="1"/>
  <c r="W240" i="106"/>
  <c r="V240" i="106"/>
  <c r="U240" i="106"/>
  <c r="T240" i="106"/>
  <c r="S240" i="106"/>
  <c r="Q240" i="106"/>
  <c r="N240" i="106"/>
  <c r="O240" i="106" s="1"/>
  <c r="L240" i="106"/>
  <c r="K240" i="106"/>
  <c r="W239" i="106"/>
  <c r="V239" i="106"/>
  <c r="U239" i="106"/>
  <c r="T239" i="106"/>
  <c r="S239" i="106"/>
  <c r="Q239" i="106"/>
  <c r="N239" i="106"/>
  <c r="O239" i="106" s="1"/>
  <c r="K239" i="106"/>
  <c r="L239" i="106" s="1"/>
  <c r="W238" i="106"/>
  <c r="V238" i="106"/>
  <c r="U238" i="106"/>
  <c r="T238" i="106"/>
  <c r="S238" i="106"/>
  <c r="Q238" i="106"/>
  <c r="N238" i="106"/>
  <c r="O238" i="106" s="1"/>
  <c r="K238" i="106"/>
  <c r="L238" i="106" s="1"/>
  <c r="W237" i="106"/>
  <c r="V237" i="106"/>
  <c r="U237" i="106"/>
  <c r="T237" i="106"/>
  <c r="S237" i="106"/>
  <c r="Q237" i="106"/>
  <c r="N237" i="106"/>
  <c r="O237" i="106" s="1"/>
  <c r="K237" i="106"/>
  <c r="L237" i="106" s="1"/>
  <c r="W236" i="106"/>
  <c r="V236" i="106"/>
  <c r="U236" i="106"/>
  <c r="T236" i="106"/>
  <c r="S236" i="106"/>
  <c r="Q236" i="106"/>
  <c r="N236" i="106"/>
  <c r="O236" i="106" s="1"/>
  <c r="K236" i="106"/>
  <c r="L236" i="106" s="1"/>
  <c r="W235" i="106"/>
  <c r="V235" i="106"/>
  <c r="U235" i="106"/>
  <c r="T235" i="106"/>
  <c r="S235" i="106"/>
  <c r="Q235" i="106"/>
  <c r="N235" i="106"/>
  <c r="O235" i="106" s="1"/>
  <c r="K235" i="106"/>
  <c r="L235" i="106" s="1"/>
  <c r="W234" i="106"/>
  <c r="V234" i="106"/>
  <c r="U234" i="106"/>
  <c r="T234" i="106"/>
  <c r="S234" i="106"/>
  <c r="Q234" i="106"/>
  <c r="N234" i="106"/>
  <c r="O234" i="106" s="1"/>
  <c r="K234" i="106"/>
  <c r="L234" i="106" s="1"/>
  <c r="W233" i="106"/>
  <c r="V233" i="106"/>
  <c r="U233" i="106"/>
  <c r="T233" i="106"/>
  <c r="W232" i="106"/>
  <c r="V232" i="106"/>
  <c r="U232" i="106"/>
  <c r="T232" i="106"/>
  <c r="W231" i="106"/>
  <c r="V231" i="106"/>
  <c r="U231" i="106"/>
  <c r="T231" i="106"/>
  <c r="W230" i="106"/>
  <c r="V230" i="106"/>
  <c r="U230" i="106"/>
  <c r="T230" i="106"/>
  <c r="W229" i="106"/>
  <c r="V229" i="106"/>
  <c r="U229" i="106"/>
  <c r="T229" i="106"/>
  <c r="W228" i="106"/>
  <c r="V228" i="106"/>
  <c r="U228" i="106"/>
  <c r="T228" i="106"/>
  <c r="I223" i="106"/>
  <c r="H223" i="106"/>
  <c r="C223" i="106"/>
  <c r="C16" i="106" s="1"/>
  <c r="B223" i="106"/>
  <c r="W222" i="106"/>
  <c r="V222" i="106"/>
  <c r="U222" i="106"/>
  <c r="T222" i="106"/>
  <c r="S222" i="106"/>
  <c r="Q222" i="106"/>
  <c r="N222" i="106"/>
  <c r="O222" i="106" s="1"/>
  <c r="K222" i="106"/>
  <c r="L222" i="106" s="1"/>
  <c r="W221" i="106"/>
  <c r="V221" i="106"/>
  <c r="U221" i="106"/>
  <c r="T221" i="106"/>
  <c r="S221" i="106"/>
  <c r="Q221" i="106"/>
  <c r="N221" i="106"/>
  <c r="O221" i="106" s="1"/>
  <c r="K221" i="106"/>
  <c r="L221" i="106" s="1"/>
  <c r="W220" i="106"/>
  <c r="V220" i="106"/>
  <c r="U220" i="106"/>
  <c r="T220" i="106"/>
  <c r="S220" i="106"/>
  <c r="Q220" i="106"/>
  <c r="N220" i="106"/>
  <c r="O220" i="106" s="1"/>
  <c r="K220" i="106"/>
  <c r="L220" i="106" s="1"/>
  <c r="W219" i="106"/>
  <c r="V219" i="106"/>
  <c r="U219" i="106"/>
  <c r="T219" i="106"/>
  <c r="S219" i="106"/>
  <c r="Q219" i="106"/>
  <c r="N219" i="106"/>
  <c r="O219" i="106" s="1"/>
  <c r="K219" i="106"/>
  <c r="L219" i="106" s="1"/>
  <c r="W218" i="106"/>
  <c r="V218" i="106"/>
  <c r="U218" i="106"/>
  <c r="T218" i="106"/>
  <c r="S218" i="106"/>
  <c r="Q218" i="106"/>
  <c r="N218" i="106"/>
  <c r="O218" i="106" s="1"/>
  <c r="K218" i="106"/>
  <c r="L218" i="106" s="1"/>
  <c r="W217" i="106"/>
  <c r="V217" i="106"/>
  <c r="U217" i="106"/>
  <c r="T217" i="106"/>
  <c r="S217" i="106"/>
  <c r="Q217" i="106"/>
  <c r="N217" i="106"/>
  <c r="O217" i="106" s="1"/>
  <c r="K217" i="106"/>
  <c r="L217" i="106" s="1"/>
  <c r="W216" i="106"/>
  <c r="V216" i="106"/>
  <c r="U216" i="106"/>
  <c r="T216" i="106"/>
  <c r="S216" i="106"/>
  <c r="Q216" i="106"/>
  <c r="N216" i="106"/>
  <c r="O216" i="106" s="1"/>
  <c r="K216" i="106"/>
  <c r="L216" i="106" s="1"/>
  <c r="W215" i="106"/>
  <c r="V215" i="106"/>
  <c r="U215" i="106"/>
  <c r="T215" i="106"/>
  <c r="S215" i="106"/>
  <c r="Q215" i="106"/>
  <c r="N215" i="106"/>
  <c r="O215" i="106" s="1"/>
  <c r="L215" i="106"/>
  <c r="K215" i="106"/>
  <c r="W214" i="106"/>
  <c r="V214" i="106"/>
  <c r="U214" i="106"/>
  <c r="T214" i="106"/>
  <c r="S214" i="106"/>
  <c r="Q214" i="106"/>
  <c r="N214" i="106"/>
  <c r="O214" i="106" s="1"/>
  <c r="K214" i="106"/>
  <c r="L214" i="106" s="1"/>
  <c r="W213" i="106"/>
  <c r="V213" i="106"/>
  <c r="U213" i="106"/>
  <c r="T213" i="106"/>
  <c r="S213" i="106"/>
  <c r="Q213" i="106"/>
  <c r="N213" i="106"/>
  <c r="O213" i="106" s="1"/>
  <c r="K213" i="106"/>
  <c r="L213" i="106" s="1"/>
  <c r="W212" i="106"/>
  <c r="V212" i="106"/>
  <c r="U212" i="106"/>
  <c r="T212" i="106"/>
  <c r="S212" i="106"/>
  <c r="Q212" i="106"/>
  <c r="N212" i="106"/>
  <c r="O212" i="106" s="1"/>
  <c r="K212" i="106"/>
  <c r="L212" i="106" s="1"/>
  <c r="W211" i="106"/>
  <c r="V211" i="106"/>
  <c r="U211" i="106"/>
  <c r="T211" i="106"/>
  <c r="S211" i="106"/>
  <c r="Q211" i="106"/>
  <c r="N211" i="106"/>
  <c r="O211" i="106" s="1"/>
  <c r="K211" i="106"/>
  <c r="L211" i="106" s="1"/>
  <c r="W210" i="106"/>
  <c r="V210" i="106"/>
  <c r="U210" i="106"/>
  <c r="T210" i="106"/>
  <c r="S210" i="106"/>
  <c r="Q210" i="106"/>
  <c r="N210" i="106"/>
  <c r="O210" i="106" s="1"/>
  <c r="K210" i="106"/>
  <c r="L210" i="106" s="1"/>
  <c r="W209" i="106"/>
  <c r="V209" i="106"/>
  <c r="U209" i="106"/>
  <c r="T209" i="106"/>
  <c r="S209" i="106"/>
  <c r="Q209" i="106"/>
  <c r="N209" i="106"/>
  <c r="O209" i="106" s="1"/>
  <c r="K209" i="106"/>
  <c r="L209" i="106" s="1"/>
  <c r="W208" i="106"/>
  <c r="V208" i="106"/>
  <c r="U208" i="106"/>
  <c r="T208" i="106"/>
  <c r="W207" i="106"/>
  <c r="V207" i="106"/>
  <c r="U207" i="106"/>
  <c r="T207" i="106"/>
  <c r="W206" i="106"/>
  <c r="V206" i="106"/>
  <c r="U206" i="106"/>
  <c r="T206" i="106"/>
  <c r="W205" i="106"/>
  <c r="V205" i="106"/>
  <c r="U205" i="106"/>
  <c r="T205" i="106"/>
  <c r="W204" i="106"/>
  <c r="V204" i="106"/>
  <c r="U204" i="106"/>
  <c r="T204" i="106"/>
  <c r="W203" i="106"/>
  <c r="V203" i="106"/>
  <c r="U203" i="106"/>
  <c r="T203" i="106"/>
  <c r="I198" i="106"/>
  <c r="I15" i="106" s="1"/>
  <c r="H198" i="106"/>
  <c r="C198" i="106"/>
  <c r="B198" i="106"/>
  <c r="W197" i="106"/>
  <c r="V197" i="106"/>
  <c r="U197" i="106"/>
  <c r="T197" i="106"/>
  <c r="S197" i="106"/>
  <c r="Q197" i="106"/>
  <c r="N197" i="106"/>
  <c r="O197" i="106" s="1"/>
  <c r="K197" i="106"/>
  <c r="L197" i="106" s="1"/>
  <c r="W196" i="106"/>
  <c r="V196" i="106"/>
  <c r="U196" i="106"/>
  <c r="T196" i="106"/>
  <c r="S196" i="106"/>
  <c r="Q196" i="106"/>
  <c r="N196" i="106"/>
  <c r="O196" i="106" s="1"/>
  <c r="K196" i="106"/>
  <c r="L196" i="106" s="1"/>
  <c r="W195" i="106"/>
  <c r="V195" i="106"/>
  <c r="U195" i="106"/>
  <c r="T195" i="106"/>
  <c r="S195" i="106"/>
  <c r="Q195" i="106"/>
  <c r="N195" i="106"/>
  <c r="O195" i="106" s="1"/>
  <c r="K195" i="106"/>
  <c r="L195" i="106" s="1"/>
  <c r="W194" i="106"/>
  <c r="V194" i="106"/>
  <c r="U194" i="106"/>
  <c r="T194" i="106"/>
  <c r="S194" i="106"/>
  <c r="Q194" i="106"/>
  <c r="N194" i="106"/>
  <c r="O194" i="106" s="1"/>
  <c r="K194" i="106"/>
  <c r="L194" i="106" s="1"/>
  <c r="W193" i="106"/>
  <c r="V193" i="106"/>
  <c r="U193" i="106"/>
  <c r="T193" i="106"/>
  <c r="S193" i="106"/>
  <c r="Q193" i="106"/>
  <c r="N193" i="106"/>
  <c r="O193" i="106" s="1"/>
  <c r="K193" i="106"/>
  <c r="L193" i="106" s="1"/>
  <c r="W192" i="106"/>
  <c r="V192" i="106"/>
  <c r="U192" i="106"/>
  <c r="T192" i="106"/>
  <c r="S192" i="106"/>
  <c r="Q192" i="106"/>
  <c r="N192" i="106"/>
  <c r="O192" i="106" s="1"/>
  <c r="K192" i="106"/>
  <c r="L192" i="106" s="1"/>
  <c r="W191" i="106"/>
  <c r="V191" i="106"/>
  <c r="U191" i="106"/>
  <c r="T191" i="106"/>
  <c r="S191" i="106"/>
  <c r="Q191" i="106"/>
  <c r="N191" i="106"/>
  <c r="O191" i="106" s="1"/>
  <c r="K191" i="106"/>
  <c r="L191" i="106" s="1"/>
  <c r="W190" i="106"/>
  <c r="V190" i="106"/>
  <c r="U190" i="106"/>
  <c r="T190" i="106"/>
  <c r="S190" i="106"/>
  <c r="Q190" i="106"/>
  <c r="N190" i="106"/>
  <c r="O190" i="106" s="1"/>
  <c r="K190" i="106"/>
  <c r="L190" i="106" s="1"/>
  <c r="W189" i="106"/>
  <c r="V189" i="106"/>
  <c r="U189" i="106"/>
  <c r="T189" i="106"/>
  <c r="S189" i="106"/>
  <c r="Q189" i="106"/>
  <c r="N189" i="106"/>
  <c r="O189" i="106" s="1"/>
  <c r="K189" i="106"/>
  <c r="L189" i="106" s="1"/>
  <c r="W188" i="106"/>
  <c r="V188" i="106"/>
  <c r="U188" i="106"/>
  <c r="T188" i="106"/>
  <c r="S188" i="106"/>
  <c r="Q188" i="106"/>
  <c r="N188" i="106"/>
  <c r="O188" i="106" s="1"/>
  <c r="K188" i="106"/>
  <c r="L188" i="106" s="1"/>
  <c r="W187" i="106"/>
  <c r="V187" i="106"/>
  <c r="U187" i="106"/>
  <c r="T187" i="106"/>
  <c r="S187" i="106"/>
  <c r="Q187" i="106"/>
  <c r="N187" i="106"/>
  <c r="O187" i="106" s="1"/>
  <c r="K187" i="106"/>
  <c r="L187" i="106" s="1"/>
  <c r="W186" i="106"/>
  <c r="V186" i="106"/>
  <c r="U186" i="106"/>
  <c r="T186" i="106"/>
  <c r="S186" i="106"/>
  <c r="Q186" i="106"/>
  <c r="N186" i="106"/>
  <c r="O186" i="106" s="1"/>
  <c r="K186" i="106"/>
  <c r="L186" i="106" s="1"/>
  <c r="W185" i="106"/>
  <c r="V185" i="106"/>
  <c r="U185" i="106"/>
  <c r="T185" i="106"/>
  <c r="S185" i="106"/>
  <c r="Q185" i="106"/>
  <c r="N185" i="106"/>
  <c r="O185" i="106" s="1"/>
  <c r="K185" i="106"/>
  <c r="L185" i="106" s="1"/>
  <c r="W184" i="106"/>
  <c r="V184" i="106"/>
  <c r="U184" i="106"/>
  <c r="T184" i="106"/>
  <c r="S184" i="106"/>
  <c r="Q184" i="106"/>
  <c r="N184" i="106"/>
  <c r="O184" i="106" s="1"/>
  <c r="K184" i="106"/>
  <c r="L184" i="106" s="1"/>
  <c r="W183" i="106"/>
  <c r="V183" i="106"/>
  <c r="U183" i="106"/>
  <c r="T183" i="106"/>
  <c r="W182" i="106"/>
  <c r="V182" i="106"/>
  <c r="U182" i="106"/>
  <c r="T182" i="106"/>
  <c r="W181" i="106"/>
  <c r="V181" i="106"/>
  <c r="U181" i="106"/>
  <c r="T181" i="106"/>
  <c r="W180" i="106"/>
  <c r="V180" i="106"/>
  <c r="U180" i="106"/>
  <c r="T180" i="106"/>
  <c r="W179" i="106"/>
  <c r="V179" i="106"/>
  <c r="U179" i="106"/>
  <c r="T179" i="106"/>
  <c r="W178" i="106"/>
  <c r="V178" i="106"/>
  <c r="U178" i="106"/>
  <c r="T178" i="106"/>
  <c r="I173" i="106"/>
  <c r="I14" i="106" s="1"/>
  <c r="H173" i="106"/>
  <c r="H14" i="106" s="1"/>
  <c r="C173" i="106"/>
  <c r="C14" i="106" s="1"/>
  <c r="B173" i="106"/>
  <c r="W172" i="106"/>
  <c r="V172" i="106"/>
  <c r="U172" i="106"/>
  <c r="T172" i="106"/>
  <c r="S172" i="106"/>
  <c r="Q172" i="106"/>
  <c r="N172" i="106"/>
  <c r="O172" i="106" s="1"/>
  <c r="K172" i="106"/>
  <c r="L172" i="106" s="1"/>
  <c r="W171" i="106"/>
  <c r="V171" i="106"/>
  <c r="U171" i="106"/>
  <c r="T171" i="106"/>
  <c r="S171" i="106"/>
  <c r="Q171" i="106"/>
  <c r="N171" i="106"/>
  <c r="O171" i="106" s="1"/>
  <c r="K171" i="106"/>
  <c r="L171" i="106" s="1"/>
  <c r="W170" i="106"/>
  <c r="V170" i="106"/>
  <c r="U170" i="106"/>
  <c r="T170" i="106"/>
  <c r="S170" i="106"/>
  <c r="Q170" i="106"/>
  <c r="N170" i="106"/>
  <c r="O170" i="106" s="1"/>
  <c r="K170" i="106"/>
  <c r="L170" i="106" s="1"/>
  <c r="W169" i="106"/>
  <c r="V169" i="106"/>
  <c r="U169" i="106"/>
  <c r="T169" i="106"/>
  <c r="S169" i="106"/>
  <c r="Q169" i="106"/>
  <c r="N169" i="106"/>
  <c r="O169" i="106" s="1"/>
  <c r="K169" i="106"/>
  <c r="L169" i="106" s="1"/>
  <c r="W168" i="106"/>
  <c r="V168" i="106"/>
  <c r="U168" i="106"/>
  <c r="T168" i="106"/>
  <c r="S168" i="106"/>
  <c r="Q168" i="106"/>
  <c r="N168" i="106"/>
  <c r="O168" i="106" s="1"/>
  <c r="K168" i="106"/>
  <c r="L168" i="106" s="1"/>
  <c r="W167" i="106"/>
  <c r="V167" i="106"/>
  <c r="U167" i="106"/>
  <c r="T167" i="106"/>
  <c r="S167" i="106"/>
  <c r="Q167" i="106"/>
  <c r="N167" i="106"/>
  <c r="O167" i="106" s="1"/>
  <c r="K167" i="106"/>
  <c r="L167" i="106" s="1"/>
  <c r="W166" i="106"/>
  <c r="V166" i="106"/>
  <c r="U166" i="106"/>
  <c r="T166" i="106"/>
  <c r="S166" i="106"/>
  <c r="Q166" i="106"/>
  <c r="N166" i="106"/>
  <c r="O166" i="106" s="1"/>
  <c r="K166" i="106"/>
  <c r="L166" i="106" s="1"/>
  <c r="W165" i="106"/>
  <c r="V165" i="106"/>
  <c r="U165" i="106"/>
  <c r="T165" i="106"/>
  <c r="S165" i="106"/>
  <c r="Q165" i="106"/>
  <c r="N165" i="106"/>
  <c r="O165" i="106" s="1"/>
  <c r="K165" i="106"/>
  <c r="L165" i="106" s="1"/>
  <c r="W164" i="106"/>
  <c r="V164" i="106"/>
  <c r="U164" i="106"/>
  <c r="T164" i="106"/>
  <c r="S164" i="106"/>
  <c r="Q164" i="106"/>
  <c r="N164" i="106"/>
  <c r="O164" i="106" s="1"/>
  <c r="K164" i="106"/>
  <c r="L164" i="106" s="1"/>
  <c r="W163" i="106"/>
  <c r="V163" i="106"/>
  <c r="U163" i="106"/>
  <c r="T163" i="106"/>
  <c r="S163" i="106"/>
  <c r="Q163" i="106"/>
  <c r="N163" i="106"/>
  <c r="O163" i="106" s="1"/>
  <c r="K163" i="106"/>
  <c r="L163" i="106" s="1"/>
  <c r="W162" i="106"/>
  <c r="V162" i="106"/>
  <c r="U162" i="106"/>
  <c r="T162" i="106"/>
  <c r="S162" i="106"/>
  <c r="Q162" i="106"/>
  <c r="N162" i="106"/>
  <c r="O162" i="106" s="1"/>
  <c r="K162" i="106"/>
  <c r="L162" i="106" s="1"/>
  <c r="W161" i="106"/>
  <c r="V161" i="106"/>
  <c r="U161" i="106"/>
  <c r="T161" i="106"/>
  <c r="S161" i="106"/>
  <c r="Q161" i="106"/>
  <c r="N161" i="106"/>
  <c r="O161" i="106" s="1"/>
  <c r="K161" i="106"/>
  <c r="L161" i="106" s="1"/>
  <c r="W160" i="106"/>
  <c r="V160" i="106"/>
  <c r="U160" i="106"/>
  <c r="T160" i="106"/>
  <c r="S160" i="106"/>
  <c r="Q160" i="106"/>
  <c r="N160" i="106"/>
  <c r="O160" i="106" s="1"/>
  <c r="K160" i="106"/>
  <c r="L160" i="106" s="1"/>
  <c r="W159" i="106"/>
  <c r="V159" i="106"/>
  <c r="U159" i="106"/>
  <c r="T159" i="106"/>
  <c r="S159" i="106"/>
  <c r="Q159" i="106"/>
  <c r="N159" i="106"/>
  <c r="O159" i="106" s="1"/>
  <c r="K159" i="106"/>
  <c r="L159" i="106" s="1"/>
  <c r="W158" i="106"/>
  <c r="V158" i="106"/>
  <c r="U158" i="106"/>
  <c r="T158" i="106"/>
  <c r="W157" i="106"/>
  <c r="V157" i="106"/>
  <c r="U157" i="106"/>
  <c r="T157" i="106"/>
  <c r="W156" i="106"/>
  <c r="V156" i="106"/>
  <c r="U156" i="106"/>
  <c r="T156" i="106"/>
  <c r="W155" i="106"/>
  <c r="V155" i="106"/>
  <c r="U155" i="106"/>
  <c r="T155" i="106"/>
  <c r="W154" i="106"/>
  <c r="V154" i="106"/>
  <c r="U154" i="106"/>
  <c r="T154" i="106"/>
  <c r="W153" i="106"/>
  <c r="V153" i="106"/>
  <c r="U153" i="106"/>
  <c r="T153" i="106"/>
  <c r="I148" i="106"/>
  <c r="H148" i="106"/>
  <c r="H13" i="106" s="1"/>
  <c r="C148" i="106"/>
  <c r="B148" i="106"/>
  <c r="B13" i="106" s="1"/>
  <c r="W147" i="106"/>
  <c r="V147" i="106"/>
  <c r="U147" i="106"/>
  <c r="T147" i="106"/>
  <c r="S147" i="106"/>
  <c r="Q147" i="106"/>
  <c r="N147" i="106"/>
  <c r="O147" i="106" s="1"/>
  <c r="K147" i="106"/>
  <c r="L147" i="106" s="1"/>
  <c r="W146" i="106"/>
  <c r="V146" i="106"/>
  <c r="U146" i="106"/>
  <c r="T146" i="106"/>
  <c r="S146" i="106"/>
  <c r="Q146" i="106"/>
  <c r="N146" i="106"/>
  <c r="O146" i="106" s="1"/>
  <c r="K146" i="106"/>
  <c r="L146" i="106" s="1"/>
  <c r="W145" i="106"/>
  <c r="V145" i="106"/>
  <c r="U145" i="106"/>
  <c r="T145" i="106"/>
  <c r="S145" i="106"/>
  <c r="Q145" i="106"/>
  <c r="N145" i="106"/>
  <c r="O145" i="106" s="1"/>
  <c r="K145" i="106"/>
  <c r="L145" i="106" s="1"/>
  <c r="W144" i="106"/>
  <c r="V144" i="106"/>
  <c r="U144" i="106"/>
  <c r="T144" i="106"/>
  <c r="S144" i="106"/>
  <c r="Q144" i="106"/>
  <c r="N144" i="106"/>
  <c r="O144" i="106" s="1"/>
  <c r="K144" i="106"/>
  <c r="L144" i="106" s="1"/>
  <c r="W143" i="106"/>
  <c r="V143" i="106"/>
  <c r="U143" i="106"/>
  <c r="T143" i="106"/>
  <c r="S143" i="106"/>
  <c r="Q143" i="106"/>
  <c r="N143" i="106"/>
  <c r="O143" i="106" s="1"/>
  <c r="K143" i="106"/>
  <c r="L143" i="106" s="1"/>
  <c r="W142" i="106"/>
  <c r="V142" i="106"/>
  <c r="U142" i="106"/>
  <c r="T142" i="106"/>
  <c r="S142" i="106"/>
  <c r="Q142" i="106"/>
  <c r="N142" i="106"/>
  <c r="O142" i="106" s="1"/>
  <c r="K142" i="106"/>
  <c r="L142" i="106" s="1"/>
  <c r="W141" i="106"/>
  <c r="V141" i="106"/>
  <c r="U141" i="106"/>
  <c r="T141" i="106"/>
  <c r="S141" i="106"/>
  <c r="Q141" i="106"/>
  <c r="N141" i="106"/>
  <c r="O141" i="106" s="1"/>
  <c r="K141" i="106"/>
  <c r="L141" i="106" s="1"/>
  <c r="W140" i="106"/>
  <c r="V140" i="106"/>
  <c r="U140" i="106"/>
  <c r="T140" i="106"/>
  <c r="S140" i="106"/>
  <c r="Q140" i="106"/>
  <c r="N140" i="106"/>
  <c r="O140" i="106" s="1"/>
  <c r="K140" i="106"/>
  <c r="L140" i="106" s="1"/>
  <c r="W139" i="106"/>
  <c r="V139" i="106"/>
  <c r="U139" i="106"/>
  <c r="T139" i="106"/>
  <c r="S139" i="106"/>
  <c r="Q139" i="106"/>
  <c r="N139" i="106"/>
  <c r="O139" i="106" s="1"/>
  <c r="K139" i="106"/>
  <c r="L139" i="106" s="1"/>
  <c r="W138" i="106"/>
  <c r="V138" i="106"/>
  <c r="U138" i="106"/>
  <c r="T138" i="106"/>
  <c r="S138" i="106"/>
  <c r="Q138" i="106"/>
  <c r="N138" i="106"/>
  <c r="O138" i="106" s="1"/>
  <c r="K138" i="106"/>
  <c r="L138" i="106" s="1"/>
  <c r="W137" i="106"/>
  <c r="V137" i="106"/>
  <c r="U137" i="106"/>
  <c r="T137" i="106"/>
  <c r="S137" i="106"/>
  <c r="Q137" i="106"/>
  <c r="N137" i="106"/>
  <c r="O137" i="106" s="1"/>
  <c r="K137" i="106"/>
  <c r="L137" i="106" s="1"/>
  <c r="W136" i="106"/>
  <c r="V136" i="106"/>
  <c r="U136" i="106"/>
  <c r="T136" i="106"/>
  <c r="S136" i="106"/>
  <c r="Q136" i="106"/>
  <c r="N136" i="106"/>
  <c r="O136" i="106" s="1"/>
  <c r="K136" i="106"/>
  <c r="L136" i="106" s="1"/>
  <c r="W135" i="106"/>
  <c r="V135" i="106"/>
  <c r="U135" i="106"/>
  <c r="T135" i="106"/>
  <c r="S135" i="106"/>
  <c r="Q135" i="106"/>
  <c r="O135" i="106"/>
  <c r="N135" i="106"/>
  <c r="K135" i="106"/>
  <c r="L135" i="106" s="1"/>
  <c r="W134" i="106"/>
  <c r="V134" i="106"/>
  <c r="U134" i="106"/>
  <c r="T134" i="106"/>
  <c r="S134" i="106"/>
  <c r="Q134" i="106"/>
  <c r="N134" i="106"/>
  <c r="O134" i="106" s="1"/>
  <c r="K134" i="106"/>
  <c r="L134" i="106" s="1"/>
  <c r="W133" i="106"/>
  <c r="V133" i="106"/>
  <c r="U133" i="106"/>
  <c r="T133" i="106"/>
  <c r="W132" i="106"/>
  <c r="V132" i="106"/>
  <c r="U132" i="106"/>
  <c r="T132" i="106"/>
  <c r="W131" i="106"/>
  <c r="V131" i="106"/>
  <c r="U131" i="106"/>
  <c r="T131" i="106"/>
  <c r="W130" i="106"/>
  <c r="V130" i="106"/>
  <c r="U130" i="106"/>
  <c r="T130" i="106"/>
  <c r="W129" i="106"/>
  <c r="V129" i="106"/>
  <c r="U129" i="106"/>
  <c r="T129" i="106"/>
  <c r="W128" i="106"/>
  <c r="V128" i="106"/>
  <c r="U128" i="106"/>
  <c r="T128" i="106"/>
  <c r="I123" i="106"/>
  <c r="H123" i="106"/>
  <c r="C123" i="106"/>
  <c r="C12" i="106" s="1"/>
  <c r="B123" i="106"/>
  <c r="W122" i="106"/>
  <c r="V122" i="106"/>
  <c r="U122" i="106"/>
  <c r="T122" i="106"/>
  <c r="S122" i="106"/>
  <c r="Q122" i="106"/>
  <c r="N122" i="106"/>
  <c r="O122" i="106" s="1"/>
  <c r="K122" i="106"/>
  <c r="L122" i="106" s="1"/>
  <c r="W121" i="106"/>
  <c r="V121" i="106"/>
  <c r="U121" i="106"/>
  <c r="T121" i="106"/>
  <c r="S121" i="106"/>
  <c r="Q121" i="106"/>
  <c r="N121" i="106"/>
  <c r="O121" i="106" s="1"/>
  <c r="K121" i="106"/>
  <c r="L121" i="106" s="1"/>
  <c r="W120" i="106"/>
  <c r="V120" i="106"/>
  <c r="U120" i="106"/>
  <c r="T120" i="106"/>
  <c r="S120" i="106"/>
  <c r="Q120" i="106"/>
  <c r="N120" i="106"/>
  <c r="O120" i="106" s="1"/>
  <c r="K120" i="106"/>
  <c r="L120" i="106" s="1"/>
  <c r="W119" i="106"/>
  <c r="V119" i="106"/>
  <c r="U119" i="106"/>
  <c r="T119" i="106"/>
  <c r="S119" i="106"/>
  <c r="Q119" i="106"/>
  <c r="N119" i="106"/>
  <c r="O119" i="106" s="1"/>
  <c r="K119" i="106"/>
  <c r="L119" i="106" s="1"/>
  <c r="W118" i="106"/>
  <c r="V118" i="106"/>
  <c r="U118" i="106"/>
  <c r="T118" i="106"/>
  <c r="S118" i="106"/>
  <c r="Q118" i="106"/>
  <c r="N118" i="106"/>
  <c r="O118" i="106" s="1"/>
  <c r="L118" i="106"/>
  <c r="K118" i="106"/>
  <c r="W117" i="106"/>
  <c r="V117" i="106"/>
  <c r="U117" i="106"/>
  <c r="T117" i="106"/>
  <c r="S117" i="106"/>
  <c r="Q117" i="106"/>
  <c r="N117" i="106"/>
  <c r="O117" i="106" s="1"/>
  <c r="K117" i="106"/>
  <c r="L117" i="106" s="1"/>
  <c r="W116" i="106"/>
  <c r="V116" i="106"/>
  <c r="U116" i="106"/>
  <c r="T116" i="106"/>
  <c r="S116" i="106"/>
  <c r="Q116" i="106"/>
  <c r="N116" i="106"/>
  <c r="O116" i="106" s="1"/>
  <c r="K116" i="106"/>
  <c r="L116" i="106" s="1"/>
  <c r="W115" i="106"/>
  <c r="V115" i="106"/>
  <c r="U115" i="106"/>
  <c r="T115" i="106"/>
  <c r="S115" i="106"/>
  <c r="Q115" i="106"/>
  <c r="N115" i="106"/>
  <c r="O115" i="106" s="1"/>
  <c r="K115" i="106"/>
  <c r="L115" i="106" s="1"/>
  <c r="W114" i="106"/>
  <c r="V114" i="106"/>
  <c r="U114" i="106"/>
  <c r="T114" i="106"/>
  <c r="S114" i="106"/>
  <c r="Q114" i="106"/>
  <c r="N114" i="106"/>
  <c r="O114" i="106" s="1"/>
  <c r="K114" i="106"/>
  <c r="L114" i="106" s="1"/>
  <c r="W113" i="106"/>
  <c r="V113" i="106"/>
  <c r="U113" i="106"/>
  <c r="T113" i="106"/>
  <c r="S113" i="106"/>
  <c r="Q113" i="106"/>
  <c r="N113" i="106"/>
  <c r="O113" i="106" s="1"/>
  <c r="K113" i="106"/>
  <c r="L113" i="106" s="1"/>
  <c r="W112" i="106"/>
  <c r="V112" i="106"/>
  <c r="U112" i="106"/>
  <c r="T112" i="106"/>
  <c r="S112" i="106"/>
  <c r="Q112" i="106"/>
  <c r="N112" i="106"/>
  <c r="O112" i="106" s="1"/>
  <c r="K112" i="106"/>
  <c r="L112" i="106" s="1"/>
  <c r="W111" i="106"/>
  <c r="V111" i="106"/>
  <c r="U111" i="106"/>
  <c r="T111" i="106"/>
  <c r="S111" i="106"/>
  <c r="Q111" i="106"/>
  <c r="N111" i="106"/>
  <c r="O111" i="106" s="1"/>
  <c r="K111" i="106"/>
  <c r="L111" i="106" s="1"/>
  <c r="W110" i="106"/>
  <c r="V110" i="106"/>
  <c r="U110" i="106"/>
  <c r="T110" i="106"/>
  <c r="S110" i="106"/>
  <c r="Q110" i="106"/>
  <c r="N110" i="106"/>
  <c r="O110" i="106" s="1"/>
  <c r="K110" i="106"/>
  <c r="L110" i="106" s="1"/>
  <c r="W109" i="106"/>
  <c r="V109" i="106"/>
  <c r="U109" i="106"/>
  <c r="T109" i="106"/>
  <c r="S109" i="106"/>
  <c r="Q109" i="106"/>
  <c r="N109" i="106"/>
  <c r="O109" i="106" s="1"/>
  <c r="K109" i="106"/>
  <c r="L109" i="106" s="1"/>
  <c r="W108" i="106"/>
  <c r="V108" i="106"/>
  <c r="U108" i="106"/>
  <c r="T108" i="106"/>
  <c r="W107" i="106"/>
  <c r="V107" i="106"/>
  <c r="U107" i="106"/>
  <c r="T107" i="106"/>
  <c r="W106" i="106"/>
  <c r="V106" i="106"/>
  <c r="U106" i="106"/>
  <c r="T106" i="106"/>
  <c r="W105" i="106"/>
  <c r="V105" i="106"/>
  <c r="U105" i="106"/>
  <c r="T105" i="106"/>
  <c r="W104" i="106"/>
  <c r="V104" i="106"/>
  <c r="U104" i="106"/>
  <c r="T104" i="106"/>
  <c r="W103" i="106"/>
  <c r="V103" i="106"/>
  <c r="U103" i="106"/>
  <c r="T103" i="106"/>
  <c r="I98" i="106"/>
  <c r="H98" i="106"/>
  <c r="H11" i="106" s="1"/>
  <c r="C98" i="106"/>
  <c r="C11" i="106" s="1"/>
  <c r="B98" i="106"/>
  <c r="B11" i="106" s="1"/>
  <c r="W97" i="106"/>
  <c r="V97" i="106"/>
  <c r="U97" i="106"/>
  <c r="T97" i="106"/>
  <c r="S97" i="106"/>
  <c r="Q97" i="106"/>
  <c r="N97" i="106"/>
  <c r="O97" i="106" s="1"/>
  <c r="K97" i="106"/>
  <c r="L97" i="106" s="1"/>
  <c r="W96" i="106"/>
  <c r="V96" i="106"/>
  <c r="U96" i="106"/>
  <c r="T96" i="106"/>
  <c r="S96" i="106"/>
  <c r="Q96" i="106"/>
  <c r="N96" i="106"/>
  <c r="O96" i="106" s="1"/>
  <c r="K96" i="106"/>
  <c r="L96" i="106" s="1"/>
  <c r="W95" i="106"/>
  <c r="V95" i="106"/>
  <c r="U95" i="106"/>
  <c r="T95" i="106"/>
  <c r="S95" i="106"/>
  <c r="Q95" i="106"/>
  <c r="N95" i="106"/>
  <c r="O95" i="106" s="1"/>
  <c r="K95" i="106"/>
  <c r="L95" i="106" s="1"/>
  <c r="W94" i="106"/>
  <c r="V94" i="106"/>
  <c r="U94" i="106"/>
  <c r="T94" i="106"/>
  <c r="S94" i="106"/>
  <c r="Q94" i="106"/>
  <c r="N94" i="106"/>
  <c r="O94" i="106" s="1"/>
  <c r="K94" i="106"/>
  <c r="L94" i="106" s="1"/>
  <c r="W93" i="106"/>
  <c r="V93" i="106"/>
  <c r="U93" i="106"/>
  <c r="T93" i="106"/>
  <c r="S93" i="106"/>
  <c r="Q93" i="106"/>
  <c r="N93" i="106"/>
  <c r="O93" i="106" s="1"/>
  <c r="K93" i="106"/>
  <c r="L93" i="106" s="1"/>
  <c r="W92" i="106"/>
  <c r="V92" i="106"/>
  <c r="U92" i="106"/>
  <c r="T92" i="106"/>
  <c r="S92" i="106"/>
  <c r="Q92" i="106"/>
  <c r="N92" i="106"/>
  <c r="O92" i="106" s="1"/>
  <c r="K92" i="106"/>
  <c r="L92" i="106" s="1"/>
  <c r="W91" i="106"/>
  <c r="V91" i="106"/>
  <c r="U91" i="106"/>
  <c r="T91" i="106"/>
  <c r="S91" i="106"/>
  <c r="Q91" i="106"/>
  <c r="N91" i="106"/>
  <c r="O91" i="106" s="1"/>
  <c r="K91" i="106"/>
  <c r="L91" i="106" s="1"/>
  <c r="W90" i="106"/>
  <c r="V90" i="106"/>
  <c r="U90" i="106"/>
  <c r="T90" i="106"/>
  <c r="S90" i="106"/>
  <c r="Q90" i="106"/>
  <c r="N90" i="106"/>
  <c r="O90" i="106" s="1"/>
  <c r="K90" i="106"/>
  <c r="L90" i="106" s="1"/>
  <c r="W89" i="106"/>
  <c r="V89" i="106"/>
  <c r="U89" i="106"/>
  <c r="T89" i="106"/>
  <c r="S89" i="106"/>
  <c r="Q89" i="106"/>
  <c r="N89" i="106"/>
  <c r="O89" i="106" s="1"/>
  <c r="K89" i="106"/>
  <c r="L89" i="106" s="1"/>
  <c r="W88" i="106"/>
  <c r="V88" i="106"/>
  <c r="U88" i="106"/>
  <c r="T88" i="106"/>
  <c r="S88" i="106"/>
  <c r="Q88" i="106"/>
  <c r="N88" i="106"/>
  <c r="O88" i="106" s="1"/>
  <c r="K88" i="106"/>
  <c r="L88" i="106" s="1"/>
  <c r="W87" i="106"/>
  <c r="V87" i="106"/>
  <c r="U87" i="106"/>
  <c r="T87" i="106"/>
  <c r="W86" i="106"/>
  <c r="V86" i="106"/>
  <c r="U86" i="106"/>
  <c r="T86" i="106"/>
  <c r="W85" i="106"/>
  <c r="V85" i="106"/>
  <c r="U85" i="106"/>
  <c r="T85" i="106"/>
  <c r="W84" i="106"/>
  <c r="V84" i="106"/>
  <c r="U84" i="106"/>
  <c r="T84" i="106"/>
  <c r="W83" i="106"/>
  <c r="V83" i="106"/>
  <c r="U83" i="106"/>
  <c r="T83" i="106"/>
  <c r="W82" i="106"/>
  <c r="V82" i="106"/>
  <c r="U82" i="106"/>
  <c r="T82" i="106"/>
  <c r="W81" i="106"/>
  <c r="V81" i="106"/>
  <c r="U81" i="106"/>
  <c r="T81" i="106"/>
  <c r="W80" i="106"/>
  <c r="V80" i="106"/>
  <c r="U80" i="106"/>
  <c r="T80" i="106"/>
  <c r="W79" i="106"/>
  <c r="V79" i="106"/>
  <c r="U79" i="106"/>
  <c r="T79" i="106"/>
  <c r="W78" i="106"/>
  <c r="V78" i="106"/>
  <c r="U78" i="106"/>
  <c r="T78" i="106"/>
  <c r="I73" i="106"/>
  <c r="I10" i="106" s="1"/>
  <c r="H73" i="106"/>
  <c r="H10" i="106" s="1"/>
  <c r="C73" i="106"/>
  <c r="C10" i="106" s="1"/>
  <c r="B73" i="106"/>
  <c r="B10" i="106" s="1"/>
  <c r="W72" i="106"/>
  <c r="V72" i="106"/>
  <c r="U72" i="106"/>
  <c r="T72" i="106"/>
  <c r="S72" i="106"/>
  <c r="Q72" i="106"/>
  <c r="N72" i="106"/>
  <c r="O72" i="106" s="1"/>
  <c r="K72" i="106"/>
  <c r="L72" i="106" s="1"/>
  <c r="W71" i="106"/>
  <c r="V71" i="106"/>
  <c r="U71" i="106"/>
  <c r="T71" i="106"/>
  <c r="S71" i="106"/>
  <c r="Q71" i="106"/>
  <c r="N71" i="106"/>
  <c r="O71" i="106" s="1"/>
  <c r="K71" i="106"/>
  <c r="L71" i="106" s="1"/>
  <c r="W70" i="106"/>
  <c r="V70" i="106"/>
  <c r="U70" i="106"/>
  <c r="T70" i="106"/>
  <c r="S70" i="106"/>
  <c r="Q70" i="106"/>
  <c r="N70" i="106"/>
  <c r="O70" i="106" s="1"/>
  <c r="K70" i="106"/>
  <c r="L70" i="106" s="1"/>
  <c r="W69" i="106"/>
  <c r="V69" i="106"/>
  <c r="U69" i="106"/>
  <c r="T69" i="106"/>
  <c r="S69" i="106"/>
  <c r="Q69" i="106"/>
  <c r="N69" i="106"/>
  <c r="O69" i="106" s="1"/>
  <c r="K69" i="106"/>
  <c r="L69" i="106" s="1"/>
  <c r="W68" i="106"/>
  <c r="V68" i="106"/>
  <c r="U68" i="106"/>
  <c r="T68" i="106"/>
  <c r="S68" i="106"/>
  <c r="Q68" i="106"/>
  <c r="N68" i="106"/>
  <c r="O68" i="106" s="1"/>
  <c r="K68" i="106"/>
  <c r="L68" i="106" s="1"/>
  <c r="W67" i="106"/>
  <c r="V67" i="106"/>
  <c r="U67" i="106"/>
  <c r="T67" i="106"/>
  <c r="S67" i="106"/>
  <c r="Q67" i="106"/>
  <c r="N67" i="106"/>
  <c r="O67" i="106" s="1"/>
  <c r="K67" i="106"/>
  <c r="L67" i="106" s="1"/>
  <c r="W66" i="106"/>
  <c r="V66" i="106"/>
  <c r="U66" i="106"/>
  <c r="T66" i="106"/>
  <c r="S66" i="106"/>
  <c r="Q66" i="106"/>
  <c r="N66" i="106"/>
  <c r="O66" i="106" s="1"/>
  <c r="K66" i="106"/>
  <c r="L66" i="106" s="1"/>
  <c r="W65" i="106"/>
  <c r="V65" i="106"/>
  <c r="U65" i="106"/>
  <c r="T65" i="106"/>
  <c r="S65" i="106"/>
  <c r="Q65" i="106"/>
  <c r="N65" i="106"/>
  <c r="O65" i="106" s="1"/>
  <c r="K65" i="106"/>
  <c r="L65" i="106" s="1"/>
  <c r="W64" i="106"/>
  <c r="V64" i="106"/>
  <c r="U64" i="106"/>
  <c r="T64" i="106"/>
  <c r="S64" i="106"/>
  <c r="Q64" i="106"/>
  <c r="N64" i="106"/>
  <c r="O64" i="106" s="1"/>
  <c r="K64" i="106"/>
  <c r="L64" i="106" s="1"/>
  <c r="W63" i="106"/>
  <c r="V63" i="106"/>
  <c r="U63" i="106"/>
  <c r="T63" i="106"/>
  <c r="S63" i="106"/>
  <c r="Q63" i="106"/>
  <c r="N63" i="106"/>
  <c r="O63" i="106" s="1"/>
  <c r="K63" i="106"/>
  <c r="L63" i="106" s="1"/>
  <c r="W62" i="106"/>
  <c r="V62" i="106"/>
  <c r="U62" i="106"/>
  <c r="T62" i="106"/>
  <c r="W61" i="106"/>
  <c r="V61" i="106"/>
  <c r="U61" i="106"/>
  <c r="T61" i="106"/>
  <c r="W60" i="106"/>
  <c r="V60" i="106"/>
  <c r="U60" i="106"/>
  <c r="T60" i="106"/>
  <c r="W59" i="106"/>
  <c r="V59" i="106"/>
  <c r="U59" i="106"/>
  <c r="T59" i="106"/>
  <c r="W58" i="106"/>
  <c r="V58" i="106"/>
  <c r="U58" i="106"/>
  <c r="T58" i="106"/>
  <c r="W57" i="106"/>
  <c r="V57" i="106"/>
  <c r="U57" i="106"/>
  <c r="T57" i="106"/>
  <c r="W56" i="106"/>
  <c r="V56" i="106"/>
  <c r="U56" i="106"/>
  <c r="T56" i="106"/>
  <c r="W55" i="106"/>
  <c r="V55" i="106"/>
  <c r="U55" i="106"/>
  <c r="T55" i="106"/>
  <c r="W54" i="106"/>
  <c r="V54" i="106"/>
  <c r="U54" i="106"/>
  <c r="T54" i="106"/>
  <c r="W53" i="106"/>
  <c r="V53" i="106"/>
  <c r="U53" i="106"/>
  <c r="T53" i="106"/>
  <c r="I48" i="106"/>
  <c r="I9" i="106" s="1"/>
  <c r="H48" i="106"/>
  <c r="C48" i="106"/>
  <c r="B48" i="106"/>
  <c r="B9" i="106" s="1"/>
  <c r="W47" i="106"/>
  <c r="V47" i="106"/>
  <c r="U47" i="106"/>
  <c r="T47" i="106"/>
  <c r="S47" i="106"/>
  <c r="Q47" i="106"/>
  <c r="N47" i="106"/>
  <c r="O47" i="106" s="1"/>
  <c r="K47" i="106"/>
  <c r="L47" i="106" s="1"/>
  <c r="W46" i="106"/>
  <c r="V46" i="106"/>
  <c r="U46" i="106"/>
  <c r="T46" i="106"/>
  <c r="S46" i="106"/>
  <c r="Q46" i="106"/>
  <c r="N46" i="106"/>
  <c r="O46" i="106" s="1"/>
  <c r="K46" i="106"/>
  <c r="L46" i="106" s="1"/>
  <c r="W45" i="106"/>
  <c r="V45" i="106"/>
  <c r="U45" i="106"/>
  <c r="T45" i="106"/>
  <c r="S45" i="106"/>
  <c r="Q45" i="106"/>
  <c r="N45" i="106"/>
  <c r="O45" i="106" s="1"/>
  <c r="K45" i="106"/>
  <c r="L45" i="106" s="1"/>
  <c r="W44" i="106"/>
  <c r="V44" i="106"/>
  <c r="U44" i="106"/>
  <c r="T44" i="106"/>
  <c r="S44" i="106"/>
  <c r="Q44" i="106"/>
  <c r="N44" i="106"/>
  <c r="O44" i="106" s="1"/>
  <c r="K44" i="106"/>
  <c r="L44" i="106" s="1"/>
  <c r="W43" i="106"/>
  <c r="V43" i="106"/>
  <c r="U43" i="106"/>
  <c r="T43" i="106"/>
  <c r="S43" i="106"/>
  <c r="Q43" i="106"/>
  <c r="N43" i="106"/>
  <c r="O43" i="106" s="1"/>
  <c r="K43" i="106"/>
  <c r="L43" i="106" s="1"/>
  <c r="W42" i="106"/>
  <c r="V42" i="106"/>
  <c r="U42" i="106"/>
  <c r="T42" i="106"/>
  <c r="S42" i="106"/>
  <c r="Q42" i="106"/>
  <c r="N42" i="106"/>
  <c r="O42" i="106" s="1"/>
  <c r="K42" i="106"/>
  <c r="L42" i="106" s="1"/>
  <c r="W41" i="106"/>
  <c r="V41" i="106"/>
  <c r="U41" i="106"/>
  <c r="T41" i="106"/>
  <c r="S41" i="106"/>
  <c r="Q41" i="106"/>
  <c r="N41" i="106"/>
  <c r="O41" i="106" s="1"/>
  <c r="K41" i="106"/>
  <c r="L41" i="106" s="1"/>
  <c r="W40" i="106"/>
  <c r="V40" i="106"/>
  <c r="U40" i="106"/>
  <c r="T40" i="106"/>
  <c r="S40" i="106"/>
  <c r="Q40" i="106"/>
  <c r="N40" i="106"/>
  <c r="O40" i="106" s="1"/>
  <c r="K40" i="106"/>
  <c r="L40" i="106" s="1"/>
  <c r="W39" i="106"/>
  <c r="V39" i="106"/>
  <c r="U39" i="106"/>
  <c r="T39" i="106"/>
  <c r="S39" i="106"/>
  <c r="Q39" i="106"/>
  <c r="N39" i="106"/>
  <c r="O39" i="106" s="1"/>
  <c r="K39" i="106"/>
  <c r="L39" i="106" s="1"/>
  <c r="W38" i="106"/>
  <c r="V38" i="106"/>
  <c r="U38" i="106"/>
  <c r="T38" i="106"/>
  <c r="S38" i="106"/>
  <c r="Q38" i="106"/>
  <c r="N38" i="106"/>
  <c r="O38" i="106" s="1"/>
  <c r="K38" i="106"/>
  <c r="L38" i="106" s="1"/>
  <c r="W37" i="106"/>
  <c r="V37" i="106"/>
  <c r="U37" i="106"/>
  <c r="T37" i="106"/>
  <c r="W36" i="106"/>
  <c r="V36" i="106"/>
  <c r="U36" i="106"/>
  <c r="T36" i="106"/>
  <c r="W35" i="106"/>
  <c r="V35" i="106"/>
  <c r="U35" i="106"/>
  <c r="T35" i="106"/>
  <c r="W34" i="106"/>
  <c r="V34" i="106"/>
  <c r="U34" i="106"/>
  <c r="T34" i="106"/>
  <c r="W33" i="106"/>
  <c r="V33" i="106"/>
  <c r="U33" i="106"/>
  <c r="T33" i="106"/>
  <c r="W32" i="106"/>
  <c r="V32" i="106"/>
  <c r="U32" i="106"/>
  <c r="T32" i="106"/>
  <c r="W31" i="106"/>
  <c r="V31" i="106"/>
  <c r="U31" i="106"/>
  <c r="T31" i="106"/>
  <c r="W30" i="106"/>
  <c r="V30" i="106"/>
  <c r="U30" i="106"/>
  <c r="T30" i="106"/>
  <c r="W29" i="106"/>
  <c r="V29" i="106"/>
  <c r="U29" i="106"/>
  <c r="T29" i="106"/>
  <c r="W28" i="106"/>
  <c r="V28" i="106"/>
  <c r="U28" i="106"/>
  <c r="T28" i="106"/>
  <c r="I23" i="106"/>
  <c r="H23" i="106"/>
  <c r="T23" i="106" s="1"/>
  <c r="D23" i="106"/>
  <c r="Q23" i="106" s="1"/>
  <c r="AA23" i="106" s="1"/>
  <c r="C23" i="106"/>
  <c r="O23" i="106" s="1"/>
  <c r="Y23" i="106" s="1"/>
  <c r="B23" i="106"/>
  <c r="I22" i="106"/>
  <c r="B22" i="106"/>
  <c r="I21" i="106"/>
  <c r="C21" i="106"/>
  <c r="C20" i="106"/>
  <c r="I19" i="106"/>
  <c r="H19" i="106"/>
  <c r="T19" i="106" s="1"/>
  <c r="H18" i="106"/>
  <c r="C18" i="106"/>
  <c r="B18" i="106"/>
  <c r="C17" i="106"/>
  <c r="I16" i="106"/>
  <c r="H16" i="106"/>
  <c r="B16" i="106"/>
  <c r="H15" i="106"/>
  <c r="C15" i="106"/>
  <c r="B15" i="106"/>
  <c r="B14" i="106"/>
  <c r="I13" i="106"/>
  <c r="C13" i="106"/>
  <c r="O13" i="106" s="1"/>
  <c r="Y13" i="106" s="1"/>
  <c r="I12" i="106"/>
  <c r="H12" i="106"/>
  <c r="T12" i="106" s="1"/>
  <c r="B12" i="106"/>
  <c r="I11" i="106"/>
  <c r="AA9" i="106"/>
  <c r="H9" i="106"/>
  <c r="C9" i="106"/>
  <c r="O9" i="106" s="1"/>
  <c r="Y9" i="106" s="1"/>
  <c r="S4" i="106"/>
  <c r="S5" i="106" s="1"/>
  <c r="Q4" i="106"/>
  <c r="Q5" i="106" s="1"/>
  <c r="F4" i="106"/>
  <c r="I398" i="105"/>
  <c r="H398" i="105"/>
  <c r="H23" i="105" s="1"/>
  <c r="C398" i="105"/>
  <c r="B398" i="105"/>
  <c r="W397" i="105"/>
  <c r="V397" i="105"/>
  <c r="U397" i="105"/>
  <c r="T397" i="105"/>
  <c r="S397" i="105"/>
  <c r="Q397" i="105"/>
  <c r="N397" i="105"/>
  <c r="O397" i="105" s="1"/>
  <c r="K397" i="105"/>
  <c r="L397" i="105" s="1"/>
  <c r="W396" i="105"/>
  <c r="V396" i="105"/>
  <c r="U396" i="105"/>
  <c r="T396" i="105"/>
  <c r="S396" i="105"/>
  <c r="Q396" i="105"/>
  <c r="N396" i="105"/>
  <c r="O396" i="105" s="1"/>
  <c r="K396" i="105"/>
  <c r="L396" i="105" s="1"/>
  <c r="W395" i="105"/>
  <c r="V395" i="105"/>
  <c r="U395" i="105"/>
  <c r="T395" i="105"/>
  <c r="S395" i="105"/>
  <c r="Q395" i="105"/>
  <c r="N395" i="105"/>
  <c r="O395" i="105" s="1"/>
  <c r="K395" i="105"/>
  <c r="L395" i="105" s="1"/>
  <c r="W394" i="105"/>
  <c r="V394" i="105"/>
  <c r="U394" i="105"/>
  <c r="T394" i="105"/>
  <c r="S394" i="105"/>
  <c r="Q394" i="105"/>
  <c r="O394" i="105"/>
  <c r="N394" i="105"/>
  <c r="K394" i="105"/>
  <c r="L394" i="105" s="1"/>
  <c r="W393" i="105"/>
  <c r="V393" i="105"/>
  <c r="U393" i="105"/>
  <c r="T393" i="105"/>
  <c r="S393" i="105"/>
  <c r="Q393" i="105"/>
  <c r="N393" i="105"/>
  <c r="O393" i="105" s="1"/>
  <c r="K393" i="105"/>
  <c r="L393" i="105" s="1"/>
  <c r="W392" i="105"/>
  <c r="V392" i="105"/>
  <c r="U392" i="105"/>
  <c r="T392" i="105"/>
  <c r="S392" i="105"/>
  <c r="Q392" i="105"/>
  <c r="N392" i="105"/>
  <c r="O392" i="105" s="1"/>
  <c r="K392" i="105"/>
  <c r="L392" i="105" s="1"/>
  <c r="W391" i="105"/>
  <c r="V391" i="105"/>
  <c r="U391" i="105"/>
  <c r="T391" i="105"/>
  <c r="S391" i="105"/>
  <c r="Q391" i="105"/>
  <c r="N391" i="105"/>
  <c r="O391" i="105" s="1"/>
  <c r="K391" i="105"/>
  <c r="L391" i="105" s="1"/>
  <c r="W390" i="105"/>
  <c r="V390" i="105"/>
  <c r="U390" i="105"/>
  <c r="T390" i="105"/>
  <c r="S390" i="105"/>
  <c r="Q390" i="105"/>
  <c r="N390" i="105"/>
  <c r="O390" i="105" s="1"/>
  <c r="K390" i="105"/>
  <c r="L390" i="105" s="1"/>
  <c r="W389" i="105"/>
  <c r="V389" i="105"/>
  <c r="U389" i="105"/>
  <c r="T389" i="105"/>
  <c r="S389" i="105"/>
  <c r="Q389" i="105"/>
  <c r="N389" i="105"/>
  <c r="O389" i="105" s="1"/>
  <c r="K389" i="105"/>
  <c r="L389" i="105" s="1"/>
  <c r="W388" i="105"/>
  <c r="V388" i="105"/>
  <c r="U388" i="105"/>
  <c r="T388" i="105"/>
  <c r="S388" i="105"/>
  <c r="Q388" i="105"/>
  <c r="N388" i="105"/>
  <c r="O388" i="105" s="1"/>
  <c r="K388" i="105"/>
  <c r="L388" i="105" s="1"/>
  <c r="W387" i="105"/>
  <c r="V387" i="105"/>
  <c r="U387" i="105"/>
  <c r="T387" i="105"/>
  <c r="W386" i="105"/>
  <c r="V386" i="105"/>
  <c r="U386" i="105"/>
  <c r="T386" i="105"/>
  <c r="W385" i="105"/>
  <c r="V385" i="105"/>
  <c r="U385" i="105"/>
  <c r="T385" i="105"/>
  <c r="W384" i="105"/>
  <c r="V384" i="105"/>
  <c r="U384" i="105"/>
  <c r="T384" i="105"/>
  <c r="W383" i="105"/>
  <c r="V383" i="105"/>
  <c r="U383" i="105"/>
  <c r="T383" i="105"/>
  <c r="W382" i="105"/>
  <c r="V382" i="105"/>
  <c r="U382" i="105"/>
  <c r="T382" i="105"/>
  <c r="W381" i="105"/>
  <c r="V381" i="105"/>
  <c r="U381" i="105"/>
  <c r="T381" i="105"/>
  <c r="W380" i="105"/>
  <c r="V380" i="105"/>
  <c r="U380" i="105"/>
  <c r="T380" i="105"/>
  <c r="W379" i="105"/>
  <c r="V379" i="105"/>
  <c r="U379" i="105"/>
  <c r="T379" i="105"/>
  <c r="W378" i="105"/>
  <c r="V378" i="105"/>
  <c r="U378" i="105"/>
  <c r="T378" i="105"/>
  <c r="I373" i="105"/>
  <c r="I22" i="105" s="1"/>
  <c r="H373" i="105"/>
  <c r="C373" i="105"/>
  <c r="B373" i="105"/>
  <c r="B22" i="105" s="1"/>
  <c r="W372" i="105"/>
  <c r="V372" i="105"/>
  <c r="U372" i="105"/>
  <c r="T372" i="105"/>
  <c r="S372" i="105"/>
  <c r="Q372" i="105"/>
  <c r="N372" i="105"/>
  <c r="O372" i="105" s="1"/>
  <c r="K372" i="105"/>
  <c r="L372" i="105" s="1"/>
  <c r="W371" i="105"/>
  <c r="V371" i="105"/>
  <c r="U371" i="105"/>
  <c r="T371" i="105"/>
  <c r="S371" i="105"/>
  <c r="Q371" i="105"/>
  <c r="N371" i="105"/>
  <c r="O371" i="105" s="1"/>
  <c r="K371" i="105"/>
  <c r="L371" i="105" s="1"/>
  <c r="W370" i="105"/>
  <c r="V370" i="105"/>
  <c r="U370" i="105"/>
  <c r="T370" i="105"/>
  <c r="S370" i="105"/>
  <c r="Q370" i="105"/>
  <c r="N370" i="105"/>
  <c r="O370" i="105" s="1"/>
  <c r="L370" i="105"/>
  <c r="K370" i="105"/>
  <c r="W369" i="105"/>
  <c r="V369" i="105"/>
  <c r="U369" i="105"/>
  <c r="T369" i="105"/>
  <c r="S369" i="105"/>
  <c r="Q369" i="105"/>
  <c r="N369" i="105"/>
  <c r="O369" i="105" s="1"/>
  <c r="K369" i="105"/>
  <c r="L369" i="105" s="1"/>
  <c r="W368" i="105"/>
  <c r="V368" i="105"/>
  <c r="U368" i="105"/>
  <c r="T368" i="105"/>
  <c r="S368" i="105"/>
  <c r="Q368" i="105"/>
  <c r="N368" i="105"/>
  <c r="O368" i="105" s="1"/>
  <c r="K368" i="105"/>
  <c r="L368" i="105" s="1"/>
  <c r="W367" i="105"/>
  <c r="V367" i="105"/>
  <c r="U367" i="105"/>
  <c r="T367" i="105"/>
  <c r="S367" i="105"/>
  <c r="Q367" i="105"/>
  <c r="N367" i="105"/>
  <c r="O367" i="105" s="1"/>
  <c r="K367" i="105"/>
  <c r="L367" i="105" s="1"/>
  <c r="W366" i="105"/>
  <c r="V366" i="105"/>
  <c r="U366" i="105"/>
  <c r="T366" i="105"/>
  <c r="S366" i="105"/>
  <c r="Q366" i="105"/>
  <c r="N366" i="105"/>
  <c r="O366" i="105" s="1"/>
  <c r="K366" i="105"/>
  <c r="L366" i="105" s="1"/>
  <c r="W365" i="105"/>
  <c r="V365" i="105"/>
  <c r="U365" i="105"/>
  <c r="T365" i="105"/>
  <c r="S365" i="105"/>
  <c r="Q365" i="105"/>
  <c r="N365" i="105"/>
  <c r="O365" i="105" s="1"/>
  <c r="K365" i="105"/>
  <c r="L365" i="105" s="1"/>
  <c r="W364" i="105"/>
  <c r="V364" i="105"/>
  <c r="U364" i="105"/>
  <c r="T364" i="105"/>
  <c r="S364" i="105"/>
  <c r="Q364" i="105"/>
  <c r="O364" i="105"/>
  <c r="N364" i="105"/>
  <c r="K364" i="105"/>
  <c r="L364" i="105" s="1"/>
  <c r="W363" i="105"/>
  <c r="V363" i="105"/>
  <c r="U363" i="105"/>
  <c r="T363" i="105"/>
  <c r="S363" i="105"/>
  <c r="Q363" i="105"/>
  <c r="N363" i="105"/>
  <c r="O363" i="105" s="1"/>
  <c r="K363" i="105"/>
  <c r="L363" i="105" s="1"/>
  <c r="W362" i="105"/>
  <c r="V362" i="105"/>
  <c r="U362" i="105"/>
  <c r="T362" i="105"/>
  <c r="W361" i="105"/>
  <c r="V361" i="105"/>
  <c r="U361" i="105"/>
  <c r="T361" i="105"/>
  <c r="W360" i="105"/>
  <c r="V360" i="105"/>
  <c r="U360" i="105"/>
  <c r="T360" i="105"/>
  <c r="W359" i="105"/>
  <c r="V359" i="105"/>
  <c r="U359" i="105"/>
  <c r="T359" i="105"/>
  <c r="W358" i="105"/>
  <c r="V358" i="105"/>
  <c r="U358" i="105"/>
  <c r="T358" i="105"/>
  <c r="W357" i="105"/>
  <c r="V357" i="105"/>
  <c r="U357" i="105"/>
  <c r="T357" i="105"/>
  <c r="W356" i="105"/>
  <c r="V356" i="105"/>
  <c r="U356" i="105"/>
  <c r="T356" i="105"/>
  <c r="W355" i="105"/>
  <c r="V355" i="105"/>
  <c r="U355" i="105"/>
  <c r="T355" i="105"/>
  <c r="W354" i="105"/>
  <c r="V354" i="105"/>
  <c r="U354" i="105"/>
  <c r="T354" i="105"/>
  <c r="W353" i="105"/>
  <c r="V353" i="105"/>
  <c r="U353" i="105"/>
  <c r="T353" i="105"/>
  <c r="I348" i="105"/>
  <c r="I21" i="105" s="1"/>
  <c r="H348" i="105"/>
  <c r="H21" i="105" s="1"/>
  <c r="C348" i="105"/>
  <c r="C21" i="105" s="1"/>
  <c r="O21" i="105" s="1"/>
  <c r="Y21" i="105" s="1"/>
  <c r="B348" i="105"/>
  <c r="B21" i="105" s="1"/>
  <c r="W347" i="105"/>
  <c r="V347" i="105"/>
  <c r="U347" i="105"/>
  <c r="T347" i="105"/>
  <c r="S347" i="105"/>
  <c r="Q347" i="105"/>
  <c r="N347" i="105"/>
  <c r="O347" i="105" s="1"/>
  <c r="K347" i="105"/>
  <c r="L347" i="105" s="1"/>
  <c r="W346" i="105"/>
  <c r="V346" i="105"/>
  <c r="U346" i="105"/>
  <c r="T346" i="105"/>
  <c r="S346" i="105"/>
  <c r="Q346" i="105"/>
  <c r="N346" i="105"/>
  <c r="O346" i="105" s="1"/>
  <c r="K346" i="105"/>
  <c r="L346" i="105" s="1"/>
  <c r="W345" i="105"/>
  <c r="V345" i="105"/>
  <c r="U345" i="105"/>
  <c r="T345" i="105"/>
  <c r="S345" i="105"/>
  <c r="Q345" i="105"/>
  <c r="N345" i="105"/>
  <c r="O345" i="105" s="1"/>
  <c r="K345" i="105"/>
  <c r="L345" i="105" s="1"/>
  <c r="W344" i="105"/>
  <c r="V344" i="105"/>
  <c r="U344" i="105"/>
  <c r="T344" i="105"/>
  <c r="S344" i="105"/>
  <c r="Q344" i="105"/>
  <c r="N344" i="105"/>
  <c r="O344" i="105" s="1"/>
  <c r="K344" i="105"/>
  <c r="L344" i="105" s="1"/>
  <c r="W343" i="105"/>
  <c r="V343" i="105"/>
  <c r="U343" i="105"/>
  <c r="T343" i="105"/>
  <c r="S343" i="105"/>
  <c r="Q343" i="105"/>
  <c r="N343" i="105"/>
  <c r="O343" i="105" s="1"/>
  <c r="K343" i="105"/>
  <c r="L343" i="105" s="1"/>
  <c r="W342" i="105"/>
  <c r="V342" i="105"/>
  <c r="U342" i="105"/>
  <c r="T342" i="105"/>
  <c r="S342" i="105"/>
  <c r="Q342" i="105"/>
  <c r="N342" i="105"/>
  <c r="O342" i="105" s="1"/>
  <c r="K342" i="105"/>
  <c r="L342" i="105" s="1"/>
  <c r="W341" i="105"/>
  <c r="V341" i="105"/>
  <c r="U341" i="105"/>
  <c r="T341" i="105"/>
  <c r="S341" i="105"/>
  <c r="Q341" i="105"/>
  <c r="N341" i="105"/>
  <c r="O341" i="105" s="1"/>
  <c r="K341" i="105"/>
  <c r="L341" i="105" s="1"/>
  <c r="W340" i="105"/>
  <c r="V340" i="105"/>
  <c r="U340" i="105"/>
  <c r="T340" i="105"/>
  <c r="S340" i="105"/>
  <c r="Q340" i="105"/>
  <c r="N340" i="105"/>
  <c r="O340" i="105" s="1"/>
  <c r="K340" i="105"/>
  <c r="L340" i="105" s="1"/>
  <c r="W339" i="105"/>
  <c r="V339" i="105"/>
  <c r="U339" i="105"/>
  <c r="T339" i="105"/>
  <c r="S339" i="105"/>
  <c r="Q339" i="105"/>
  <c r="N339" i="105"/>
  <c r="O339" i="105" s="1"/>
  <c r="K339" i="105"/>
  <c r="L339" i="105" s="1"/>
  <c r="W338" i="105"/>
  <c r="V338" i="105"/>
  <c r="U338" i="105"/>
  <c r="T338" i="105"/>
  <c r="S338" i="105"/>
  <c r="Q338" i="105"/>
  <c r="N338" i="105"/>
  <c r="O338" i="105" s="1"/>
  <c r="K338" i="105"/>
  <c r="L338" i="105" s="1"/>
  <c r="W337" i="105"/>
  <c r="V337" i="105"/>
  <c r="U337" i="105"/>
  <c r="T337" i="105"/>
  <c r="W336" i="105"/>
  <c r="V336" i="105"/>
  <c r="U336" i="105"/>
  <c r="T336" i="105"/>
  <c r="W335" i="105"/>
  <c r="V335" i="105"/>
  <c r="U335" i="105"/>
  <c r="T335" i="105"/>
  <c r="W334" i="105"/>
  <c r="V334" i="105"/>
  <c r="U334" i="105"/>
  <c r="T334" i="105"/>
  <c r="W333" i="105"/>
  <c r="V333" i="105"/>
  <c r="U333" i="105"/>
  <c r="T333" i="105"/>
  <c r="W332" i="105"/>
  <c r="V332" i="105"/>
  <c r="U332" i="105"/>
  <c r="T332" i="105"/>
  <c r="W331" i="105"/>
  <c r="V331" i="105"/>
  <c r="U331" i="105"/>
  <c r="T331" i="105"/>
  <c r="W330" i="105"/>
  <c r="V330" i="105"/>
  <c r="U330" i="105"/>
  <c r="T330" i="105"/>
  <c r="W329" i="105"/>
  <c r="V329" i="105"/>
  <c r="U329" i="105"/>
  <c r="T329" i="105"/>
  <c r="W328" i="105"/>
  <c r="V328" i="105"/>
  <c r="U328" i="105"/>
  <c r="T328" i="105"/>
  <c r="I323" i="105"/>
  <c r="H323" i="105"/>
  <c r="C323" i="105"/>
  <c r="C20" i="105" s="1"/>
  <c r="B323" i="105"/>
  <c r="W322" i="105"/>
  <c r="V322" i="105"/>
  <c r="U322" i="105"/>
  <c r="T322" i="105"/>
  <c r="S322" i="105"/>
  <c r="Q322" i="105"/>
  <c r="N322" i="105"/>
  <c r="O322" i="105" s="1"/>
  <c r="K322" i="105"/>
  <c r="L322" i="105" s="1"/>
  <c r="W321" i="105"/>
  <c r="V321" i="105"/>
  <c r="U321" i="105"/>
  <c r="T321" i="105"/>
  <c r="S321" i="105"/>
  <c r="Q321" i="105"/>
  <c r="N321" i="105"/>
  <c r="O321" i="105" s="1"/>
  <c r="K321" i="105"/>
  <c r="L321" i="105" s="1"/>
  <c r="W320" i="105"/>
  <c r="V320" i="105"/>
  <c r="U320" i="105"/>
  <c r="T320" i="105"/>
  <c r="S320" i="105"/>
  <c r="Q320" i="105"/>
  <c r="N320" i="105"/>
  <c r="O320" i="105" s="1"/>
  <c r="K320" i="105"/>
  <c r="L320" i="105" s="1"/>
  <c r="W319" i="105"/>
  <c r="V319" i="105"/>
  <c r="U319" i="105"/>
  <c r="T319" i="105"/>
  <c r="S319" i="105"/>
  <c r="Q319" i="105"/>
  <c r="N319" i="105"/>
  <c r="O319" i="105" s="1"/>
  <c r="K319" i="105"/>
  <c r="L319" i="105" s="1"/>
  <c r="W318" i="105"/>
  <c r="V318" i="105"/>
  <c r="U318" i="105"/>
  <c r="T318" i="105"/>
  <c r="S318" i="105"/>
  <c r="Q318" i="105"/>
  <c r="N318" i="105"/>
  <c r="O318" i="105" s="1"/>
  <c r="K318" i="105"/>
  <c r="L318" i="105" s="1"/>
  <c r="W317" i="105"/>
  <c r="V317" i="105"/>
  <c r="U317" i="105"/>
  <c r="T317" i="105"/>
  <c r="S317" i="105"/>
  <c r="Q317" i="105"/>
  <c r="N317" i="105"/>
  <c r="O317" i="105" s="1"/>
  <c r="K317" i="105"/>
  <c r="L317" i="105" s="1"/>
  <c r="W316" i="105"/>
  <c r="V316" i="105"/>
  <c r="U316" i="105"/>
  <c r="T316" i="105"/>
  <c r="S316" i="105"/>
  <c r="Q316" i="105"/>
  <c r="N316" i="105"/>
  <c r="O316" i="105" s="1"/>
  <c r="K316" i="105"/>
  <c r="L316" i="105" s="1"/>
  <c r="W315" i="105"/>
  <c r="V315" i="105"/>
  <c r="U315" i="105"/>
  <c r="T315" i="105"/>
  <c r="S315" i="105"/>
  <c r="Q315" i="105"/>
  <c r="N315" i="105"/>
  <c r="O315" i="105" s="1"/>
  <c r="K315" i="105"/>
  <c r="L315" i="105" s="1"/>
  <c r="W314" i="105"/>
  <c r="V314" i="105"/>
  <c r="U314" i="105"/>
  <c r="T314" i="105"/>
  <c r="S314" i="105"/>
  <c r="Q314" i="105"/>
  <c r="N314" i="105"/>
  <c r="O314" i="105" s="1"/>
  <c r="K314" i="105"/>
  <c r="L314" i="105" s="1"/>
  <c r="W313" i="105"/>
  <c r="V313" i="105"/>
  <c r="U313" i="105"/>
  <c r="T313" i="105"/>
  <c r="S313" i="105"/>
  <c r="Q313" i="105"/>
  <c r="N313" i="105"/>
  <c r="O313" i="105" s="1"/>
  <c r="K313" i="105"/>
  <c r="L313" i="105" s="1"/>
  <c r="W312" i="105"/>
  <c r="V312" i="105"/>
  <c r="U312" i="105"/>
  <c r="T312" i="105"/>
  <c r="W311" i="105"/>
  <c r="V311" i="105"/>
  <c r="U311" i="105"/>
  <c r="T311" i="105"/>
  <c r="W310" i="105"/>
  <c r="V310" i="105"/>
  <c r="U310" i="105"/>
  <c r="T310" i="105"/>
  <c r="W309" i="105"/>
  <c r="V309" i="105"/>
  <c r="U309" i="105"/>
  <c r="T309" i="105"/>
  <c r="W308" i="105"/>
  <c r="V308" i="105"/>
  <c r="U308" i="105"/>
  <c r="T308" i="105"/>
  <c r="W307" i="105"/>
  <c r="V307" i="105"/>
  <c r="U307" i="105"/>
  <c r="T307" i="105"/>
  <c r="W306" i="105"/>
  <c r="V306" i="105"/>
  <c r="U306" i="105"/>
  <c r="T306" i="105"/>
  <c r="W305" i="105"/>
  <c r="V305" i="105"/>
  <c r="U305" i="105"/>
  <c r="T305" i="105"/>
  <c r="W304" i="105"/>
  <c r="V304" i="105"/>
  <c r="U304" i="105"/>
  <c r="T304" i="105"/>
  <c r="W303" i="105"/>
  <c r="V303" i="105"/>
  <c r="U303" i="105"/>
  <c r="T303" i="105"/>
  <c r="I298" i="105"/>
  <c r="I19" i="105" s="1"/>
  <c r="H298" i="105"/>
  <c r="H19" i="105" s="1"/>
  <c r="C298" i="105"/>
  <c r="C19" i="105" s="1"/>
  <c r="B298" i="105"/>
  <c r="B19" i="105" s="1"/>
  <c r="W297" i="105"/>
  <c r="V297" i="105"/>
  <c r="U297" i="105"/>
  <c r="T297" i="105"/>
  <c r="S297" i="105"/>
  <c r="Q297" i="105"/>
  <c r="N297" i="105"/>
  <c r="O297" i="105" s="1"/>
  <c r="K297" i="105"/>
  <c r="L297" i="105" s="1"/>
  <c r="W296" i="105"/>
  <c r="V296" i="105"/>
  <c r="U296" i="105"/>
  <c r="T296" i="105"/>
  <c r="S296" i="105"/>
  <c r="Q296" i="105"/>
  <c r="N296" i="105"/>
  <c r="O296" i="105" s="1"/>
  <c r="K296" i="105"/>
  <c r="L296" i="105" s="1"/>
  <c r="W295" i="105"/>
  <c r="V295" i="105"/>
  <c r="U295" i="105"/>
  <c r="T295" i="105"/>
  <c r="S295" i="105"/>
  <c r="Q295" i="105"/>
  <c r="N295" i="105"/>
  <c r="O295" i="105" s="1"/>
  <c r="K295" i="105"/>
  <c r="L295" i="105" s="1"/>
  <c r="W294" i="105"/>
  <c r="V294" i="105"/>
  <c r="U294" i="105"/>
  <c r="T294" i="105"/>
  <c r="S294" i="105"/>
  <c r="Q294" i="105"/>
  <c r="N294" i="105"/>
  <c r="O294" i="105" s="1"/>
  <c r="K294" i="105"/>
  <c r="L294" i="105" s="1"/>
  <c r="W293" i="105"/>
  <c r="V293" i="105"/>
  <c r="U293" i="105"/>
  <c r="T293" i="105"/>
  <c r="S293" i="105"/>
  <c r="Q293" i="105"/>
  <c r="N293" i="105"/>
  <c r="O293" i="105" s="1"/>
  <c r="K293" i="105"/>
  <c r="L293" i="105" s="1"/>
  <c r="W292" i="105"/>
  <c r="V292" i="105"/>
  <c r="U292" i="105"/>
  <c r="T292" i="105"/>
  <c r="S292" i="105"/>
  <c r="Q292" i="105"/>
  <c r="N292" i="105"/>
  <c r="O292" i="105" s="1"/>
  <c r="K292" i="105"/>
  <c r="L292" i="105" s="1"/>
  <c r="W291" i="105"/>
  <c r="V291" i="105"/>
  <c r="U291" i="105"/>
  <c r="T291" i="105"/>
  <c r="S291" i="105"/>
  <c r="Q291" i="105"/>
  <c r="N291" i="105"/>
  <c r="O291" i="105" s="1"/>
  <c r="K291" i="105"/>
  <c r="L291" i="105" s="1"/>
  <c r="W290" i="105"/>
  <c r="V290" i="105"/>
  <c r="U290" i="105"/>
  <c r="T290" i="105"/>
  <c r="S290" i="105"/>
  <c r="Q290" i="105"/>
  <c r="N290" i="105"/>
  <c r="O290" i="105" s="1"/>
  <c r="K290" i="105"/>
  <c r="L290" i="105" s="1"/>
  <c r="W289" i="105"/>
  <c r="V289" i="105"/>
  <c r="U289" i="105"/>
  <c r="T289" i="105"/>
  <c r="S289" i="105"/>
  <c r="Q289" i="105"/>
  <c r="N289" i="105"/>
  <c r="O289" i="105" s="1"/>
  <c r="K289" i="105"/>
  <c r="L289" i="105" s="1"/>
  <c r="W288" i="105"/>
  <c r="V288" i="105"/>
  <c r="U288" i="105"/>
  <c r="T288" i="105"/>
  <c r="S288" i="105"/>
  <c r="Q288" i="105"/>
  <c r="N288" i="105"/>
  <c r="O288" i="105" s="1"/>
  <c r="K288" i="105"/>
  <c r="L288" i="105" s="1"/>
  <c r="W287" i="105"/>
  <c r="V287" i="105"/>
  <c r="U287" i="105"/>
  <c r="T287" i="105"/>
  <c r="W286" i="105"/>
  <c r="V286" i="105"/>
  <c r="U286" i="105"/>
  <c r="T286" i="105"/>
  <c r="W285" i="105"/>
  <c r="V285" i="105"/>
  <c r="U285" i="105"/>
  <c r="T285" i="105"/>
  <c r="W284" i="105"/>
  <c r="V284" i="105"/>
  <c r="U284" i="105"/>
  <c r="T284" i="105"/>
  <c r="W283" i="105"/>
  <c r="V283" i="105"/>
  <c r="U283" i="105"/>
  <c r="T283" i="105"/>
  <c r="W282" i="105"/>
  <c r="V282" i="105"/>
  <c r="U282" i="105"/>
  <c r="T282" i="105"/>
  <c r="W281" i="105"/>
  <c r="V281" i="105"/>
  <c r="U281" i="105"/>
  <c r="T281" i="105"/>
  <c r="W280" i="105"/>
  <c r="V280" i="105"/>
  <c r="U280" i="105"/>
  <c r="T280" i="105"/>
  <c r="W279" i="105"/>
  <c r="V279" i="105"/>
  <c r="U279" i="105"/>
  <c r="T279" i="105"/>
  <c r="W278" i="105"/>
  <c r="V278" i="105"/>
  <c r="U278" i="105"/>
  <c r="T278" i="105"/>
  <c r="I273" i="105"/>
  <c r="I18" i="105" s="1"/>
  <c r="H273" i="105"/>
  <c r="H18" i="105" s="1"/>
  <c r="C273" i="105"/>
  <c r="B273" i="105"/>
  <c r="W272" i="105"/>
  <c r="V272" i="105"/>
  <c r="U272" i="105"/>
  <c r="T272" i="105"/>
  <c r="S272" i="105"/>
  <c r="Q272" i="105"/>
  <c r="N272" i="105"/>
  <c r="O272" i="105" s="1"/>
  <c r="K272" i="105"/>
  <c r="L272" i="105" s="1"/>
  <c r="W271" i="105"/>
  <c r="V271" i="105"/>
  <c r="U271" i="105"/>
  <c r="T271" i="105"/>
  <c r="S271" i="105"/>
  <c r="Q271" i="105"/>
  <c r="N271" i="105"/>
  <c r="O271" i="105" s="1"/>
  <c r="K271" i="105"/>
  <c r="L271" i="105" s="1"/>
  <c r="W270" i="105"/>
  <c r="V270" i="105"/>
  <c r="U270" i="105"/>
  <c r="T270" i="105"/>
  <c r="S270" i="105"/>
  <c r="Q270" i="105"/>
  <c r="N270" i="105"/>
  <c r="O270" i="105" s="1"/>
  <c r="K270" i="105"/>
  <c r="L270" i="105" s="1"/>
  <c r="W269" i="105"/>
  <c r="V269" i="105"/>
  <c r="U269" i="105"/>
  <c r="T269" i="105"/>
  <c r="S269" i="105"/>
  <c r="Q269" i="105"/>
  <c r="N269" i="105"/>
  <c r="O269" i="105" s="1"/>
  <c r="K269" i="105"/>
  <c r="L269" i="105" s="1"/>
  <c r="W268" i="105"/>
  <c r="V268" i="105"/>
  <c r="U268" i="105"/>
  <c r="T268" i="105"/>
  <c r="S268" i="105"/>
  <c r="Q268" i="105"/>
  <c r="N268" i="105"/>
  <c r="O268" i="105" s="1"/>
  <c r="K268" i="105"/>
  <c r="L268" i="105" s="1"/>
  <c r="W267" i="105"/>
  <c r="V267" i="105"/>
  <c r="U267" i="105"/>
  <c r="T267" i="105"/>
  <c r="S267" i="105"/>
  <c r="Q267" i="105"/>
  <c r="N267" i="105"/>
  <c r="O267" i="105" s="1"/>
  <c r="K267" i="105"/>
  <c r="L267" i="105" s="1"/>
  <c r="W266" i="105"/>
  <c r="V266" i="105"/>
  <c r="U266" i="105"/>
  <c r="T266" i="105"/>
  <c r="S266" i="105"/>
  <c r="Q266" i="105"/>
  <c r="N266" i="105"/>
  <c r="O266" i="105" s="1"/>
  <c r="K266" i="105"/>
  <c r="L266" i="105" s="1"/>
  <c r="W265" i="105"/>
  <c r="V265" i="105"/>
  <c r="U265" i="105"/>
  <c r="T265" i="105"/>
  <c r="S265" i="105"/>
  <c r="Q265" i="105"/>
  <c r="N265" i="105"/>
  <c r="O265" i="105" s="1"/>
  <c r="K265" i="105"/>
  <c r="L265" i="105" s="1"/>
  <c r="W264" i="105"/>
  <c r="V264" i="105"/>
  <c r="U264" i="105"/>
  <c r="T264" i="105"/>
  <c r="S264" i="105"/>
  <c r="Q264" i="105"/>
  <c r="N264" i="105"/>
  <c r="O264" i="105" s="1"/>
  <c r="K264" i="105"/>
  <c r="L264" i="105" s="1"/>
  <c r="W263" i="105"/>
  <c r="V263" i="105"/>
  <c r="U263" i="105"/>
  <c r="T263" i="105"/>
  <c r="S263" i="105"/>
  <c r="Q263" i="105"/>
  <c r="N263" i="105"/>
  <c r="O263" i="105" s="1"/>
  <c r="K263" i="105"/>
  <c r="L263" i="105" s="1"/>
  <c r="W262" i="105"/>
  <c r="V262" i="105"/>
  <c r="U262" i="105"/>
  <c r="T262" i="105"/>
  <c r="W261" i="105"/>
  <c r="V261" i="105"/>
  <c r="U261" i="105"/>
  <c r="T261" i="105"/>
  <c r="W260" i="105"/>
  <c r="V260" i="105"/>
  <c r="U260" i="105"/>
  <c r="T260" i="105"/>
  <c r="W259" i="105"/>
  <c r="V259" i="105"/>
  <c r="U259" i="105"/>
  <c r="T259" i="105"/>
  <c r="W258" i="105"/>
  <c r="V258" i="105"/>
  <c r="U258" i="105"/>
  <c r="T258" i="105"/>
  <c r="W257" i="105"/>
  <c r="V257" i="105"/>
  <c r="U257" i="105"/>
  <c r="T257" i="105"/>
  <c r="W256" i="105"/>
  <c r="V256" i="105"/>
  <c r="U256" i="105"/>
  <c r="T256" i="105"/>
  <c r="W255" i="105"/>
  <c r="V255" i="105"/>
  <c r="U255" i="105"/>
  <c r="T255" i="105"/>
  <c r="W254" i="105"/>
  <c r="V254" i="105"/>
  <c r="U254" i="105"/>
  <c r="T254" i="105"/>
  <c r="W253" i="105"/>
  <c r="V253" i="105"/>
  <c r="U253" i="105"/>
  <c r="T253" i="105"/>
  <c r="I248" i="105"/>
  <c r="I17" i="105" s="1"/>
  <c r="H248" i="105"/>
  <c r="C248" i="105"/>
  <c r="C17" i="105" s="1"/>
  <c r="B248" i="105"/>
  <c r="B17" i="105" s="1"/>
  <c r="W247" i="105"/>
  <c r="V247" i="105"/>
  <c r="U247" i="105"/>
  <c r="T247" i="105"/>
  <c r="S247" i="105"/>
  <c r="Q247" i="105"/>
  <c r="N247" i="105"/>
  <c r="O247" i="105" s="1"/>
  <c r="K247" i="105"/>
  <c r="L247" i="105" s="1"/>
  <c r="W246" i="105"/>
  <c r="V246" i="105"/>
  <c r="U246" i="105"/>
  <c r="T246" i="105"/>
  <c r="S246" i="105"/>
  <c r="Q246" i="105"/>
  <c r="N246" i="105"/>
  <c r="O246" i="105" s="1"/>
  <c r="K246" i="105"/>
  <c r="L246" i="105" s="1"/>
  <c r="W245" i="105"/>
  <c r="V245" i="105"/>
  <c r="U245" i="105"/>
  <c r="T245" i="105"/>
  <c r="S245" i="105"/>
  <c r="Q245" i="105"/>
  <c r="N245" i="105"/>
  <c r="O245" i="105" s="1"/>
  <c r="K245" i="105"/>
  <c r="L245" i="105" s="1"/>
  <c r="W244" i="105"/>
  <c r="V244" i="105"/>
  <c r="U244" i="105"/>
  <c r="T244" i="105"/>
  <c r="S244" i="105"/>
  <c r="Q244" i="105"/>
  <c r="N244" i="105"/>
  <c r="O244" i="105" s="1"/>
  <c r="K244" i="105"/>
  <c r="L244" i="105" s="1"/>
  <c r="W243" i="105"/>
  <c r="V243" i="105"/>
  <c r="U243" i="105"/>
  <c r="T243" i="105"/>
  <c r="S243" i="105"/>
  <c r="Q243" i="105"/>
  <c r="N243" i="105"/>
  <c r="O243" i="105" s="1"/>
  <c r="K243" i="105"/>
  <c r="L243" i="105" s="1"/>
  <c r="W242" i="105"/>
  <c r="V242" i="105"/>
  <c r="U242" i="105"/>
  <c r="T242" i="105"/>
  <c r="S242" i="105"/>
  <c r="Q242" i="105"/>
  <c r="N242" i="105"/>
  <c r="O242" i="105" s="1"/>
  <c r="K242" i="105"/>
  <c r="L242" i="105" s="1"/>
  <c r="W241" i="105"/>
  <c r="V241" i="105"/>
  <c r="U241" i="105"/>
  <c r="T241" i="105"/>
  <c r="S241" i="105"/>
  <c r="Q241" i="105"/>
  <c r="N241" i="105"/>
  <c r="O241" i="105" s="1"/>
  <c r="K241" i="105"/>
  <c r="L241" i="105" s="1"/>
  <c r="W240" i="105"/>
  <c r="V240" i="105"/>
  <c r="U240" i="105"/>
  <c r="T240" i="105"/>
  <c r="S240" i="105"/>
  <c r="Q240" i="105"/>
  <c r="N240" i="105"/>
  <c r="O240" i="105" s="1"/>
  <c r="K240" i="105"/>
  <c r="L240" i="105" s="1"/>
  <c r="W239" i="105"/>
  <c r="V239" i="105"/>
  <c r="U239" i="105"/>
  <c r="T239" i="105"/>
  <c r="S239" i="105"/>
  <c r="Q239" i="105"/>
  <c r="N239" i="105"/>
  <c r="O239" i="105" s="1"/>
  <c r="K239" i="105"/>
  <c r="L239" i="105" s="1"/>
  <c r="W238" i="105"/>
  <c r="V238" i="105"/>
  <c r="U238" i="105"/>
  <c r="T238" i="105"/>
  <c r="S238" i="105"/>
  <c r="Q238" i="105"/>
  <c r="N238" i="105"/>
  <c r="O238" i="105" s="1"/>
  <c r="K238" i="105"/>
  <c r="L238" i="105" s="1"/>
  <c r="W237" i="105"/>
  <c r="V237" i="105"/>
  <c r="U237" i="105"/>
  <c r="T237" i="105"/>
  <c r="W236" i="105"/>
  <c r="V236" i="105"/>
  <c r="U236" i="105"/>
  <c r="T236" i="105"/>
  <c r="W235" i="105"/>
  <c r="V235" i="105"/>
  <c r="U235" i="105"/>
  <c r="T235" i="105"/>
  <c r="W234" i="105"/>
  <c r="V234" i="105"/>
  <c r="U234" i="105"/>
  <c r="T234" i="105"/>
  <c r="W233" i="105"/>
  <c r="V233" i="105"/>
  <c r="U233" i="105"/>
  <c r="T233" i="105"/>
  <c r="W232" i="105"/>
  <c r="V232" i="105"/>
  <c r="U232" i="105"/>
  <c r="T232" i="105"/>
  <c r="W231" i="105"/>
  <c r="V231" i="105"/>
  <c r="U231" i="105"/>
  <c r="T231" i="105"/>
  <c r="W230" i="105"/>
  <c r="V230" i="105"/>
  <c r="U230" i="105"/>
  <c r="T230" i="105"/>
  <c r="W229" i="105"/>
  <c r="V229" i="105"/>
  <c r="U229" i="105"/>
  <c r="T229" i="105"/>
  <c r="W228" i="105"/>
  <c r="V228" i="105"/>
  <c r="U228" i="105"/>
  <c r="T228" i="105"/>
  <c r="I223" i="105"/>
  <c r="I16" i="105" s="1"/>
  <c r="H223" i="105"/>
  <c r="H16" i="105" s="1"/>
  <c r="C223" i="105"/>
  <c r="C16" i="105" s="1"/>
  <c r="B223" i="105"/>
  <c r="B16" i="105" s="1"/>
  <c r="W222" i="105"/>
  <c r="V222" i="105"/>
  <c r="U222" i="105"/>
  <c r="T222" i="105"/>
  <c r="S222" i="105"/>
  <c r="Q222" i="105"/>
  <c r="N222" i="105"/>
  <c r="O222" i="105" s="1"/>
  <c r="K222" i="105"/>
  <c r="L222" i="105" s="1"/>
  <c r="W221" i="105"/>
  <c r="V221" i="105"/>
  <c r="U221" i="105"/>
  <c r="T221" i="105"/>
  <c r="S221" i="105"/>
  <c r="Q221" i="105"/>
  <c r="N221" i="105"/>
  <c r="O221" i="105" s="1"/>
  <c r="K221" i="105"/>
  <c r="L221" i="105" s="1"/>
  <c r="W220" i="105"/>
  <c r="V220" i="105"/>
  <c r="U220" i="105"/>
  <c r="T220" i="105"/>
  <c r="S220" i="105"/>
  <c r="Q220" i="105"/>
  <c r="N220" i="105"/>
  <c r="O220" i="105" s="1"/>
  <c r="K220" i="105"/>
  <c r="L220" i="105" s="1"/>
  <c r="W219" i="105"/>
  <c r="V219" i="105"/>
  <c r="U219" i="105"/>
  <c r="T219" i="105"/>
  <c r="S219" i="105"/>
  <c r="Q219" i="105"/>
  <c r="N219" i="105"/>
  <c r="O219" i="105" s="1"/>
  <c r="K219" i="105"/>
  <c r="L219" i="105" s="1"/>
  <c r="W218" i="105"/>
  <c r="V218" i="105"/>
  <c r="U218" i="105"/>
  <c r="T218" i="105"/>
  <c r="S218" i="105"/>
  <c r="Q218" i="105"/>
  <c r="N218" i="105"/>
  <c r="O218" i="105" s="1"/>
  <c r="K218" i="105"/>
  <c r="L218" i="105" s="1"/>
  <c r="W217" i="105"/>
  <c r="V217" i="105"/>
  <c r="U217" i="105"/>
  <c r="T217" i="105"/>
  <c r="S217" i="105"/>
  <c r="Q217" i="105"/>
  <c r="N217" i="105"/>
  <c r="O217" i="105" s="1"/>
  <c r="K217" i="105"/>
  <c r="L217" i="105" s="1"/>
  <c r="W216" i="105"/>
  <c r="V216" i="105"/>
  <c r="U216" i="105"/>
  <c r="T216" i="105"/>
  <c r="S216" i="105"/>
  <c r="Q216" i="105"/>
  <c r="N216" i="105"/>
  <c r="O216" i="105" s="1"/>
  <c r="K216" i="105"/>
  <c r="L216" i="105" s="1"/>
  <c r="W215" i="105"/>
  <c r="V215" i="105"/>
  <c r="U215" i="105"/>
  <c r="T215" i="105"/>
  <c r="S215" i="105"/>
  <c r="Q215" i="105"/>
  <c r="N215" i="105"/>
  <c r="O215" i="105" s="1"/>
  <c r="K215" i="105"/>
  <c r="L215" i="105" s="1"/>
  <c r="W214" i="105"/>
  <c r="V214" i="105"/>
  <c r="U214" i="105"/>
  <c r="T214" i="105"/>
  <c r="S214" i="105"/>
  <c r="Q214" i="105"/>
  <c r="N214" i="105"/>
  <c r="O214" i="105" s="1"/>
  <c r="K214" i="105"/>
  <c r="L214" i="105" s="1"/>
  <c r="W213" i="105"/>
  <c r="V213" i="105"/>
  <c r="U213" i="105"/>
  <c r="T213" i="105"/>
  <c r="S213" i="105"/>
  <c r="Q213" i="105"/>
  <c r="N213" i="105"/>
  <c r="O213" i="105" s="1"/>
  <c r="K213" i="105"/>
  <c r="L213" i="105" s="1"/>
  <c r="W212" i="105"/>
  <c r="V212" i="105"/>
  <c r="U212" i="105"/>
  <c r="T212" i="105"/>
  <c r="W211" i="105"/>
  <c r="V211" i="105"/>
  <c r="U211" i="105"/>
  <c r="T211" i="105"/>
  <c r="W210" i="105"/>
  <c r="V210" i="105"/>
  <c r="U210" i="105"/>
  <c r="T210" i="105"/>
  <c r="W209" i="105"/>
  <c r="V209" i="105"/>
  <c r="U209" i="105"/>
  <c r="T209" i="105"/>
  <c r="W208" i="105"/>
  <c r="V208" i="105"/>
  <c r="U208" i="105"/>
  <c r="T208" i="105"/>
  <c r="W207" i="105"/>
  <c r="V207" i="105"/>
  <c r="U207" i="105"/>
  <c r="T207" i="105"/>
  <c r="W206" i="105"/>
  <c r="V206" i="105"/>
  <c r="U206" i="105"/>
  <c r="T206" i="105"/>
  <c r="W205" i="105"/>
  <c r="V205" i="105"/>
  <c r="U205" i="105"/>
  <c r="T205" i="105"/>
  <c r="W204" i="105"/>
  <c r="V204" i="105"/>
  <c r="U204" i="105"/>
  <c r="T204" i="105"/>
  <c r="W203" i="105"/>
  <c r="V203" i="105"/>
  <c r="U203" i="105"/>
  <c r="T203" i="105"/>
  <c r="I198" i="105"/>
  <c r="I15" i="105" s="1"/>
  <c r="H198" i="105"/>
  <c r="H15" i="105" s="1"/>
  <c r="C198" i="105"/>
  <c r="C15" i="105" s="1"/>
  <c r="B198" i="105"/>
  <c r="B15" i="105" s="1"/>
  <c r="W197" i="105"/>
  <c r="V197" i="105"/>
  <c r="U197" i="105"/>
  <c r="T197" i="105"/>
  <c r="S197" i="105"/>
  <c r="Q197" i="105"/>
  <c r="N197" i="105"/>
  <c r="O197" i="105" s="1"/>
  <c r="K197" i="105"/>
  <c r="L197" i="105" s="1"/>
  <c r="W196" i="105"/>
  <c r="V196" i="105"/>
  <c r="U196" i="105"/>
  <c r="T196" i="105"/>
  <c r="S196" i="105"/>
  <c r="Q196" i="105"/>
  <c r="N196" i="105"/>
  <c r="O196" i="105" s="1"/>
  <c r="K196" i="105"/>
  <c r="L196" i="105" s="1"/>
  <c r="W195" i="105"/>
  <c r="V195" i="105"/>
  <c r="U195" i="105"/>
  <c r="T195" i="105"/>
  <c r="S195" i="105"/>
  <c r="Q195" i="105"/>
  <c r="N195" i="105"/>
  <c r="O195" i="105" s="1"/>
  <c r="K195" i="105"/>
  <c r="L195" i="105" s="1"/>
  <c r="W194" i="105"/>
  <c r="V194" i="105"/>
  <c r="U194" i="105"/>
  <c r="T194" i="105"/>
  <c r="S194" i="105"/>
  <c r="Q194" i="105"/>
  <c r="N194" i="105"/>
  <c r="O194" i="105" s="1"/>
  <c r="K194" i="105"/>
  <c r="L194" i="105" s="1"/>
  <c r="W193" i="105"/>
  <c r="V193" i="105"/>
  <c r="U193" i="105"/>
  <c r="T193" i="105"/>
  <c r="S193" i="105"/>
  <c r="Q193" i="105"/>
  <c r="N193" i="105"/>
  <c r="O193" i="105" s="1"/>
  <c r="K193" i="105"/>
  <c r="L193" i="105" s="1"/>
  <c r="W192" i="105"/>
  <c r="V192" i="105"/>
  <c r="U192" i="105"/>
  <c r="T192" i="105"/>
  <c r="S192" i="105"/>
  <c r="Q192" i="105"/>
  <c r="N192" i="105"/>
  <c r="O192" i="105" s="1"/>
  <c r="K192" i="105"/>
  <c r="L192" i="105" s="1"/>
  <c r="W191" i="105"/>
  <c r="V191" i="105"/>
  <c r="U191" i="105"/>
  <c r="T191" i="105"/>
  <c r="S191" i="105"/>
  <c r="Q191" i="105"/>
  <c r="N191" i="105"/>
  <c r="O191" i="105" s="1"/>
  <c r="K191" i="105"/>
  <c r="L191" i="105" s="1"/>
  <c r="W190" i="105"/>
  <c r="V190" i="105"/>
  <c r="U190" i="105"/>
  <c r="T190" i="105"/>
  <c r="S190" i="105"/>
  <c r="Q190" i="105"/>
  <c r="N190" i="105"/>
  <c r="O190" i="105" s="1"/>
  <c r="K190" i="105"/>
  <c r="L190" i="105" s="1"/>
  <c r="W189" i="105"/>
  <c r="V189" i="105"/>
  <c r="U189" i="105"/>
  <c r="T189" i="105"/>
  <c r="S189" i="105"/>
  <c r="Q189" i="105"/>
  <c r="N189" i="105"/>
  <c r="O189" i="105" s="1"/>
  <c r="K189" i="105"/>
  <c r="L189" i="105" s="1"/>
  <c r="W188" i="105"/>
  <c r="V188" i="105"/>
  <c r="U188" i="105"/>
  <c r="T188" i="105"/>
  <c r="S188" i="105"/>
  <c r="Q188" i="105"/>
  <c r="N188" i="105"/>
  <c r="O188" i="105" s="1"/>
  <c r="K188" i="105"/>
  <c r="L188" i="105" s="1"/>
  <c r="W187" i="105"/>
  <c r="V187" i="105"/>
  <c r="U187" i="105"/>
  <c r="T187" i="105"/>
  <c r="W186" i="105"/>
  <c r="V186" i="105"/>
  <c r="U186" i="105"/>
  <c r="T186" i="105"/>
  <c r="W185" i="105"/>
  <c r="V185" i="105"/>
  <c r="U185" i="105"/>
  <c r="T185" i="105"/>
  <c r="W184" i="105"/>
  <c r="V184" i="105"/>
  <c r="U184" i="105"/>
  <c r="T184" i="105"/>
  <c r="W183" i="105"/>
  <c r="V183" i="105"/>
  <c r="U183" i="105"/>
  <c r="T183" i="105"/>
  <c r="W182" i="105"/>
  <c r="V182" i="105"/>
  <c r="U182" i="105"/>
  <c r="T182" i="105"/>
  <c r="W181" i="105"/>
  <c r="V181" i="105"/>
  <c r="U181" i="105"/>
  <c r="T181" i="105"/>
  <c r="W180" i="105"/>
  <c r="V180" i="105"/>
  <c r="U180" i="105"/>
  <c r="T180" i="105"/>
  <c r="W179" i="105"/>
  <c r="V179" i="105"/>
  <c r="U179" i="105"/>
  <c r="T179" i="105"/>
  <c r="W178" i="105"/>
  <c r="V178" i="105"/>
  <c r="U178" i="105"/>
  <c r="T178" i="105"/>
  <c r="I173" i="105"/>
  <c r="I14" i="105" s="1"/>
  <c r="H173" i="105"/>
  <c r="H14" i="105" s="1"/>
  <c r="C173" i="105"/>
  <c r="B173" i="105"/>
  <c r="B14" i="105" s="1"/>
  <c r="W172" i="105"/>
  <c r="V172" i="105"/>
  <c r="U172" i="105"/>
  <c r="T172" i="105"/>
  <c r="S172" i="105"/>
  <c r="Q172" i="105"/>
  <c r="N172" i="105"/>
  <c r="O172" i="105" s="1"/>
  <c r="K172" i="105"/>
  <c r="L172" i="105" s="1"/>
  <c r="W171" i="105"/>
  <c r="V171" i="105"/>
  <c r="U171" i="105"/>
  <c r="T171" i="105"/>
  <c r="S171" i="105"/>
  <c r="Q171" i="105"/>
  <c r="N171" i="105"/>
  <c r="O171" i="105" s="1"/>
  <c r="K171" i="105"/>
  <c r="L171" i="105" s="1"/>
  <c r="W170" i="105"/>
  <c r="V170" i="105"/>
  <c r="U170" i="105"/>
  <c r="T170" i="105"/>
  <c r="S170" i="105"/>
  <c r="Q170" i="105"/>
  <c r="N170" i="105"/>
  <c r="O170" i="105" s="1"/>
  <c r="K170" i="105"/>
  <c r="L170" i="105" s="1"/>
  <c r="W169" i="105"/>
  <c r="V169" i="105"/>
  <c r="U169" i="105"/>
  <c r="T169" i="105"/>
  <c r="S169" i="105"/>
  <c r="Q169" i="105"/>
  <c r="N169" i="105"/>
  <c r="O169" i="105" s="1"/>
  <c r="K169" i="105"/>
  <c r="L169" i="105" s="1"/>
  <c r="W168" i="105"/>
  <c r="V168" i="105"/>
  <c r="U168" i="105"/>
  <c r="T168" i="105"/>
  <c r="S168" i="105"/>
  <c r="Q168" i="105"/>
  <c r="N168" i="105"/>
  <c r="O168" i="105" s="1"/>
  <c r="K168" i="105"/>
  <c r="L168" i="105" s="1"/>
  <c r="W167" i="105"/>
  <c r="V167" i="105"/>
  <c r="U167" i="105"/>
  <c r="T167" i="105"/>
  <c r="S167" i="105"/>
  <c r="Q167" i="105"/>
  <c r="N167" i="105"/>
  <c r="O167" i="105" s="1"/>
  <c r="K167" i="105"/>
  <c r="L167" i="105" s="1"/>
  <c r="W166" i="105"/>
  <c r="V166" i="105"/>
  <c r="U166" i="105"/>
  <c r="T166" i="105"/>
  <c r="S166" i="105"/>
  <c r="Q166" i="105"/>
  <c r="N166" i="105"/>
  <c r="O166" i="105" s="1"/>
  <c r="K166" i="105"/>
  <c r="L166" i="105" s="1"/>
  <c r="W165" i="105"/>
  <c r="V165" i="105"/>
  <c r="U165" i="105"/>
  <c r="T165" i="105"/>
  <c r="S165" i="105"/>
  <c r="Q165" i="105"/>
  <c r="N165" i="105"/>
  <c r="O165" i="105" s="1"/>
  <c r="K165" i="105"/>
  <c r="L165" i="105" s="1"/>
  <c r="W164" i="105"/>
  <c r="V164" i="105"/>
  <c r="U164" i="105"/>
  <c r="T164" i="105"/>
  <c r="S164" i="105"/>
  <c r="Q164" i="105"/>
  <c r="N164" i="105"/>
  <c r="O164" i="105" s="1"/>
  <c r="K164" i="105"/>
  <c r="L164" i="105" s="1"/>
  <c r="W163" i="105"/>
  <c r="V163" i="105"/>
  <c r="U163" i="105"/>
  <c r="T163" i="105"/>
  <c r="S163" i="105"/>
  <c r="Q163" i="105"/>
  <c r="N163" i="105"/>
  <c r="O163" i="105" s="1"/>
  <c r="K163" i="105"/>
  <c r="L163" i="105" s="1"/>
  <c r="W162" i="105"/>
  <c r="V162" i="105"/>
  <c r="U162" i="105"/>
  <c r="T162" i="105"/>
  <c r="W161" i="105"/>
  <c r="V161" i="105"/>
  <c r="U161" i="105"/>
  <c r="T161" i="105"/>
  <c r="W160" i="105"/>
  <c r="V160" i="105"/>
  <c r="U160" i="105"/>
  <c r="T160" i="105"/>
  <c r="W159" i="105"/>
  <c r="V159" i="105"/>
  <c r="U159" i="105"/>
  <c r="T159" i="105"/>
  <c r="W158" i="105"/>
  <c r="V158" i="105"/>
  <c r="U158" i="105"/>
  <c r="T158" i="105"/>
  <c r="W157" i="105"/>
  <c r="V157" i="105"/>
  <c r="U157" i="105"/>
  <c r="T157" i="105"/>
  <c r="W156" i="105"/>
  <c r="V156" i="105"/>
  <c r="U156" i="105"/>
  <c r="T156" i="105"/>
  <c r="W155" i="105"/>
  <c r="V155" i="105"/>
  <c r="U155" i="105"/>
  <c r="T155" i="105"/>
  <c r="W154" i="105"/>
  <c r="V154" i="105"/>
  <c r="U154" i="105"/>
  <c r="T154" i="105"/>
  <c r="W153" i="105"/>
  <c r="V153" i="105"/>
  <c r="U153" i="105"/>
  <c r="T153" i="105"/>
  <c r="I148" i="105"/>
  <c r="I13" i="105" s="1"/>
  <c r="H148" i="105"/>
  <c r="H13" i="105" s="1"/>
  <c r="C148" i="105"/>
  <c r="C13" i="105" s="1"/>
  <c r="B148" i="105"/>
  <c r="B13" i="105" s="1"/>
  <c r="W147" i="105"/>
  <c r="V147" i="105"/>
  <c r="U147" i="105"/>
  <c r="T147" i="105"/>
  <c r="S147" i="105"/>
  <c r="Q147" i="105"/>
  <c r="N147" i="105"/>
  <c r="O147" i="105" s="1"/>
  <c r="K147" i="105"/>
  <c r="L147" i="105" s="1"/>
  <c r="W146" i="105"/>
  <c r="V146" i="105"/>
  <c r="U146" i="105"/>
  <c r="T146" i="105"/>
  <c r="S146" i="105"/>
  <c r="Q146" i="105"/>
  <c r="N146" i="105"/>
  <c r="O146" i="105" s="1"/>
  <c r="K146" i="105"/>
  <c r="L146" i="105" s="1"/>
  <c r="W145" i="105"/>
  <c r="V145" i="105"/>
  <c r="U145" i="105"/>
  <c r="T145" i="105"/>
  <c r="S145" i="105"/>
  <c r="Q145" i="105"/>
  <c r="N145" i="105"/>
  <c r="O145" i="105" s="1"/>
  <c r="K145" i="105"/>
  <c r="L145" i="105" s="1"/>
  <c r="W144" i="105"/>
  <c r="V144" i="105"/>
  <c r="U144" i="105"/>
  <c r="T144" i="105"/>
  <c r="S144" i="105"/>
  <c r="Q144" i="105"/>
  <c r="N144" i="105"/>
  <c r="O144" i="105" s="1"/>
  <c r="K144" i="105"/>
  <c r="L144" i="105" s="1"/>
  <c r="W143" i="105"/>
  <c r="V143" i="105"/>
  <c r="U143" i="105"/>
  <c r="T143" i="105"/>
  <c r="S143" i="105"/>
  <c r="Q143" i="105"/>
  <c r="N143" i="105"/>
  <c r="O143" i="105" s="1"/>
  <c r="K143" i="105"/>
  <c r="L143" i="105" s="1"/>
  <c r="W142" i="105"/>
  <c r="V142" i="105"/>
  <c r="U142" i="105"/>
  <c r="T142" i="105"/>
  <c r="S142" i="105"/>
  <c r="Q142" i="105"/>
  <c r="N142" i="105"/>
  <c r="O142" i="105" s="1"/>
  <c r="K142" i="105"/>
  <c r="L142" i="105" s="1"/>
  <c r="W141" i="105"/>
  <c r="V141" i="105"/>
  <c r="U141" i="105"/>
  <c r="T141" i="105"/>
  <c r="S141" i="105"/>
  <c r="Q141" i="105"/>
  <c r="N141" i="105"/>
  <c r="O141" i="105" s="1"/>
  <c r="K141" i="105"/>
  <c r="L141" i="105" s="1"/>
  <c r="W140" i="105"/>
  <c r="V140" i="105"/>
  <c r="U140" i="105"/>
  <c r="T140" i="105"/>
  <c r="S140" i="105"/>
  <c r="Q140" i="105"/>
  <c r="N140" i="105"/>
  <c r="O140" i="105" s="1"/>
  <c r="K140" i="105"/>
  <c r="L140" i="105" s="1"/>
  <c r="W139" i="105"/>
  <c r="V139" i="105"/>
  <c r="U139" i="105"/>
  <c r="T139" i="105"/>
  <c r="S139" i="105"/>
  <c r="Q139" i="105"/>
  <c r="N139" i="105"/>
  <c r="O139" i="105" s="1"/>
  <c r="K139" i="105"/>
  <c r="L139" i="105" s="1"/>
  <c r="W138" i="105"/>
  <c r="V138" i="105"/>
  <c r="U138" i="105"/>
  <c r="T138" i="105"/>
  <c r="S138" i="105"/>
  <c r="Q138" i="105"/>
  <c r="N138" i="105"/>
  <c r="O138" i="105" s="1"/>
  <c r="K138" i="105"/>
  <c r="L138" i="105" s="1"/>
  <c r="W137" i="105"/>
  <c r="V137" i="105"/>
  <c r="U137" i="105"/>
  <c r="T137" i="105"/>
  <c r="W136" i="105"/>
  <c r="V136" i="105"/>
  <c r="U136" i="105"/>
  <c r="T136" i="105"/>
  <c r="W135" i="105"/>
  <c r="V135" i="105"/>
  <c r="U135" i="105"/>
  <c r="T135" i="105"/>
  <c r="W134" i="105"/>
  <c r="V134" i="105"/>
  <c r="U134" i="105"/>
  <c r="T134" i="105"/>
  <c r="W133" i="105"/>
  <c r="V133" i="105"/>
  <c r="U133" i="105"/>
  <c r="T133" i="105"/>
  <c r="W132" i="105"/>
  <c r="V132" i="105"/>
  <c r="U132" i="105"/>
  <c r="T132" i="105"/>
  <c r="W131" i="105"/>
  <c r="V131" i="105"/>
  <c r="U131" i="105"/>
  <c r="T131" i="105"/>
  <c r="W130" i="105"/>
  <c r="V130" i="105"/>
  <c r="U130" i="105"/>
  <c r="T130" i="105"/>
  <c r="W129" i="105"/>
  <c r="V129" i="105"/>
  <c r="U129" i="105"/>
  <c r="T129" i="105"/>
  <c r="W128" i="105"/>
  <c r="V128" i="105"/>
  <c r="U128" i="105"/>
  <c r="T128" i="105"/>
  <c r="I123" i="105"/>
  <c r="I12" i="105" s="1"/>
  <c r="H123" i="105"/>
  <c r="H12" i="105" s="1"/>
  <c r="C123" i="105"/>
  <c r="C12" i="105" s="1"/>
  <c r="B123" i="105"/>
  <c r="B12" i="105" s="1"/>
  <c r="W122" i="105"/>
  <c r="V122" i="105"/>
  <c r="U122" i="105"/>
  <c r="T122" i="105"/>
  <c r="S122" i="105"/>
  <c r="Q122" i="105"/>
  <c r="N122" i="105"/>
  <c r="O122" i="105" s="1"/>
  <c r="K122" i="105"/>
  <c r="L122" i="105" s="1"/>
  <c r="W121" i="105"/>
  <c r="V121" i="105"/>
  <c r="U121" i="105"/>
  <c r="T121" i="105"/>
  <c r="S121" i="105"/>
  <c r="Q121" i="105"/>
  <c r="N121" i="105"/>
  <c r="O121" i="105" s="1"/>
  <c r="K121" i="105"/>
  <c r="L121" i="105" s="1"/>
  <c r="W120" i="105"/>
  <c r="V120" i="105"/>
  <c r="U120" i="105"/>
  <c r="T120" i="105"/>
  <c r="S120" i="105"/>
  <c r="Q120" i="105"/>
  <c r="N120" i="105"/>
  <c r="O120" i="105" s="1"/>
  <c r="K120" i="105"/>
  <c r="L120" i="105" s="1"/>
  <c r="W119" i="105"/>
  <c r="V119" i="105"/>
  <c r="U119" i="105"/>
  <c r="T119" i="105"/>
  <c r="S119" i="105"/>
  <c r="Q119" i="105"/>
  <c r="N119" i="105"/>
  <c r="O119" i="105" s="1"/>
  <c r="K119" i="105"/>
  <c r="L119" i="105" s="1"/>
  <c r="W118" i="105"/>
  <c r="V118" i="105"/>
  <c r="U118" i="105"/>
  <c r="T118" i="105"/>
  <c r="S118" i="105"/>
  <c r="Q118" i="105"/>
  <c r="N118" i="105"/>
  <c r="O118" i="105" s="1"/>
  <c r="K118" i="105"/>
  <c r="L118" i="105" s="1"/>
  <c r="W117" i="105"/>
  <c r="V117" i="105"/>
  <c r="U117" i="105"/>
  <c r="T117" i="105"/>
  <c r="S117" i="105"/>
  <c r="Q117" i="105"/>
  <c r="N117" i="105"/>
  <c r="O117" i="105" s="1"/>
  <c r="K117" i="105"/>
  <c r="L117" i="105" s="1"/>
  <c r="W116" i="105"/>
  <c r="V116" i="105"/>
  <c r="U116" i="105"/>
  <c r="T116" i="105"/>
  <c r="S116" i="105"/>
  <c r="Q116" i="105"/>
  <c r="N116" i="105"/>
  <c r="O116" i="105" s="1"/>
  <c r="K116" i="105"/>
  <c r="L116" i="105" s="1"/>
  <c r="W115" i="105"/>
  <c r="V115" i="105"/>
  <c r="U115" i="105"/>
  <c r="T115" i="105"/>
  <c r="S115" i="105"/>
  <c r="Q115" i="105"/>
  <c r="N115" i="105"/>
  <c r="O115" i="105" s="1"/>
  <c r="K115" i="105"/>
  <c r="L115" i="105" s="1"/>
  <c r="W114" i="105"/>
  <c r="V114" i="105"/>
  <c r="U114" i="105"/>
  <c r="T114" i="105"/>
  <c r="S114" i="105"/>
  <c r="Q114" i="105"/>
  <c r="N114" i="105"/>
  <c r="O114" i="105" s="1"/>
  <c r="K114" i="105"/>
  <c r="L114" i="105" s="1"/>
  <c r="W113" i="105"/>
  <c r="V113" i="105"/>
  <c r="U113" i="105"/>
  <c r="T113" i="105"/>
  <c r="S113" i="105"/>
  <c r="Q113" i="105"/>
  <c r="N113" i="105"/>
  <c r="O113" i="105" s="1"/>
  <c r="K113" i="105"/>
  <c r="L113" i="105" s="1"/>
  <c r="W112" i="105"/>
  <c r="V112" i="105"/>
  <c r="U112" i="105"/>
  <c r="T112" i="105"/>
  <c r="W111" i="105"/>
  <c r="V111" i="105"/>
  <c r="U111" i="105"/>
  <c r="T111" i="105"/>
  <c r="W110" i="105"/>
  <c r="V110" i="105"/>
  <c r="U110" i="105"/>
  <c r="T110" i="105"/>
  <c r="W109" i="105"/>
  <c r="V109" i="105"/>
  <c r="U109" i="105"/>
  <c r="T109" i="105"/>
  <c r="W108" i="105"/>
  <c r="V108" i="105"/>
  <c r="U108" i="105"/>
  <c r="T108" i="105"/>
  <c r="W107" i="105"/>
  <c r="V107" i="105"/>
  <c r="U107" i="105"/>
  <c r="T107" i="105"/>
  <c r="W106" i="105"/>
  <c r="V106" i="105"/>
  <c r="U106" i="105"/>
  <c r="T106" i="105"/>
  <c r="W105" i="105"/>
  <c r="V105" i="105"/>
  <c r="U105" i="105"/>
  <c r="T105" i="105"/>
  <c r="W104" i="105"/>
  <c r="V104" i="105"/>
  <c r="U104" i="105"/>
  <c r="T104" i="105"/>
  <c r="W103" i="105"/>
  <c r="V103" i="105"/>
  <c r="U103" i="105"/>
  <c r="T103" i="105"/>
  <c r="I98" i="105"/>
  <c r="I11" i="105" s="1"/>
  <c r="H98" i="105"/>
  <c r="H11" i="105" s="1"/>
  <c r="C98" i="105"/>
  <c r="C11" i="105" s="1"/>
  <c r="B98" i="105"/>
  <c r="B11" i="105" s="1"/>
  <c r="W97" i="105"/>
  <c r="V97" i="105"/>
  <c r="U97" i="105"/>
  <c r="T97" i="105"/>
  <c r="S97" i="105"/>
  <c r="Q97" i="105"/>
  <c r="N97" i="105"/>
  <c r="O97" i="105" s="1"/>
  <c r="K97" i="105"/>
  <c r="L97" i="105" s="1"/>
  <c r="W96" i="105"/>
  <c r="V96" i="105"/>
  <c r="U96" i="105"/>
  <c r="T96" i="105"/>
  <c r="S96" i="105"/>
  <c r="Q96" i="105"/>
  <c r="N96" i="105"/>
  <c r="O96" i="105" s="1"/>
  <c r="K96" i="105"/>
  <c r="L96" i="105" s="1"/>
  <c r="W95" i="105"/>
  <c r="V95" i="105"/>
  <c r="U95" i="105"/>
  <c r="T95" i="105"/>
  <c r="S95" i="105"/>
  <c r="Q95" i="105"/>
  <c r="N95" i="105"/>
  <c r="O95" i="105" s="1"/>
  <c r="K95" i="105"/>
  <c r="L95" i="105" s="1"/>
  <c r="W94" i="105"/>
  <c r="V94" i="105"/>
  <c r="U94" i="105"/>
  <c r="T94" i="105"/>
  <c r="S94" i="105"/>
  <c r="Q94" i="105"/>
  <c r="N94" i="105"/>
  <c r="O94" i="105" s="1"/>
  <c r="K94" i="105"/>
  <c r="L94" i="105" s="1"/>
  <c r="W93" i="105"/>
  <c r="V93" i="105"/>
  <c r="U93" i="105"/>
  <c r="T93" i="105"/>
  <c r="S93" i="105"/>
  <c r="Q93" i="105"/>
  <c r="N93" i="105"/>
  <c r="O93" i="105" s="1"/>
  <c r="K93" i="105"/>
  <c r="L93" i="105" s="1"/>
  <c r="W92" i="105"/>
  <c r="V92" i="105"/>
  <c r="U92" i="105"/>
  <c r="T92" i="105"/>
  <c r="S92" i="105"/>
  <c r="Q92" i="105"/>
  <c r="N92" i="105"/>
  <c r="O92" i="105" s="1"/>
  <c r="K92" i="105"/>
  <c r="L92" i="105" s="1"/>
  <c r="W91" i="105"/>
  <c r="V91" i="105"/>
  <c r="U91" i="105"/>
  <c r="T91" i="105"/>
  <c r="S91" i="105"/>
  <c r="Q91" i="105"/>
  <c r="N91" i="105"/>
  <c r="O91" i="105" s="1"/>
  <c r="K91" i="105"/>
  <c r="L91" i="105" s="1"/>
  <c r="W90" i="105"/>
  <c r="V90" i="105"/>
  <c r="U90" i="105"/>
  <c r="T90" i="105"/>
  <c r="S90" i="105"/>
  <c r="Q90" i="105"/>
  <c r="N90" i="105"/>
  <c r="O90" i="105" s="1"/>
  <c r="K90" i="105"/>
  <c r="L90" i="105" s="1"/>
  <c r="W89" i="105"/>
  <c r="V89" i="105"/>
  <c r="U89" i="105"/>
  <c r="T89" i="105"/>
  <c r="S89" i="105"/>
  <c r="Q89" i="105"/>
  <c r="N89" i="105"/>
  <c r="O89" i="105" s="1"/>
  <c r="K89" i="105"/>
  <c r="L89" i="105" s="1"/>
  <c r="W88" i="105"/>
  <c r="V88" i="105"/>
  <c r="U88" i="105"/>
  <c r="T88" i="105"/>
  <c r="S88" i="105"/>
  <c r="Q88" i="105"/>
  <c r="N88" i="105"/>
  <c r="O88" i="105" s="1"/>
  <c r="K88" i="105"/>
  <c r="L88" i="105" s="1"/>
  <c r="W87" i="105"/>
  <c r="V87" i="105"/>
  <c r="U87" i="105"/>
  <c r="T87" i="105"/>
  <c r="W86" i="105"/>
  <c r="V86" i="105"/>
  <c r="U86" i="105"/>
  <c r="T86" i="105"/>
  <c r="W85" i="105"/>
  <c r="V85" i="105"/>
  <c r="U85" i="105"/>
  <c r="T85" i="105"/>
  <c r="W84" i="105"/>
  <c r="V84" i="105"/>
  <c r="U84" i="105"/>
  <c r="T84" i="105"/>
  <c r="W83" i="105"/>
  <c r="V83" i="105"/>
  <c r="U83" i="105"/>
  <c r="T83" i="105"/>
  <c r="W82" i="105"/>
  <c r="V82" i="105"/>
  <c r="U82" i="105"/>
  <c r="T82" i="105"/>
  <c r="W81" i="105"/>
  <c r="V81" i="105"/>
  <c r="U81" i="105"/>
  <c r="T81" i="105"/>
  <c r="W80" i="105"/>
  <c r="V80" i="105"/>
  <c r="U80" i="105"/>
  <c r="T80" i="105"/>
  <c r="W79" i="105"/>
  <c r="V79" i="105"/>
  <c r="U79" i="105"/>
  <c r="T79" i="105"/>
  <c r="W78" i="105"/>
  <c r="V78" i="105"/>
  <c r="U78" i="105"/>
  <c r="T78" i="105"/>
  <c r="I73" i="105"/>
  <c r="I10" i="105" s="1"/>
  <c r="H73" i="105"/>
  <c r="H10" i="105" s="1"/>
  <c r="C73" i="105"/>
  <c r="C10" i="105" s="1"/>
  <c r="B73" i="105"/>
  <c r="B10" i="105" s="1"/>
  <c r="W72" i="105"/>
  <c r="V72" i="105"/>
  <c r="U72" i="105"/>
  <c r="T72" i="105"/>
  <c r="S72" i="105"/>
  <c r="Q72" i="105"/>
  <c r="N72" i="105"/>
  <c r="O72" i="105" s="1"/>
  <c r="K72" i="105"/>
  <c r="L72" i="105" s="1"/>
  <c r="W71" i="105"/>
  <c r="V71" i="105"/>
  <c r="U71" i="105"/>
  <c r="T71" i="105"/>
  <c r="S71" i="105"/>
  <c r="Q71" i="105"/>
  <c r="N71" i="105"/>
  <c r="O71" i="105" s="1"/>
  <c r="K71" i="105"/>
  <c r="L71" i="105" s="1"/>
  <c r="W70" i="105"/>
  <c r="V70" i="105"/>
  <c r="U70" i="105"/>
  <c r="T70" i="105"/>
  <c r="S70" i="105"/>
  <c r="Q70" i="105"/>
  <c r="N70" i="105"/>
  <c r="O70" i="105" s="1"/>
  <c r="K70" i="105"/>
  <c r="L70" i="105" s="1"/>
  <c r="W69" i="105"/>
  <c r="V69" i="105"/>
  <c r="U69" i="105"/>
  <c r="T69" i="105"/>
  <c r="S69" i="105"/>
  <c r="Q69" i="105"/>
  <c r="N69" i="105"/>
  <c r="O69" i="105" s="1"/>
  <c r="K69" i="105"/>
  <c r="L69" i="105" s="1"/>
  <c r="W68" i="105"/>
  <c r="V68" i="105"/>
  <c r="U68" i="105"/>
  <c r="T68" i="105"/>
  <c r="S68" i="105"/>
  <c r="Q68" i="105"/>
  <c r="N68" i="105"/>
  <c r="O68" i="105" s="1"/>
  <c r="K68" i="105"/>
  <c r="L68" i="105" s="1"/>
  <c r="W67" i="105"/>
  <c r="V67" i="105"/>
  <c r="U67" i="105"/>
  <c r="T67" i="105"/>
  <c r="S67" i="105"/>
  <c r="Q67" i="105"/>
  <c r="N67" i="105"/>
  <c r="O67" i="105" s="1"/>
  <c r="K67" i="105"/>
  <c r="L67" i="105" s="1"/>
  <c r="W66" i="105"/>
  <c r="V66" i="105"/>
  <c r="U66" i="105"/>
  <c r="T66" i="105"/>
  <c r="S66" i="105"/>
  <c r="Q66" i="105"/>
  <c r="N66" i="105"/>
  <c r="O66" i="105" s="1"/>
  <c r="K66" i="105"/>
  <c r="L66" i="105" s="1"/>
  <c r="W65" i="105"/>
  <c r="V65" i="105"/>
  <c r="U65" i="105"/>
  <c r="T65" i="105"/>
  <c r="S65" i="105"/>
  <c r="Q65" i="105"/>
  <c r="N65" i="105"/>
  <c r="O65" i="105" s="1"/>
  <c r="K65" i="105"/>
  <c r="L65" i="105" s="1"/>
  <c r="W64" i="105"/>
  <c r="V64" i="105"/>
  <c r="U64" i="105"/>
  <c r="T64" i="105"/>
  <c r="S64" i="105"/>
  <c r="Q64" i="105"/>
  <c r="N64" i="105"/>
  <c r="O64" i="105" s="1"/>
  <c r="K64" i="105"/>
  <c r="L64" i="105" s="1"/>
  <c r="W63" i="105"/>
  <c r="V63" i="105"/>
  <c r="U63" i="105"/>
  <c r="T63" i="105"/>
  <c r="S63" i="105"/>
  <c r="Q63" i="105"/>
  <c r="N63" i="105"/>
  <c r="O63" i="105" s="1"/>
  <c r="K63" i="105"/>
  <c r="L63" i="105" s="1"/>
  <c r="W62" i="105"/>
  <c r="V62" i="105"/>
  <c r="U62" i="105"/>
  <c r="T62" i="105"/>
  <c r="W61" i="105"/>
  <c r="V61" i="105"/>
  <c r="U61" i="105"/>
  <c r="T61" i="105"/>
  <c r="W60" i="105"/>
  <c r="V60" i="105"/>
  <c r="U60" i="105"/>
  <c r="T60" i="105"/>
  <c r="W59" i="105"/>
  <c r="V59" i="105"/>
  <c r="U59" i="105"/>
  <c r="T59" i="105"/>
  <c r="W58" i="105"/>
  <c r="V58" i="105"/>
  <c r="U58" i="105"/>
  <c r="T58" i="105"/>
  <c r="W57" i="105"/>
  <c r="V57" i="105"/>
  <c r="U57" i="105"/>
  <c r="T57" i="105"/>
  <c r="W56" i="105"/>
  <c r="V56" i="105"/>
  <c r="U56" i="105"/>
  <c r="T56" i="105"/>
  <c r="W55" i="105"/>
  <c r="V55" i="105"/>
  <c r="U55" i="105"/>
  <c r="T55" i="105"/>
  <c r="W54" i="105"/>
  <c r="V54" i="105"/>
  <c r="U54" i="105"/>
  <c r="T54" i="105"/>
  <c r="W53" i="105"/>
  <c r="V53" i="105"/>
  <c r="U53" i="105"/>
  <c r="T53" i="105"/>
  <c r="I48" i="105"/>
  <c r="H48" i="105"/>
  <c r="H9" i="105" s="1"/>
  <c r="C48" i="105"/>
  <c r="C9" i="105" s="1"/>
  <c r="B48" i="105"/>
  <c r="B9" i="105" s="1"/>
  <c r="W47" i="105"/>
  <c r="V47" i="105"/>
  <c r="U47" i="105"/>
  <c r="T47" i="105"/>
  <c r="S47" i="105"/>
  <c r="Q47" i="105"/>
  <c r="N47" i="105"/>
  <c r="O47" i="105" s="1"/>
  <c r="K47" i="105"/>
  <c r="L47" i="105" s="1"/>
  <c r="W46" i="105"/>
  <c r="V46" i="105"/>
  <c r="U46" i="105"/>
  <c r="T46" i="105"/>
  <c r="S46" i="105"/>
  <c r="Q46" i="105"/>
  <c r="N46" i="105"/>
  <c r="O46" i="105" s="1"/>
  <c r="K46" i="105"/>
  <c r="L46" i="105" s="1"/>
  <c r="W45" i="105"/>
  <c r="V45" i="105"/>
  <c r="U45" i="105"/>
  <c r="T45" i="105"/>
  <c r="S45" i="105"/>
  <c r="Q45" i="105"/>
  <c r="N45" i="105"/>
  <c r="O45" i="105" s="1"/>
  <c r="K45" i="105"/>
  <c r="L45" i="105" s="1"/>
  <c r="W44" i="105"/>
  <c r="V44" i="105"/>
  <c r="U44" i="105"/>
  <c r="T44" i="105"/>
  <c r="S44" i="105"/>
  <c r="Q44" i="105"/>
  <c r="N44" i="105"/>
  <c r="O44" i="105" s="1"/>
  <c r="K44" i="105"/>
  <c r="L44" i="105" s="1"/>
  <c r="W43" i="105"/>
  <c r="V43" i="105"/>
  <c r="U43" i="105"/>
  <c r="T43" i="105"/>
  <c r="S43" i="105"/>
  <c r="Q43" i="105"/>
  <c r="N43" i="105"/>
  <c r="O43" i="105" s="1"/>
  <c r="K43" i="105"/>
  <c r="L43" i="105" s="1"/>
  <c r="W42" i="105"/>
  <c r="V42" i="105"/>
  <c r="U42" i="105"/>
  <c r="T42" i="105"/>
  <c r="S42" i="105"/>
  <c r="Q42" i="105"/>
  <c r="N42" i="105"/>
  <c r="O42" i="105" s="1"/>
  <c r="K42" i="105"/>
  <c r="L42" i="105" s="1"/>
  <c r="W41" i="105"/>
  <c r="V41" i="105"/>
  <c r="U41" i="105"/>
  <c r="T41" i="105"/>
  <c r="S41" i="105"/>
  <c r="Q41" i="105"/>
  <c r="N41" i="105"/>
  <c r="O41" i="105" s="1"/>
  <c r="K41" i="105"/>
  <c r="L41" i="105" s="1"/>
  <c r="W40" i="105"/>
  <c r="V40" i="105"/>
  <c r="U40" i="105"/>
  <c r="T40" i="105"/>
  <c r="S40" i="105"/>
  <c r="Q40" i="105"/>
  <c r="N40" i="105"/>
  <c r="O40" i="105" s="1"/>
  <c r="K40" i="105"/>
  <c r="L40" i="105" s="1"/>
  <c r="W39" i="105"/>
  <c r="V39" i="105"/>
  <c r="U39" i="105"/>
  <c r="T39" i="105"/>
  <c r="S39" i="105"/>
  <c r="Q39" i="105"/>
  <c r="N39" i="105"/>
  <c r="O39" i="105" s="1"/>
  <c r="K39" i="105"/>
  <c r="L39" i="105" s="1"/>
  <c r="W38" i="105"/>
  <c r="V38" i="105"/>
  <c r="U38" i="105"/>
  <c r="T38" i="105"/>
  <c r="S38" i="105"/>
  <c r="Q38" i="105"/>
  <c r="N38" i="105"/>
  <c r="O38" i="105" s="1"/>
  <c r="K38" i="105"/>
  <c r="L38" i="105" s="1"/>
  <c r="W37" i="105"/>
  <c r="V37" i="105"/>
  <c r="U37" i="105"/>
  <c r="T37" i="105"/>
  <c r="W36" i="105"/>
  <c r="V36" i="105"/>
  <c r="U36" i="105"/>
  <c r="T36" i="105"/>
  <c r="W35" i="105"/>
  <c r="V35" i="105"/>
  <c r="U35" i="105"/>
  <c r="T35" i="105"/>
  <c r="W34" i="105"/>
  <c r="V34" i="105"/>
  <c r="U34" i="105"/>
  <c r="T34" i="105"/>
  <c r="W33" i="105"/>
  <c r="V33" i="105"/>
  <c r="U33" i="105"/>
  <c r="T33" i="105"/>
  <c r="W32" i="105"/>
  <c r="V32" i="105"/>
  <c r="U32" i="105"/>
  <c r="T32" i="105"/>
  <c r="W31" i="105"/>
  <c r="V31" i="105"/>
  <c r="U31" i="105"/>
  <c r="T31" i="105"/>
  <c r="W30" i="105"/>
  <c r="V30" i="105"/>
  <c r="U30" i="105"/>
  <c r="T30" i="105"/>
  <c r="W29" i="105"/>
  <c r="V29" i="105"/>
  <c r="U29" i="105"/>
  <c r="T29" i="105"/>
  <c r="W28" i="105"/>
  <c r="V28" i="105"/>
  <c r="U28" i="105"/>
  <c r="T28" i="105"/>
  <c r="I23" i="105"/>
  <c r="C23" i="105"/>
  <c r="O23" i="105" s="1"/>
  <c r="Y23" i="105" s="1"/>
  <c r="B23" i="105"/>
  <c r="H22" i="105"/>
  <c r="C22" i="105"/>
  <c r="O22" i="105" s="1"/>
  <c r="Y22" i="105" s="1"/>
  <c r="I20" i="105"/>
  <c r="H20" i="105"/>
  <c r="B20" i="105"/>
  <c r="C18" i="105"/>
  <c r="B18" i="105"/>
  <c r="H17" i="105"/>
  <c r="C14" i="105"/>
  <c r="AA9" i="105"/>
  <c r="I9" i="105"/>
  <c r="S4" i="105"/>
  <c r="S5" i="105" s="1"/>
  <c r="Q4" i="105"/>
  <c r="Q5" i="105" s="1"/>
  <c r="F4" i="105"/>
  <c r="V9" i="105" s="1"/>
  <c r="I398" i="104"/>
  <c r="H398" i="104"/>
  <c r="H23" i="104" s="1"/>
  <c r="T23" i="104" s="1"/>
  <c r="C398" i="104"/>
  <c r="B398" i="104"/>
  <c r="W397" i="104"/>
  <c r="V397" i="104"/>
  <c r="U397" i="104"/>
  <c r="T397" i="104"/>
  <c r="S397" i="104"/>
  <c r="Q397" i="104"/>
  <c r="N397" i="104"/>
  <c r="O397" i="104" s="1"/>
  <c r="K397" i="104"/>
  <c r="L397" i="104" s="1"/>
  <c r="W396" i="104"/>
  <c r="V396" i="104"/>
  <c r="U396" i="104"/>
  <c r="T396" i="104"/>
  <c r="S396" i="104"/>
  <c r="Q396" i="104"/>
  <c r="N396" i="104"/>
  <c r="O396" i="104" s="1"/>
  <c r="K396" i="104"/>
  <c r="L396" i="104" s="1"/>
  <c r="W395" i="104"/>
  <c r="V395" i="104"/>
  <c r="U395" i="104"/>
  <c r="T395" i="104"/>
  <c r="S395" i="104"/>
  <c r="Q395" i="104"/>
  <c r="N395" i="104"/>
  <c r="O395" i="104" s="1"/>
  <c r="K395" i="104"/>
  <c r="L395" i="104" s="1"/>
  <c r="W394" i="104"/>
  <c r="V394" i="104"/>
  <c r="U394" i="104"/>
  <c r="T394" i="104"/>
  <c r="S394" i="104"/>
  <c r="Q394" i="104"/>
  <c r="N394" i="104"/>
  <c r="O394" i="104" s="1"/>
  <c r="K394" i="104"/>
  <c r="L394" i="104" s="1"/>
  <c r="W393" i="104"/>
  <c r="V393" i="104"/>
  <c r="U393" i="104"/>
  <c r="T393" i="104"/>
  <c r="S393" i="104"/>
  <c r="Q393" i="104"/>
  <c r="N393" i="104"/>
  <c r="O393" i="104" s="1"/>
  <c r="K393" i="104"/>
  <c r="L393" i="104" s="1"/>
  <c r="W392" i="104"/>
  <c r="V392" i="104"/>
  <c r="U392" i="104"/>
  <c r="T392" i="104"/>
  <c r="S392" i="104"/>
  <c r="Q392" i="104"/>
  <c r="N392" i="104"/>
  <c r="O392" i="104" s="1"/>
  <c r="K392" i="104"/>
  <c r="L392" i="104" s="1"/>
  <c r="W391" i="104"/>
  <c r="V391" i="104"/>
  <c r="U391" i="104"/>
  <c r="T391" i="104"/>
  <c r="S391" i="104"/>
  <c r="Q391" i="104"/>
  <c r="N391" i="104"/>
  <c r="O391" i="104" s="1"/>
  <c r="K391" i="104"/>
  <c r="L391" i="104" s="1"/>
  <c r="W390" i="104"/>
  <c r="V390" i="104"/>
  <c r="U390" i="104"/>
  <c r="T390" i="104"/>
  <c r="S390" i="104"/>
  <c r="Q390" i="104"/>
  <c r="N390" i="104"/>
  <c r="O390" i="104" s="1"/>
  <c r="K390" i="104"/>
  <c r="L390" i="104" s="1"/>
  <c r="W389" i="104"/>
  <c r="V389" i="104"/>
  <c r="U389" i="104"/>
  <c r="T389" i="104"/>
  <c r="S389" i="104"/>
  <c r="Q389" i="104"/>
  <c r="N389" i="104"/>
  <c r="O389" i="104" s="1"/>
  <c r="K389" i="104"/>
  <c r="L389" i="104" s="1"/>
  <c r="W388" i="104"/>
  <c r="V388" i="104"/>
  <c r="U388" i="104"/>
  <c r="T388" i="104"/>
  <c r="S388" i="104"/>
  <c r="Q388" i="104"/>
  <c r="N388" i="104"/>
  <c r="O388" i="104" s="1"/>
  <c r="L388" i="104"/>
  <c r="K388" i="104"/>
  <c r="W387" i="104"/>
  <c r="V387" i="104"/>
  <c r="U387" i="104"/>
  <c r="T387" i="104"/>
  <c r="S387" i="104"/>
  <c r="Q387" i="104"/>
  <c r="N387" i="104"/>
  <c r="O387" i="104" s="1"/>
  <c r="K387" i="104"/>
  <c r="L387" i="104" s="1"/>
  <c r="W386" i="104"/>
  <c r="V386" i="104"/>
  <c r="U386" i="104"/>
  <c r="T386" i="104"/>
  <c r="S386" i="104"/>
  <c r="Q386" i="104"/>
  <c r="N386" i="104"/>
  <c r="O386" i="104" s="1"/>
  <c r="K386" i="104"/>
  <c r="L386" i="104" s="1"/>
  <c r="W385" i="104"/>
  <c r="V385" i="104"/>
  <c r="U385" i="104"/>
  <c r="T385" i="104"/>
  <c r="S385" i="104"/>
  <c r="Q385" i="104"/>
  <c r="N385" i="104"/>
  <c r="O385" i="104" s="1"/>
  <c r="K385" i="104"/>
  <c r="L385" i="104" s="1"/>
  <c r="W384" i="104"/>
  <c r="V384" i="104"/>
  <c r="U384" i="104"/>
  <c r="T384" i="104"/>
  <c r="S384" i="104"/>
  <c r="Q384" i="104"/>
  <c r="N384" i="104"/>
  <c r="O384" i="104" s="1"/>
  <c r="L384" i="104"/>
  <c r="K384" i="104"/>
  <c r="W383" i="104"/>
  <c r="V383" i="104"/>
  <c r="U383" i="104"/>
  <c r="T383" i="104"/>
  <c r="S383" i="104"/>
  <c r="Q383" i="104"/>
  <c r="N383" i="104"/>
  <c r="O383" i="104" s="1"/>
  <c r="K383" i="104"/>
  <c r="L383" i="104" s="1"/>
  <c r="W382" i="104"/>
  <c r="V382" i="104"/>
  <c r="U382" i="104"/>
  <c r="T382" i="104"/>
  <c r="S382" i="104"/>
  <c r="Q382" i="104"/>
  <c r="N382" i="104"/>
  <c r="O382" i="104" s="1"/>
  <c r="K382" i="104"/>
  <c r="L382" i="104" s="1"/>
  <c r="W381" i="104"/>
  <c r="V381" i="104"/>
  <c r="U381" i="104"/>
  <c r="T381" i="104"/>
  <c r="S381" i="104"/>
  <c r="Q381" i="104"/>
  <c r="N381" i="104"/>
  <c r="O381" i="104" s="1"/>
  <c r="K381" i="104"/>
  <c r="L381" i="104" s="1"/>
  <c r="W380" i="104"/>
  <c r="V380" i="104"/>
  <c r="U380" i="104"/>
  <c r="T380" i="104"/>
  <c r="S380" i="104"/>
  <c r="Q380" i="104"/>
  <c r="N380" i="104"/>
  <c r="O380" i="104" s="1"/>
  <c r="K380" i="104"/>
  <c r="L380" i="104" s="1"/>
  <c r="W379" i="104"/>
  <c r="V379" i="104"/>
  <c r="U379" i="104"/>
  <c r="T379" i="104"/>
  <c r="S379" i="104"/>
  <c r="Q379" i="104"/>
  <c r="N379" i="104"/>
  <c r="O379" i="104" s="1"/>
  <c r="K379" i="104"/>
  <c r="L379" i="104" s="1"/>
  <c r="W378" i="104"/>
  <c r="V378" i="104"/>
  <c r="U378" i="104"/>
  <c r="T378" i="104"/>
  <c r="S378" i="104"/>
  <c r="Q378" i="104"/>
  <c r="N378" i="104"/>
  <c r="O378" i="104" s="1"/>
  <c r="K378" i="104"/>
  <c r="L378" i="104" s="1"/>
  <c r="I373" i="104"/>
  <c r="H373" i="104"/>
  <c r="H22" i="104" s="1"/>
  <c r="C373" i="104"/>
  <c r="B373" i="104"/>
  <c r="B22" i="104" s="1"/>
  <c r="W372" i="104"/>
  <c r="V372" i="104"/>
  <c r="U372" i="104"/>
  <c r="T372" i="104"/>
  <c r="S372" i="104"/>
  <c r="Q372" i="104"/>
  <c r="N372" i="104"/>
  <c r="O372" i="104" s="1"/>
  <c r="K372" i="104"/>
  <c r="L372" i="104" s="1"/>
  <c r="W371" i="104"/>
  <c r="V371" i="104"/>
  <c r="U371" i="104"/>
  <c r="T371" i="104"/>
  <c r="S371" i="104"/>
  <c r="Q371" i="104"/>
  <c r="N371" i="104"/>
  <c r="O371" i="104" s="1"/>
  <c r="K371" i="104"/>
  <c r="L371" i="104" s="1"/>
  <c r="W370" i="104"/>
  <c r="V370" i="104"/>
  <c r="U370" i="104"/>
  <c r="T370" i="104"/>
  <c r="S370" i="104"/>
  <c r="Q370" i="104"/>
  <c r="O370" i="104"/>
  <c r="N370" i="104"/>
  <c r="K370" i="104"/>
  <c r="L370" i="104" s="1"/>
  <c r="W369" i="104"/>
  <c r="V369" i="104"/>
  <c r="U369" i="104"/>
  <c r="T369" i="104"/>
  <c r="S369" i="104"/>
  <c r="Q369" i="104"/>
  <c r="N369" i="104"/>
  <c r="O369" i="104" s="1"/>
  <c r="K369" i="104"/>
  <c r="L369" i="104" s="1"/>
  <c r="W368" i="104"/>
  <c r="V368" i="104"/>
  <c r="U368" i="104"/>
  <c r="T368" i="104"/>
  <c r="S368" i="104"/>
  <c r="Q368" i="104"/>
  <c r="N368" i="104"/>
  <c r="O368" i="104" s="1"/>
  <c r="K368" i="104"/>
  <c r="L368" i="104" s="1"/>
  <c r="W367" i="104"/>
  <c r="V367" i="104"/>
  <c r="U367" i="104"/>
  <c r="T367" i="104"/>
  <c r="S367" i="104"/>
  <c r="Q367" i="104"/>
  <c r="N367" i="104"/>
  <c r="O367" i="104" s="1"/>
  <c r="K367" i="104"/>
  <c r="L367" i="104" s="1"/>
  <c r="W366" i="104"/>
  <c r="V366" i="104"/>
  <c r="U366" i="104"/>
  <c r="T366" i="104"/>
  <c r="S366" i="104"/>
  <c r="Q366" i="104"/>
  <c r="N366" i="104"/>
  <c r="O366" i="104" s="1"/>
  <c r="K366" i="104"/>
  <c r="L366" i="104" s="1"/>
  <c r="W365" i="104"/>
  <c r="V365" i="104"/>
  <c r="U365" i="104"/>
  <c r="T365" i="104"/>
  <c r="S365" i="104"/>
  <c r="Q365" i="104"/>
  <c r="N365" i="104"/>
  <c r="O365" i="104" s="1"/>
  <c r="K365" i="104"/>
  <c r="L365" i="104" s="1"/>
  <c r="W364" i="104"/>
  <c r="V364" i="104"/>
  <c r="U364" i="104"/>
  <c r="T364" i="104"/>
  <c r="S364" i="104"/>
  <c r="Q364" i="104"/>
  <c r="N364" i="104"/>
  <c r="O364" i="104" s="1"/>
  <c r="K364" i="104"/>
  <c r="L364" i="104" s="1"/>
  <c r="W363" i="104"/>
  <c r="V363" i="104"/>
  <c r="U363" i="104"/>
  <c r="T363" i="104"/>
  <c r="S363" i="104"/>
  <c r="Q363" i="104"/>
  <c r="N363" i="104"/>
  <c r="O363" i="104" s="1"/>
  <c r="K363" i="104"/>
  <c r="L363" i="104" s="1"/>
  <c r="W362" i="104"/>
  <c r="V362" i="104"/>
  <c r="U362" i="104"/>
  <c r="T362" i="104"/>
  <c r="S362" i="104"/>
  <c r="Q362" i="104"/>
  <c r="N362" i="104"/>
  <c r="O362" i="104" s="1"/>
  <c r="K362" i="104"/>
  <c r="L362" i="104" s="1"/>
  <c r="W361" i="104"/>
  <c r="V361" i="104"/>
  <c r="U361" i="104"/>
  <c r="T361" i="104"/>
  <c r="S361" i="104"/>
  <c r="Q361" i="104"/>
  <c r="N361" i="104"/>
  <c r="O361" i="104" s="1"/>
  <c r="K361" i="104"/>
  <c r="L361" i="104" s="1"/>
  <c r="W360" i="104"/>
  <c r="V360" i="104"/>
  <c r="U360" i="104"/>
  <c r="T360" i="104"/>
  <c r="S360" i="104"/>
  <c r="Q360" i="104"/>
  <c r="N360" i="104"/>
  <c r="O360" i="104" s="1"/>
  <c r="K360" i="104"/>
  <c r="L360" i="104" s="1"/>
  <c r="W359" i="104"/>
  <c r="V359" i="104"/>
  <c r="U359" i="104"/>
  <c r="T359" i="104"/>
  <c r="S359" i="104"/>
  <c r="Q359" i="104"/>
  <c r="N359" i="104"/>
  <c r="O359" i="104" s="1"/>
  <c r="L359" i="104"/>
  <c r="K359" i="104"/>
  <c r="W358" i="104"/>
  <c r="V358" i="104"/>
  <c r="U358" i="104"/>
  <c r="T358" i="104"/>
  <c r="S358" i="104"/>
  <c r="Q358" i="104"/>
  <c r="N358" i="104"/>
  <c r="O358" i="104" s="1"/>
  <c r="K358" i="104"/>
  <c r="L358" i="104" s="1"/>
  <c r="W357" i="104"/>
  <c r="V357" i="104"/>
  <c r="U357" i="104"/>
  <c r="T357" i="104"/>
  <c r="S357" i="104"/>
  <c r="Q357" i="104"/>
  <c r="N357" i="104"/>
  <c r="O357" i="104" s="1"/>
  <c r="K357" i="104"/>
  <c r="L357" i="104" s="1"/>
  <c r="W356" i="104"/>
  <c r="V356" i="104"/>
  <c r="U356" i="104"/>
  <c r="T356" i="104"/>
  <c r="S356" i="104"/>
  <c r="Q356" i="104"/>
  <c r="N356" i="104"/>
  <c r="O356" i="104" s="1"/>
  <c r="K356" i="104"/>
  <c r="L356" i="104" s="1"/>
  <c r="W355" i="104"/>
  <c r="V355" i="104"/>
  <c r="U355" i="104"/>
  <c r="T355" i="104"/>
  <c r="S355" i="104"/>
  <c r="Q355" i="104"/>
  <c r="N355" i="104"/>
  <c r="O355" i="104" s="1"/>
  <c r="K355" i="104"/>
  <c r="L355" i="104" s="1"/>
  <c r="W354" i="104"/>
  <c r="V354" i="104"/>
  <c r="U354" i="104"/>
  <c r="T354" i="104"/>
  <c r="S354" i="104"/>
  <c r="Q354" i="104"/>
  <c r="O354" i="104"/>
  <c r="N354" i="104"/>
  <c r="K354" i="104"/>
  <c r="L354" i="104" s="1"/>
  <c r="W353" i="104"/>
  <c r="V353" i="104"/>
  <c r="U353" i="104"/>
  <c r="T353" i="104"/>
  <c r="S353" i="104"/>
  <c r="Q353" i="104"/>
  <c r="N353" i="104"/>
  <c r="O353" i="104" s="1"/>
  <c r="K353" i="104"/>
  <c r="L353" i="104" s="1"/>
  <c r="I348" i="104"/>
  <c r="I21" i="104" s="1"/>
  <c r="H348" i="104"/>
  <c r="H21" i="104" s="1"/>
  <c r="T21" i="104" s="1"/>
  <c r="C348" i="104"/>
  <c r="C21" i="104" s="1"/>
  <c r="O21" i="104" s="1"/>
  <c r="Y21" i="104" s="1"/>
  <c r="B348" i="104"/>
  <c r="W347" i="104"/>
  <c r="V347" i="104"/>
  <c r="U347" i="104"/>
  <c r="T347" i="104"/>
  <c r="S347" i="104"/>
  <c r="Q347" i="104"/>
  <c r="N347" i="104"/>
  <c r="O347" i="104" s="1"/>
  <c r="K347" i="104"/>
  <c r="L347" i="104" s="1"/>
  <c r="W346" i="104"/>
  <c r="V346" i="104"/>
  <c r="U346" i="104"/>
  <c r="T346" i="104"/>
  <c r="S346" i="104"/>
  <c r="Q346" i="104"/>
  <c r="N346" i="104"/>
  <c r="O346" i="104" s="1"/>
  <c r="K346" i="104"/>
  <c r="L346" i="104" s="1"/>
  <c r="W345" i="104"/>
  <c r="V345" i="104"/>
  <c r="U345" i="104"/>
  <c r="T345" i="104"/>
  <c r="S345" i="104"/>
  <c r="Q345" i="104"/>
  <c r="N345" i="104"/>
  <c r="O345" i="104" s="1"/>
  <c r="K345" i="104"/>
  <c r="L345" i="104" s="1"/>
  <c r="W344" i="104"/>
  <c r="V344" i="104"/>
  <c r="U344" i="104"/>
  <c r="T344" i="104"/>
  <c r="S344" i="104"/>
  <c r="Q344" i="104"/>
  <c r="N344" i="104"/>
  <c r="O344" i="104" s="1"/>
  <c r="K344" i="104"/>
  <c r="L344" i="104" s="1"/>
  <c r="W343" i="104"/>
  <c r="V343" i="104"/>
  <c r="U343" i="104"/>
  <c r="T343" i="104"/>
  <c r="S343" i="104"/>
  <c r="Q343" i="104"/>
  <c r="N343" i="104"/>
  <c r="O343" i="104" s="1"/>
  <c r="K343" i="104"/>
  <c r="L343" i="104" s="1"/>
  <c r="W342" i="104"/>
  <c r="V342" i="104"/>
  <c r="U342" i="104"/>
  <c r="T342" i="104"/>
  <c r="S342" i="104"/>
  <c r="Q342" i="104"/>
  <c r="N342" i="104"/>
  <c r="O342" i="104" s="1"/>
  <c r="K342" i="104"/>
  <c r="L342" i="104" s="1"/>
  <c r="W341" i="104"/>
  <c r="V341" i="104"/>
  <c r="U341" i="104"/>
  <c r="T341" i="104"/>
  <c r="S341" i="104"/>
  <c r="Q341" i="104"/>
  <c r="N341" i="104"/>
  <c r="O341" i="104" s="1"/>
  <c r="K341" i="104"/>
  <c r="L341" i="104" s="1"/>
  <c r="W340" i="104"/>
  <c r="V340" i="104"/>
  <c r="U340" i="104"/>
  <c r="T340" i="104"/>
  <c r="S340" i="104"/>
  <c r="Q340" i="104"/>
  <c r="N340" i="104"/>
  <c r="O340" i="104" s="1"/>
  <c r="K340" i="104"/>
  <c r="L340" i="104" s="1"/>
  <c r="W339" i="104"/>
  <c r="V339" i="104"/>
  <c r="U339" i="104"/>
  <c r="T339" i="104"/>
  <c r="S339" i="104"/>
  <c r="Q339" i="104"/>
  <c r="N339" i="104"/>
  <c r="O339" i="104" s="1"/>
  <c r="K339" i="104"/>
  <c r="L339" i="104" s="1"/>
  <c r="W338" i="104"/>
  <c r="V338" i="104"/>
  <c r="U338" i="104"/>
  <c r="T338" i="104"/>
  <c r="S338" i="104"/>
  <c r="Q338" i="104"/>
  <c r="N338" i="104"/>
  <c r="O338" i="104" s="1"/>
  <c r="K338" i="104"/>
  <c r="L338" i="104" s="1"/>
  <c r="W337" i="104"/>
  <c r="V337" i="104"/>
  <c r="U337" i="104"/>
  <c r="T337" i="104"/>
  <c r="S337" i="104"/>
  <c r="Q337" i="104"/>
  <c r="N337" i="104"/>
  <c r="O337" i="104" s="1"/>
  <c r="K337" i="104"/>
  <c r="L337" i="104" s="1"/>
  <c r="W336" i="104"/>
  <c r="V336" i="104"/>
  <c r="U336" i="104"/>
  <c r="T336" i="104"/>
  <c r="S336" i="104"/>
  <c r="Q336" i="104"/>
  <c r="N336" i="104"/>
  <c r="O336" i="104" s="1"/>
  <c r="K336" i="104"/>
  <c r="L336" i="104" s="1"/>
  <c r="W335" i="104"/>
  <c r="V335" i="104"/>
  <c r="U335" i="104"/>
  <c r="T335" i="104"/>
  <c r="S335" i="104"/>
  <c r="Q335" i="104"/>
  <c r="N335" i="104"/>
  <c r="O335" i="104" s="1"/>
  <c r="K335" i="104"/>
  <c r="L335" i="104" s="1"/>
  <c r="W334" i="104"/>
  <c r="V334" i="104"/>
  <c r="U334" i="104"/>
  <c r="T334" i="104"/>
  <c r="S334" i="104"/>
  <c r="Q334" i="104"/>
  <c r="N334" i="104"/>
  <c r="O334" i="104" s="1"/>
  <c r="K334" i="104"/>
  <c r="L334" i="104" s="1"/>
  <c r="W333" i="104"/>
  <c r="V333" i="104"/>
  <c r="U333" i="104"/>
  <c r="T333" i="104"/>
  <c r="S333" i="104"/>
  <c r="Q333" i="104"/>
  <c r="N333" i="104"/>
  <c r="O333" i="104" s="1"/>
  <c r="K333" i="104"/>
  <c r="L333" i="104" s="1"/>
  <c r="W332" i="104"/>
  <c r="V332" i="104"/>
  <c r="U332" i="104"/>
  <c r="T332" i="104"/>
  <c r="S332" i="104"/>
  <c r="Q332" i="104"/>
  <c r="N332" i="104"/>
  <c r="O332" i="104" s="1"/>
  <c r="K332" i="104"/>
  <c r="L332" i="104" s="1"/>
  <c r="W331" i="104"/>
  <c r="V331" i="104"/>
  <c r="U331" i="104"/>
  <c r="T331" i="104"/>
  <c r="S331" i="104"/>
  <c r="Q331" i="104"/>
  <c r="N331" i="104"/>
  <c r="O331" i="104" s="1"/>
  <c r="K331" i="104"/>
  <c r="L331" i="104" s="1"/>
  <c r="W330" i="104"/>
  <c r="V330" i="104"/>
  <c r="U330" i="104"/>
  <c r="T330" i="104"/>
  <c r="S330" i="104"/>
  <c r="Q330" i="104"/>
  <c r="N330" i="104"/>
  <c r="O330" i="104" s="1"/>
  <c r="K330" i="104"/>
  <c r="L330" i="104" s="1"/>
  <c r="W329" i="104"/>
  <c r="V329" i="104"/>
  <c r="U329" i="104"/>
  <c r="T329" i="104"/>
  <c r="S329" i="104"/>
  <c r="Q329" i="104"/>
  <c r="N329" i="104"/>
  <c r="O329" i="104" s="1"/>
  <c r="K329" i="104"/>
  <c r="L329" i="104" s="1"/>
  <c r="W328" i="104"/>
  <c r="V328" i="104"/>
  <c r="U328" i="104"/>
  <c r="T328" i="104"/>
  <c r="S328" i="104"/>
  <c r="Q328" i="104"/>
  <c r="N328" i="104"/>
  <c r="O328" i="104" s="1"/>
  <c r="K328" i="104"/>
  <c r="L328" i="104" s="1"/>
  <c r="I323" i="104"/>
  <c r="H323" i="104"/>
  <c r="C323" i="104"/>
  <c r="B323" i="104"/>
  <c r="B20" i="104" s="1"/>
  <c r="W322" i="104"/>
  <c r="V322" i="104"/>
  <c r="U322" i="104"/>
  <c r="T322" i="104"/>
  <c r="S322" i="104"/>
  <c r="Q322" i="104"/>
  <c r="N322" i="104"/>
  <c r="O322" i="104" s="1"/>
  <c r="K322" i="104"/>
  <c r="L322" i="104" s="1"/>
  <c r="W321" i="104"/>
  <c r="V321" i="104"/>
  <c r="U321" i="104"/>
  <c r="T321" i="104"/>
  <c r="S321" i="104"/>
  <c r="Q321" i="104"/>
  <c r="N321" i="104"/>
  <c r="O321" i="104" s="1"/>
  <c r="L321" i="104"/>
  <c r="K321" i="104"/>
  <c r="W320" i="104"/>
  <c r="V320" i="104"/>
  <c r="U320" i="104"/>
  <c r="T320" i="104"/>
  <c r="S320" i="104"/>
  <c r="Q320" i="104"/>
  <c r="N320" i="104"/>
  <c r="O320" i="104" s="1"/>
  <c r="K320" i="104"/>
  <c r="L320" i="104" s="1"/>
  <c r="W319" i="104"/>
  <c r="V319" i="104"/>
  <c r="U319" i="104"/>
  <c r="T319" i="104"/>
  <c r="S319" i="104"/>
  <c r="Q319" i="104"/>
  <c r="N319" i="104"/>
  <c r="O319" i="104" s="1"/>
  <c r="K319" i="104"/>
  <c r="L319" i="104" s="1"/>
  <c r="W318" i="104"/>
  <c r="V318" i="104"/>
  <c r="U318" i="104"/>
  <c r="T318" i="104"/>
  <c r="S318" i="104"/>
  <c r="Q318" i="104"/>
  <c r="N318" i="104"/>
  <c r="O318" i="104" s="1"/>
  <c r="K318" i="104"/>
  <c r="L318" i="104" s="1"/>
  <c r="W317" i="104"/>
  <c r="V317" i="104"/>
  <c r="U317" i="104"/>
  <c r="T317" i="104"/>
  <c r="S317" i="104"/>
  <c r="Q317" i="104"/>
  <c r="N317" i="104"/>
  <c r="O317" i="104" s="1"/>
  <c r="K317" i="104"/>
  <c r="L317" i="104" s="1"/>
  <c r="W316" i="104"/>
  <c r="V316" i="104"/>
  <c r="U316" i="104"/>
  <c r="T316" i="104"/>
  <c r="S316" i="104"/>
  <c r="Q316" i="104"/>
  <c r="N316" i="104"/>
  <c r="O316" i="104" s="1"/>
  <c r="K316" i="104"/>
  <c r="L316" i="104" s="1"/>
  <c r="W315" i="104"/>
  <c r="V315" i="104"/>
  <c r="U315" i="104"/>
  <c r="T315" i="104"/>
  <c r="S315" i="104"/>
  <c r="Q315" i="104"/>
  <c r="N315" i="104"/>
  <c r="O315" i="104" s="1"/>
  <c r="K315" i="104"/>
  <c r="L315" i="104" s="1"/>
  <c r="W314" i="104"/>
  <c r="V314" i="104"/>
  <c r="U314" i="104"/>
  <c r="T314" i="104"/>
  <c r="S314" i="104"/>
  <c r="Q314" i="104"/>
  <c r="O314" i="104"/>
  <c r="N314" i="104"/>
  <c r="K314" i="104"/>
  <c r="L314" i="104" s="1"/>
  <c r="W313" i="104"/>
  <c r="V313" i="104"/>
  <c r="U313" i="104"/>
  <c r="T313" i="104"/>
  <c r="S313" i="104"/>
  <c r="Q313" i="104"/>
  <c r="N313" i="104"/>
  <c r="O313" i="104" s="1"/>
  <c r="K313" i="104"/>
  <c r="L313" i="104" s="1"/>
  <c r="W312" i="104"/>
  <c r="V312" i="104"/>
  <c r="U312" i="104"/>
  <c r="T312" i="104"/>
  <c r="S312" i="104"/>
  <c r="Q312" i="104"/>
  <c r="N312" i="104"/>
  <c r="O312" i="104" s="1"/>
  <c r="K312" i="104"/>
  <c r="L312" i="104" s="1"/>
  <c r="W311" i="104"/>
  <c r="V311" i="104"/>
  <c r="U311" i="104"/>
  <c r="T311" i="104"/>
  <c r="S311" i="104"/>
  <c r="Q311" i="104"/>
  <c r="N311" i="104"/>
  <c r="O311" i="104" s="1"/>
  <c r="K311" i="104"/>
  <c r="L311" i="104" s="1"/>
  <c r="W310" i="104"/>
  <c r="V310" i="104"/>
  <c r="U310" i="104"/>
  <c r="T310" i="104"/>
  <c r="S310" i="104"/>
  <c r="Q310" i="104"/>
  <c r="N310" i="104"/>
  <c r="O310" i="104" s="1"/>
  <c r="K310" i="104"/>
  <c r="L310" i="104" s="1"/>
  <c r="W309" i="104"/>
  <c r="V309" i="104"/>
  <c r="U309" i="104"/>
  <c r="T309" i="104"/>
  <c r="S309" i="104"/>
  <c r="Q309" i="104"/>
  <c r="N309" i="104"/>
  <c r="O309" i="104" s="1"/>
  <c r="K309" i="104"/>
  <c r="L309" i="104" s="1"/>
  <c r="W308" i="104"/>
  <c r="V308" i="104"/>
  <c r="U308" i="104"/>
  <c r="T308" i="104"/>
  <c r="S308" i="104"/>
  <c r="Q308" i="104"/>
  <c r="N308" i="104"/>
  <c r="O308" i="104" s="1"/>
  <c r="K308" i="104"/>
  <c r="L308" i="104" s="1"/>
  <c r="W307" i="104"/>
  <c r="V307" i="104"/>
  <c r="U307" i="104"/>
  <c r="T307" i="104"/>
  <c r="S307" i="104"/>
  <c r="Q307" i="104"/>
  <c r="N307" i="104"/>
  <c r="O307" i="104" s="1"/>
  <c r="L307" i="104"/>
  <c r="K307" i="104"/>
  <c r="W306" i="104"/>
  <c r="V306" i="104"/>
  <c r="U306" i="104"/>
  <c r="T306" i="104"/>
  <c r="S306" i="104"/>
  <c r="Q306" i="104"/>
  <c r="O306" i="104"/>
  <c r="N306" i="104"/>
  <c r="K306" i="104"/>
  <c r="L306" i="104" s="1"/>
  <c r="W305" i="104"/>
  <c r="V305" i="104"/>
  <c r="U305" i="104"/>
  <c r="T305" i="104"/>
  <c r="S305" i="104"/>
  <c r="Q305" i="104"/>
  <c r="N305" i="104"/>
  <c r="O305" i="104" s="1"/>
  <c r="K305" i="104"/>
  <c r="L305" i="104" s="1"/>
  <c r="W304" i="104"/>
  <c r="V304" i="104"/>
  <c r="U304" i="104"/>
  <c r="T304" i="104"/>
  <c r="S304" i="104"/>
  <c r="Q304" i="104"/>
  <c r="O304" i="104"/>
  <c r="N304" i="104"/>
  <c r="K304" i="104"/>
  <c r="L304" i="104" s="1"/>
  <c r="W303" i="104"/>
  <c r="V303" i="104"/>
  <c r="U303" i="104"/>
  <c r="T303" i="104"/>
  <c r="S303" i="104"/>
  <c r="Q303" i="104"/>
  <c r="N303" i="104"/>
  <c r="O303" i="104" s="1"/>
  <c r="K303" i="104"/>
  <c r="L303" i="104" s="1"/>
  <c r="I298" i="104"/>
  <c r="I19" i="104" s="1"/>
  <c r="H298" i="104"/>
  <c r="C298" i="104"/>
  <c r="B298" i="104"/>
  <c r="B19" i="104" s="1"/>
  <c r="W297" i="104"/>
  <c r="V297" i="104"/>
  <c r="U297" i="104"/>
  <c r="T297" i="104"/>
  <c r="S297" i="104"/>
  <c r="Q297" i="104"/>
  <c r="N297" i="104"/>
  <c r="O297" i="104" s="1"/>
  <c r="K297" i="104"/>
  <c r="L297" i="104" s="1"/>
  <c r="W296" i="104"/>
  <c r="V296" i="104"/>
  <c r="U296" i="104"/>
  <c r="T296" i="104"/>
  <c r="S296" i="104"/>
  <c r="Q296" i="104"/>
  <c r="N296" i="104"/>
  <c r="O296" i="104" s="1"/>
  <c r="K296" i="104"/>
  <c r="L296" i="104" s="1"/>
  <c r="W295" i="104"/>
  <c r="V295" i="104"/>
  <c r="U295" i="104"/>
  <c r="T295" i="104"/>
  <c r="S295" i="104"/>
  <c r="Q295" i="104"/>
  <c r="N295" i="104"/>
  <c r="O295" i="104" s="1"/>
  <c r="K295" i="104"/>
  <c r="L295" i="104" s="1"/>
  <c r="W294" i="104"/>
  <c r="V294" i="104"/>
  <c r="U294" i="104"/>
  <c r="T294" i="104"/>
  <c r="S294" i="104"/>
  <c r="Q294" i="104"/>
  <c r="N294" i="104"/>
  <c r="O294" i="104" s="1"/>
  <c r="K294" i="104"/>
  <c r="L294" i="104" s="1"/>
  <c r="W293" i="104"/>
  <c r="V293" i="104"/>
  <c r="U293" i="104"/>
  <c r="T293" i="104"/>
  <c r="S293" i="104"/>
  <c r="Q293" i="104"/>
  <c r="N293" i="104"/>
  <c r="O293" i="104" s="1"/>
  <c r="K293" i="104"/>
  <c r="L293" i="104" s="1"/>
  <c r="W292" i="104"/>
  <c r="V292" i="104"/>
  <c r="U292" i="104"/>
  <c r="T292" i="104"/>
  <c r="S292" i="104"/>
  <c r="Q292" i="104"/>
  <c r="N292" i="104"/>
  <c r="O292" i="104" s="1"/>
  <c r="K292" i="104"/>
  <c r="L292" i="104" s="1"/>
  <c r="W291" i="104"/>
  <c r="V291" i="104"/>
  <c r="U291" i="104"/>
  <c r="T291" i="104"/>
  <c r="S291" i="104"/>
  <c r="Q291" i="104"/>
  <c r="N291" i="104"/>
  <c r="O291" i="104" s="1"/>
  <c r="K291" i="104"/>
  <c r="L291" i="104" s="1"/>
  <c r="W290" i="104"/>
  <c r="V290" i="104"/>
  <c r="U290" i="104"/>
  <c r="T290" i="104"/>
  <c r="S290" i="104"/>
  <c r="Q290" i="104"/>
  <c r="N290" i="104"/>
  <c r="O290" i="104" s="1"/>
  <c r="K290" i="104"/>
  <c r="L290" i="104" s="1"/>
  <c r="W289" i="104"/>
  <c r="V289" i="104"/>
  <c r="U289" i="104"/>
  <c r="T289" i="104"/>
  <c r="S289" i="104"/>
  <c r="Q289" i="104"/>
  <c r="N289" i="104"/>
  <c r="O289" i="104" s="1"/>
  <c r="K289" i="104"/>
  <c r="L289" i="104" s="1"/>
  <c r="W288" i="104"/>
  <c r="V288" i="104"/>
  <c r="U288" i="104"/>
  <c r="T288" i="104"/>
  <c r="S288" i="104"/>
  <c r="Q288" i="104"/>
  <c r="N288" i="104"/>
  <c r="O288" i="104" s="1"/>
  <c r="K288" i="104"/>
  <c r="L288" i="104" s="1"/>
  <c r="W287" i="104"/>
  <c r="V287" i="104"/>
  <c r="U287" i="104"/>
  <c r="T287" i="104"/>
  <c r="S287" i="104"/>
  <c r="Q287" i="104"/>
  <c r="N287" i="104"/>
  <c r="O287" i="104" s="1"/>
  <c r="K287" i="104"/>
  <c r="L287" i="104" s="1"/>
  <c r="W286" i="104"/>
  <c r="V286" i="104"/>
  <c r="U286" i="104"/>
  <c r="T286" i="104"/>
  <c r="S286" i="104"/>
  <c r="Q286" i="104"/>
  <c r="N286" i="104"/>
  <c r="O286" i="104" s="1"/>
  <c r="K286" i="104"/>
  <c r="L286" i="104" s="1"/>
  <c r="W285" i="104"/>
  <c r="V285" i="104"/>
  <c r="U285" i="104"/>
  <c r="T285" i="104"/>
  <c r="S285" i="104"/>
  <c r="Q285" i="104"/>
  <c r="N285" i="104"/>
  <c r="O285" i="104" s="1"/>
  <c r="K285" i="104"/>
  <c r="L285" i="104" s="1"/>
  <c r="W284" i="104"/>
  <c r="V284" i="104"/>
  <c r="U284" i="104"/>
  <c r="T284" i="104"/>
  <c r="S284" i="104"/>
  <c r="Q284" i="104"/>
  <c r="N284" i="104"/>
  <c r="O284" i="104" s="1"/>
  <c r="K284" i="104"/>
  <c r="L284" i="104" s="1"/>
  <c r="W283" i="104"/>
  <c r="V283" i="104"/>
  <c r="U283" i="104"/>
  <c r="T283" i="104"/>
  <c r="S283" i="104"/>
  <c r="Q283" i="104"/>
  <c r="N283" i="104"/>
  <c r="O283" i="104" s="1"/>
  <c r="K283" i="104"/>
  <c r="L283" i="104" s="1"/>
  <c r="W282" i="104"/>
  <c r="V282" i="104"/>
  <c r="U282" i="104"/>
  <c r="T282" i="104"/>
  <c r="S282" i="104"/>
  <c r="Q282" i="104"/>
  <c r="N282" i="104"/>
  <c r="O282" i="104" s="1"/>
  <c r="K282" i="104"/>
  <c r="L282" i="104" s="1"/>
  <c r="W281" i="104"/>
  <c r="V281" i="104"/>
  <c r="U281" i="104"/>
  <c r="T281" i="104"/>
  <c r="S281" i="104"/>
  <c r="Q281" i="104"/>
  <c r="N281" i="104"/>
  <c r="O281" i="104" s="1"/>
  <c r="K281" i="104"/>
  <c r="L281" i="104" s="1"/>
  <c r="W280" i="104"/>
  <c r="V280" i="104"/>
  <c r="U280" i="104"/>
  <c r="T280" i="104"/>
  <c r="S280" i="104"/>
  <c r="Q280" i="104"/>
  <c r="N280" i="104"/>
  <c r="O280" i="104" s="1"/>
  <c r="K280" i="104"/>
  <c r="L280" i="104" s="1"/>
  <c r="W279" i="104"/>
  <c r="V279" i="104"/>
  <c r="U279" i="104"/>
  <c r="T279" i="104"/>
  <c r="W278" i="104"/>
  <c r="V278" i="104"/>
  <c r="U278" i="104"/>
  <c r="T278" i="104"/>
  <c r="I273" i="104"/>
  <c r="H273" i="104"/>
  <c r="C273" i="104"/>
  <c r="B273" i="104"/>
  <c r="W272" i="104"/>
  <c r="V272" i="104"/>
  <c r="U272" i="104"/>
  <c r="T272" i="104"/>
  <c r="S272" i="104"/>
  <c r="Q272" i="104"/>
  <c r="N272" i="104"/>
  <c r="O272" i="104" s="1"/>
  <c r="K272" i="104"/>
  <c r="L272" i="104" s="1"/>
  <c r="W271" i="104"/>
  <c r="V271" i="104"/>
  <c r="U271" i="104"/>
  <c r="T271" i="104"/>
  <c r="S271" i="104"/>
  <c r="Q271" i="104"/>
  <c r="N271" i="104"/>
  <c r="O271" i="104" s="1"/>
  <c r="K271" i="104"/>
  <c r="L271" i="104" s="1"/>
  <c r="W270" i="104"/>
  <c r="V270" i="104"/>
  <c r="U270" i="104"/>
  <c r="T270" i="104"/>
  <c r="S270" i="104"/>
  <c r="Q270" i="104"/>
  <c r="N270" i="104"/>
  <c r="O270" i="104" s="1"/>
  <c r="K270" i="104"/>
  <c r="L270" i="104" s="1"/>
  <c r="W269" i="104"/>
  <c r="V269" i="104"/>
  <c r="U269" i="104"/>
  <c r="T269" i="104"/>
  <c r="S269" i="104"/>
  <c r="Q269" i="104"/>
  <c r="N269" i="104"/>
  <c r="O269" i="104" s="1"/>
  <c r="K269" i="104"/>
  <c r="L269" i="104" s="1"/>
  <c r="W268" i="104"/>
  <c r="V268" i="104"/>
  <c r="U268" i="104"/>
  <c r="T268" i="104"/>
  <c r="S268" i="104"/>
  <c r="Q268" i="104"/>
  <c r="N268" i="104"/>
  <c r="O268" i="104" s="1"/>
  <c r="K268" i="104"/>
  <c r="L268" i="104" s="1"/>
  <c r="W267" i="104"/>
  <c r="V267" i="104"/>
  <c r="U267" i="104"/>
  <c r="T267" i="104"/>
  <c r="S267" i="104"/>
  <c r="Q267" i="104"/>
  <c r="N267" i="104"/>
  <c r="O267" i="104" s="1"/>
  <c r="K267" i="104"/>
  <c r="L267" i="104" s="1"/>
  <c r="W266" i="104"/>
  <c r="V266" i="104"/>
  <c r="U266" i="104"/>
  <c r="T266" i="104"/>
  <c r="S266" i="104"/>
  <c r="Q266" i="104"/>
  <c r="N266" i="104"/>
  <c r="O266" i="104" s="1"/>
  <c r="K266" i="104"/>
  <c r="L266" i="104" s="1"/>
  <c r="W265" i="104"/>
  <c r="V265" i="104"/>
  <c r="U265" i="104"/>
  <c r="T265" i="104"/>
  <c r="S265" i="104"/>
  <c r="Q265" i="104"/>
  <c r="N265" i="104"/>
  <c r="O265" i="104" s="1"/>
  <c r="K265" i="104"/>
  <c r="L265" i="104" s="1"/>
  <c r="W264" i="104"/>
  <c r="V264" i="104"/>
  <c r="U264" i="104"/>
  <c r="T264" i="104"/>
  <c r="S264" i="104"/>
  <c r="Q264" i="104"/>
  <c r="N264" i="104"/>
  <c r="O264" i="104" s="1"/>
  <c r="K264" i="104"/>
  <c r="L264" i="104" s="1"/>
  <c r="W263" i="104"/>
  <c r="V263" i="104"/>
  <c r="U263" i="104"/>
  <c r="T263" i="104"/>
  <c r="S263" i="104"/>
  <c r="Q263" i="104"/>
  <c r="N263" i="104"/>
  <c r="O263" i="104" s="1"/>
  <c r="L263" i="104"/>
  <c r="K263" i="104"/>
  <c r="W262" i="104"/>
  <c r="V262" i="104"/>
  <c r="U262" i="104"/>
  <c r="T262" i="104"/>
  <c r="W261" i="104"/>
  <c r="V261" i="104"/>
  <c r="U261" i="104"/>
  <c r="T261" i="104"/>
  <c r="W260" i="104"/>
  <c r="V260" i="104"/>
  <c r="U260" i="104"/>
  <c r="T260" i="104"/>
  <c r="W259" i="104"/>
  <c r="V259" i="104"/>
  <c r="U259" i="104"/>
  <c r="T259" i="104"/>
  <c r="W258" i="104"/>
  <c r="V258" i="104"/>
  <c r="U258" i="104"/>
  <c r="T258" i="104"/>
  <c r="W257" i="104"/>
  <c r="V257" i="104"/>
  <c r="U257" i="104"/>
  <c r="T257" i="104"/>
  <c r="W256" i="104"/>
  <c r="V256" i="104"/>
  <c r="U256" i="104"/>
  <c r="T256" i="104"/>
  <c r="W255" i="104"/>
  <c r="V255" i="104"/>
  <c r="U255" i="104"/>
  <c r="T255" i="104"/>
  <c r="W254" i="104"/>
  <c r="V254" i="104"/>
  <c r="U254" i="104"/>
  <c r="T254" i="104"/>
  <c r="W253" i="104"/>
  <c r="V253" i="104"/>
  <c r="U253" i="104"/>
  <c r="T253" i="104"/>
  <c r="I248" i="104"/>
  <c r="H248" i="104"/>
  <c r="H17" i="104" s="1"/>
  <c r="C248" i="104"/>
  <c r="C17" i="104" s="1"/>
  <c r="B248" i="104"/>
  <c r="B17" i="104" s="1"/>
  <c r="W247" i="104"/>
  <c r="V247" i="104"/>
  <c r="U247" i="104"/>
  <c r="T247" i="104"/>
  <c r="S247" i="104"/>
  <c r="Q247" i="104"/>
  <c r="N247" i="104"/>
  <c r="O247" i="104" s="1"/>
  <c r="K247" i="104"/>
  <c r="L247" i="104" s="1"/>
  <c r="W246" i="104"/>
  <c r="V246" i="104"/>
  <c r="U246" i="104"/>
  <c r="T246" i="104"/>
  <c r="S246" i="104"/>
  <c r="Q246" i="104"/>
  <c r="N246" i="104"/>
  <c r="O246" i="104" s="1"/>
  <c r="K246" i="104"/>
  <c r="L246" i="104" s="1"/>
  <c r="W245" i="104"/>
  <c r="V245" i="104"/>
  <c r="U245" i="104"/>
  <c r="T245" i="104"/>
  <c r="S245" i="104"/>
  <c r="Q245" i="104"/>
  <c r="N245" i="104"/>
  <c r="O245" i="104" s="1"/>
  <c r="K245" i="104"/>
  <c r="L245" i="104" s="1"/>
  <c r="W244" i="104"/>
  <c r="V244" i="104"/>
  <c r="U244" i="104"/>
  <c r="T244" i="104"/>
  <c r="S244" i="104"/>
  <c r="Q244" i="104"/>
  <c r="N244" i="104"/>
  <c r="O244" i="104" s="1"/>
  <c r="K244" i="104"/>
  <c r="L244" i="104" s="1"/>
  <c r="W243" i="104"/>
  <c r="V243" i="104"/>
  <c r="U243" i="104"/>
  <c r="T243" i="104"/>
  <c r="S243" i="104"/>
  <c r="Q243" i="104"/>
  <c r="N243" i="104"/>
  <c r="O243" i="104" s="1"/>
  <c r="K243" i="104"/>
  <c r="L243" i="104" s="1"/>
  <c r="W242" i="104"/>
  <c r="V242" i="104"/>
  <c r="U242" i="104"/>
  <c r="T242" i="104"/>
  <c r="S242" i="104"/>
  <c r="Q242" i="104"/>
  <c r="N242" i="104"/>
  <c r="O242" i="104" s="1"/>
  <c r="K242" i="104"/>
  <c r="L242" i="104" s="1"/>
  <c r="W241" i="104"/>
  <c r="V241" i="104"/>
  <c r="U241" i="104"/>
  <c r="T241" i="104"/>
  <c r="S241" i="104"/>
  <c r="Q241" i="104"/>
  <c r="N241" i="104"/>
  <c r="O241" i="104" s="1"/>
  <c r="K241" i="104"/>
  <c r="L241" i="104" s="1"/>
  <c r="W240" i="104"/>
  <c r="V240" i="104"/>
  <c r="U240" i="104"/>
  <c r="T240" i="104"/>
  <c r="S240" i="104"/>
  <c r="Q240" i="104"/>
  <c r="N240" i="104"/>
  <c r="O240" i="104" s="1"/>
  <c r="K240" i="104"/>
  <c r="L240" i="104" s="1"/>
  <c r="W239" i="104"/>
  <c r="V239" i="104"/>
  <c r="U239" i="104"/>
  <c r="T239" i="104"/>
  <c r="S239" i="104"/>
  <c r="Q239" i="104"/>
  <c r="N239" i="104"/>
  <c r="O239" i="104" s="1"/>
  <c r="K239" i="104"/>
  <c r="L239" i="104" s="1"/>
  <c r="W238" i="104"/>
  <c r="V238" i="104"/>
  <c r="U238" i="104"/>
  <c r="T238" i="104"/>
  <c r="S238" i="104"/>
  <c r="Q238" i="104"/>
  <c r="N238" i="104"/>
  <c r="O238" i="104" s="1"/>
  <c r="K238" i="104"/>
  <c r="L238" i="104" s="1"/>
  <c r="W237" i="104"/>
  <c r="V237" i="104"/>
  <c r="U237" i="104"/>
  <c r="T237" i="104"/>
  <c r="W236" i="104"/>
  <c r="V236" i="104"/>
  <c r="U236" i="104"/>
  <c r="T236" i="104"/>
  <c r="W235" i="104"/>
  <c r="V235" i="104"/>
  <c r="U235" i="104"/>
  <c r="T235" i="104"/>
  <c r="W234" i="104"/>
  <c r="V234" i="104"/>
  <c r="U234" i="104"/>
  <c r="T234" i="104"/>
  <c r="W233" i="104"/>
  <c r="V233" i="104"/>
  <c r="U233" i="104"/>
  <c r="T233" i="104"/>
  <c r="W232" i="104"/>
  <c r="V232" i="104"/>
  <c r="U232" i="104"/>
  <c r="T232" i="104"/>
  <c r="W231" i="104"/>
  <c r="V231" i="104"/>
  <c r="U231" i="104"/>
  <c r="T231" i="104"/>
  <c r="W230" i="104"/>
  <c r="V230" i="104"/>
  <c r="U230" i="104"/>
  <c r="T230" i="104"/>
  <c r="W229" i="104"/>
  <c r="V229" i="104"/>
  <c r="U229" i="104"/>
  <c r="T229" i="104"/>
  <c r="W228" i="104"/>
  <c r="V228" i="104"/>
  <c r="U228" i="104"/>
  <c r="T228" i="104"/>
  <c r="I223" i="104"/>
  <c r="H223" i="104"/>
  <c r="C223" i="104"/>
  <c r="B223" i="104"/>
  <c r="W222" i="104"/>
  <c r="V222" i="104"/>
  <c r="U222" i="104"/>
  <c r="T222" i="104"/>
  <c r="S222" i="104"/>
  <c r="Q222" i="104"/>
  <c r="N222" i="104"/>
  <c r="O222" i="104" s="1"/>
  <c r="K222" i="104"/>
  <c r="L222" i="104" s="1"/>
  <c r="W221" i="104"/>
  <c r="V221" i="104"/>
  <c r="U221" i="104"/>
  <c r="T221" i="104"/>
  <c r="S221" i="104"/>
  <c r="Q221" i="104"/>
  <c r="N221" i="104"/>
  <c r="O221" i="104" s="1"/>
  <c r="K221" i="104"/>
  <c r="L221" i="104" s="1"/>
  <c r="W220" i="104"/>
  <c r="V220" i="104"/>
  <c r="U220" i="104"/>
  <c r="T220" i="104"/>
  <c r="S220" i="104"/>
  <c r="Q220" i="104"/>
  <c r="N220" i="104"/>
  <c r="O220" i="104" s="1"/>
  <c r="K220" i="104"/>
  <c r="L220" i="104" s="1"/>
  <c r="W219" i="104"/>
  <c r="V219" i="104"/>
  <c r="U219" i="104"/>
  <c r="T219" i="104"/>
  <c r="S219" i="104"/>
  <c r="Q219" i="104"/>
  <c r="N219" i="104"/>
  <c r="O219" i="104" s="1"/>
  <c r="K219" i="104"/>
  <c r="L219" i="104" s="1"/>
  <c r="W218" i="104"/>
  <c r="V218" i="104"/>
  <c r="U218" i="104"/>
  <c r="T218" i="104"/>
  <c r="S218" i="104"/>
  <c r="Q218" i="104"/>
  <c r="N218" i="104"/>
  <c r="O218" i="104" s="1"/>
  <c r="K218" i="104"/>
  <c r="L218" i="104" s="1"/>
  <c r="W217" i="104"/>
  <c r="V217" i="104"/>
  <c r="U217" i="104"/>
  <c r="T217" i="104"/>
  <c r="S217" i="104"/>
  <c r="Q217" i="104"/>
  <c r="N217" i="104"/>
  <c r="O217" i="104" s="1"/>
  <c r="K217" i="104"/>
  <c r="L217" i="104" s="1"/>
  <c r="W216" i="104"/>
  <c r="V216" i="104"/>
  <c r="U216" i="104"/>
  <c r="T216" i="104"/>
  <c r="S216" i="104"/>
  <c r="Q216" i="104"/>
  <c r="N216" i="104"/>
  <c r="O216" i="104" s="1"/>
  <c r="K216" i="104"/>
  <c r="L216" i="104" s="1"/>
  <c r="W215" i="104"/>
  <c r="V215" i="104"/>
  <c r="U215" i="104"/>
  <c r="T215" i="104"/>
  <c r="S215" i="104"/>
  <c r="Q215" i="104"/>
  <c r="N215" i="104"/>
  <c r="O215" i="104" s="1"/>
  <c r="K215" i="104"/>
  <c r="L215" i="104" s="1"/>
  <c r="W214" i="104"/>
  <c r="V214" i="104"/>
  <c r="U214" i="104"/>
  <c r="T214" i="104"/>
  <c r="S214" i="104"/>
  <c r="Q214" i="104"/>
  <c r="N214" i="104"/>
  <c r="O214" i="104" s="1"/>
  <c r="K214" i="104"/>
  <c r="L214" i="104" s="1"/>
  <c r="W213" i="104"/>
  <c r="V213" i="104"/>
  <c r="U213" i="104"/>
  <c r="T213" i="104"/>
  <c r="S213" i="104"/>
  <c r="Q213" i="104"/>
  <c r="N213" i="104"/>
  <c r="O213" i="104" s="1"/>
  <c r="L213" i="104"/>
  <c r="K213" i="104"/>
  <c r="W212" i="104"/>
  <c r="V212" i="104"/>
  <c r="U212" i="104"/>
  <c r="T212" i="104"/>
  <c r="W211" i="104"/>
  <c r="V211" i="104"/>
  <c r="U211" i="104"/>
  <c r="T211" i="104"/>
  <c r="W210" i="104"/>
  <c r="V210" i="104"/>
  <c r="U210" i="104"/>
  <c r="T210" i="104"/>
  <c r="W209" i="104"/>
  <c r="V209" i="104"/>
  <c r="U209" i="104"/>
  <c r="T209" i="104"/>
  <c r="W208" i="104"/>
  <c r="V208" i="104"/>
  <c r="U208" i="104"/>
  <c r="T208" i="104"/>
  <c r="W207" i="104"/>
  <c r="V207" i="104"/>
  <c r="U207" i="104"/>
  <c r="T207" i="104"/>
  <c r="W206" i="104"/>
  <c r="V206" i="104"/>
  <c r="U206" i="104"/>
  <c r="T206" i="104"/>
  <c r="W205" i="104"/>
  <c r="V205" i="104"/>
  <c r="U205" i="104"/>
  <c r="T205" i="104"/>
  <c r="W204" i="104"/>
  <c r="V204" i="104"/>
  <c r="U204" i="104"/>
  <c r="T204" i="104"/>
  <c r="W203" i="104"/>
  <c r="V203" i="104"/>
  <c r="U203" i="104"/>
  <c r="T203" i="104"/>
  <c r="I198" i="104"/>
  <c r="H198" i="104"/>
  <c r="C198" i="104"/>
  <c r="C15" i="104" s="1"/>
  <c r="B198" i="104"/>
  <c r="B15" i="104" s="1"/>
  <c r="W197" i="104"/>
  <c r="V197" i="104"/>
  <c r="U197" i="104"/>
  <c r="T197" i="104"/>
  <c r="S197" i="104"/>
  <c r="Q197" i="104"/>
  <c r="N197" i="104"/>
  <c r="O197" i="104" s="1"/>
  <c r="K197" i="104"/>
  <c r="L197" i="104" s="1"/>
  <c r="W196" i="104"/>
  <c r="V196" i="104"/>
  <c r="U196" i="104"/>
  <c r="T196" i="104"/>
  <c r="S196" i="104"/>
  <c r="Q196" i="104"/>
  <c r="N196" i="104"/>
  <c r="O196" i="104" s="1"/>
  <c r="K196" i="104"/>
  <c r="L196" i="104" s="1"/>
  <c r="W195" i="104"/>
  <c r="V195" i="104"/>
  <c r="U195" i="104"/>
  <c r="T195" i="104"/>
  <c r="S195" i="104"/>
  <c r="Q195" i="104"/>
  <c r="N195" i="104"/>
  <c r="O195" i="104" s="1"/>
  <c r="K195" i="104"/>
  <c r="L195" i="104" s="1"/>
  <c r="W194" i="104"/>
  <c r="V194" i="104"/>
  <c r="U194" i="104"/>
  <c r="T194" i="104"/>
  <c r="S194" i="104"/>
  <c r="Q194" i="104"/>
  <c r="N194" i="104"/>
  <c r="O194" i="104" s="1"/>
  <c r="K194" i="104"/>
  <c r="L194" i="104" s="1"/>
  <c r="W193" i="104"/>
  <c r="V193" i="104"/>
  <c r="U193" i="104"/>
  <c r="T193" i="104"/>
  <c r="S193" i="104"/>
  <c r="Q193" i="104"/>
  <c r="N193" i="104"/>
  <c r="O193" i="104" s="1"/>
  <c r="K193" i="104"/>
  <c r="L193" i="104" s="1"/>
  <c r="W192" i="104"/>
  <c r="V192" i="104"/>
  <c r="U192" i="104"/>
  <c r="T192" i="104"/>
  <c r="S192" i="104"/>
  <c r="Q192" i="104"/>
  <c r="N192" i="104"/>
  <c r="O192" i="104" s="1"/>
  <c r="K192" i="104"/>
  <c r="L192" i="104" s="1"/>
  <c r="W191" i="104"/>
  <c r="V191" i="104"/>
  <c r="U191" i="104"/>
  <c r="T191" i="104"/>
  <c r="S191" i="104"/>
  <c r="Q191" i="104"/>
  <c r="N191" i="104"/>
  <c r="O191" i="104" s="1"/>
  <c r="K191" i="104"/>
  <c r="L191" i="104" s="1"/>
  <c r="W190" i="104"/>
  <c r="V190" i="104"/>
  <c r="U190" i="104"/>
  <c r="T190" i="104"/>
  <c r="S190" i="104"/>
  <c r="Q190" i="104"/>
  <c r="N190" i="104"/>
  <c r="O190" i="104" s="1"/>
  <c r="K190" i="104"/>
  <c r="L190" i="104" s="1"/>
  <c r="W189" i="104"/>
  <c r="V189" i="104"/>
  <c r="U189" i="104"/>
  <c r="T189" i="104"/>
  <c r="S189" i="104"/>
  <c r="Q189" i="104"/>
  <c r="N189" i="104"/>
  <c r="O189" i="104" s="1"/>
  <c r="K189" i="104"/>
  <c r="L189" i="104" s="1"/>
  <c r="W188" i="104"/>
  <c r="V188" i="104"/>
  <c r="U188" i="104"/>
  <c r="T188" i="104"/>
  <c r="S188" i="104"/>
  <c r="Q188" i="104"/>
  <c r="N188" i="104"/>
  <c r="O188" i="104" s="1"/>
  <c r="K188" i="104"/>
  <c r="L188" i="104" s="1"/>
  <c r="W187" i="104"/>
  <c r="V187" i="104"/>
  <c r="U187" i="104"/>
  <c r="T187" i="104"/>
  <c r="W186" i="104"/>
  <c r="V186" i="104"/>
  <c r="U186" i="104"/>
  <c r="T186" i="104"/>
  <c r="W185" i="104"/>
  <c r="V185" i="104"/>
  <c r="U185" i="104"/>
  <c r="T185" i="104"/>
  <c r="W184" i="104"/>
  <c r="V184" i="104"/>
  <c r="U184" i="104"/>
  <c r="T184" i="104"/>
  <c r="W183" i="104"/>
  <c r="V183" i="104"/>
  <c r="U183" i="104"/>
  <c r="T183" i="104"/>
  <c r="W182" i="104"/>
  <c r="V182" i="104"/>
  <c r="U182" i="104"/>
  <c r="T182" i="104"/>
  <c r="W181" i="104"/>
  <c r="V181" i="104"/>
  <c r="U181" i="104"/>
  <c r="T181" i="104"/>
  <c r="W180" i="104"/>
  <c r="V180" i="104"/>
  <c r="U180" i="104"/>
  <c r="T180" i="104"/>
  <c r="W179" i="104"/>
  <c r="V179" i="104"/>
  <c r="U179" i="104"/>
  <c r="T179" i="104"/>
  <c r="W178" i="104"/>
  <c r="V178" i="104"/>
  <c r="U178" i="104"/>
  <c r="T178" i="104"/>
  <c r="I173" i="104"/>
  <c r="I14" i="104" s="1"/>
  <c r="H173" i="104"/>
  <c r="H14" i="104" s="1"/>
  <c r="C173" i="104"/>
  <c r="C14" i="104" s="1"/>
  <c r="B173" i="104"/>
  <c r="B14" i="104" s="1"/>
  <c r="W172" i="104"/>
  <c r="V172" i="104"/>
  <c r="U172" i="104"/>
  <c r="T172" i="104"/>
  <c r="S172" i="104"/>
  <c r="Q172" i="104"/>
  <c r="N172" i="104"/>
  <c r="O172" i="104" s="1"/>
  <c r="K172" i="104"/>
  <c r="L172" i="104" s="1"/>
  <c r="W171" i="104"/>
  <c r="V171" i="104"/>
  <c r="U171" i="104"/>
  <c r="T171" i="104"/>
  <c r="S171" i="104"/>
  <c r="Q171" i="104"/>
  <c r="N171" i="104"/>
  <c r="O171" i="104" s="1"/>
  <c r="K171" i="104"/>
  <c r="L171" i="104" s="1"/>
  <c r="W170" i="104"/>
  <c r="V170" i="104"/>
  <c r="U170" i="104"/>
  <c r="T170" i="104"/>
  <c r="S170" i="104"/>
  <c r="Q170" i="104"/>
  <c r="N170" i="104"/>
  <c r="O170" i="104" s="1"/>
  <c r="K170" i="104"/>
  <c r="L170" i="104" s="1"/>
  <c r="W169" i="104"/>
  <c r="V169" i="104"/>
  <c r="U169" i="104"/>
  <c r="T169" i="104"/>
  <c r="S169" i="104"/>
  <c r="Q169" i="104"/>
  <c r="N169" i="104"/>
  <c r="O169" i="104" s="1"/>
  <c r="K169" i="104"/>
  <c r="L169" i="104" s="1"/>
  <c r="W168" i="104"/>
  <c r="V168" i="104"/>
  <c r="U168" i="104"/>
  <c r="T168" i="104"/>
  <c r="S168" i="104"/>
  <c r="Q168" i="104"/>
  <c r="N168" i="104"/>
  <c r="O168" i="104" s="1"/>
  <c r="K168" i="104"/>
  <c r="L168" i="104" s="1"/>
  <c r="W167" i="104"/>
  <c r="V167" i="104"/>
  <c r="U167" i="104"/>
  <c r="T167" i="104"/>
  <c r="S167" i="104"/>
  <c r="Q167" i="104"/>
  <c r="N167" i="104"/>
  <c r="O167" i="104" s="1"/>
  <c r="K167" i="104"/>
  <c r="L167" i="104" s="1"/>
  <c r="W166" i="104"/>
  <c r="V166" i="104"/>
  <c r="U166" i="104"/>
  <c r="T166" i="104"/>
  <c r="S166" i="104"/>
  <c r="Q166" i="104"/>
  <c r="N166" i="104"/>
  <c r="O166" i="104" s="1"/>
  <c r="K166" i="104"/>
  <c r="L166" i="104" s="1"/>
  <c r="W165" i="104"/>
  <c r="V165" i="104"/>
  <c r="U165" i="104"/>
  <c r="T165" i="104"/>
  <c r="S165" i="104"/>
  <c r="Q165" i="104"/>
  <c r="N165" i="104"/>
  <c r="O165" i="104" s="1"/>
  <c r="K165" i="104"/>
  <c r="L165" i="104" s="1"/>
  <c r="W164" i="104"/>
  <c r="V164" i="104"/>
  <c r="U164" i="104"/>
  <c r="T164" i="104"/>
  <c r="W163" i="104"/>
  <c r="V163" i="104"/>
  <c r="U163" i="104"/>
  <c r="T163" i="104"/>
  <c r="W162" i="104"/>
  <c r="V162" i="104"/>
  <c r="U162" i="104"/>
  <c r="T162" i="104"/>
  <c r="W161" i="104"/>
  <c r="V161" i="104"/>
  <c r="U161" i="104"/>
  <c r="T161" i="104"/>
  <c r="W160" i="104"/>
  <c r="V160" i="104"/>
  <c r="U160" i="104"/>
  <c r="T160" i="104"/>
  <c r="W159" i="104"/>
  <c r="V159" i="104"/>
  <c r="U159" i="104"/>
  <c r="T159" i="104"/>
  <c r="W158" i="104"/>
  <c r="V158" i="104"/>
  <c r="U158" i="104"/>
  <c r="T158" i="104"/>
  <c r="W157" i="104"/>
  <c r="V157" i="104"/>
  <c r="U157" i="104"/>
  <c r="T157" i="104"/>
  <c r="W156" i="104"/>
  <c r="V156" i="104"/>
  <c r="U156" i="104"/>
  <c r="T156" i="104"/>
  <c r="W155" i="104"/>
  <c r="V155" i="104"/>
  <c r="U155" i="104"/>
  <c r="T155" i="104"/>
  <c r="W154" i="104"/>
  <c r="V154" i="104"/>
  <c r="U154" i="104"/>
  <c r="T154" i="104"/>
  <c r="W153" i="104"/>
  <c r="V153" i="104"/>
  <c r="U153" i="104"/>
  <c r="T153" i="104"/>
  <c r="I148" i="104"/>
  <c r="I13" i="104" s="1"/>
  <c r="H148" i="104"/>
  <c r="H13" i="104" s="1"/>
  <c r="C148" i="104"/>
  <c r="C13" i="104" s="1"/>
  <c r="O13" i="104" s="1"/>
  <c r="Y13" i="104" s="1"/>
  <c r="B148" i="104"/>
  <c r="W147" i="104"/>
  <c r="V147" i="104"/>
  <c r="U147" i="104"/>
  <c r="T147" i="104"/>
  <c r="S147" i="104"/>
  <c r="Q147" i="104"/>
  <c r="N147" i="104"/>
  <c r="O147" i="104" s="1"/>
  <c r="K147" i="104"/>
  <c r="L147" i="104" s="1"/>
  <c r="W146" i="104"/>
  <c r="V146" i="104"/>
  <c r="U146" i="104"/>
  <c r="T146" i="104"/>
  <c r="S146" i="104"/>
  <c r="Q146" i="104"/>
  <c r="N146" i="104"/>
  <c r="O146" i="104" s="1"/>
  <c r="K146" i="104"/>
  <c r="L146" i="104" s="1"/>
  <c r="W145" i="104"/>
  <c r="V145" i="104"/>
  <c r="U145" i="104"/>
  <c r="T145" i="104"/>
  <c r="S145" i="104"/>
  <c r="Q145" i="104"/>
  <c r="N145" i="104"/>
  <c r="O145" i="104" s="1"/>
  <c r="K145" i="104"/>
  <c r="L145" i="104" s="1"/>
  <c r="W144" i="104"/>
  <c r="V144" i="104"/>
  <c r="U144" i="104"/>
  <c r="T144" i="104"/>
  <c r="S144" i="104"/>
  <c r="Q144" i="104"/>
  <c r="N144" i="104"/>
  <c r="O144" i="104" s="1"/>
  <c r="K144" i="104"/>
  <c r="L144" i="104" s="1"/>
  <c r="W143" i="104"/>
  <c r="V143" i="104"/>
  <c r="U143" i="104"/>
  <c r="T143" i="104"/>
  <c r="S143" i="104"/>
  <c r="Q143" i="104"/>
  <c r="N143" i="104"/>
  <c r="O143" i="104" s="1"/>
  <c r="K143" i="104"/>
  <c r="L143" i="104" s="1"/>
  <c r="W142" i="104"/>
  <c r="V142" i="104"/>
  <c r="U142" i="104"/>
  <c r="T142" i="104"/>
  <c r="S142" i="104"/>
  <c r="Q142" i="104"/>
  <c r="N142" i="104"/>
  <c r="O142" i="104" s="1"/>
  <c r="K142" i="104"/>
  <c r="L142" i="104" s="1"/>
  <c r="W141" i="104"/>
  <c r="V141" i="104"/>
  <c r="U141" i="104"/>
  <c r="T141" i="104"/>
  <c r="S141" i="104"/>
  <c r="Q141" i="104"/>
  <c r="N141" i="104"/>
  <c r="O141" i="104" s="1"/>
  <c r="K141" i="104"/>
  <c r="L141" i="104" s="1"/>
  <c r="W140" i="104"/>
  <c r="V140" i="104"/>
  <c r="U140" i="104"/>
  <c r="T140" i="104"/>
  <c r="S140" i="104"/>
  <c r="Q140" i="104"/>
  <c r="N140" i="104"/>
  <c r="O140" i="104" s="1"/>
  <c r="K140" i="104"/>
  <c r="L140" i="104" s="1"/>
  <c r="W139" i="104"/>
  <c r="V139" i="104"/>
  <c r="U139" i="104"/>
  <c r="T139" i="104"/>
  <c r="W138" i="104"/>
  <c r="V138" i="104"/>
  <c r="U138" i="104"/>
  <c r="T138" i="104"/>
  <c r="W137" i="104"/>
  <c r="V137" i="104"/>
  <c r="U137" i="104"/>
  <c r="T137" i="104"/>
  <c r="W136" i="104"/>
  <c r="V136" i="104"/>
  <c r="U136" i="104"/>
  <c r="T136" i="104"/>
  <c r="W135" i="104"/>
  <c r="V135" i="104"/>
  <c r="U135" i="104"/>
  <c r="T135" i="104"/>
  <c r="W134" i="104"/>
  <c r="V134" i="104"/>
  <c r="U134" i="104"/>
  <c r="T134" i="104"/>
  <c r="W133" i="104"/>
  <c r="V133" i="104"/>
  <c r="U133" i="104"/>
  <c r="T133" i="104"/>
  <c r="W132" i="104"/>
  <c r="V132" i="104"/>
  <c r="U132" i="104"/>
  <c r="T132" i="104"/>
  <c r="W131" i="104"/>
  <c r="V131" i="104"/>
  <c r="U131" i="104"/>
  <c r="T131" i="104"/>
  <c r="W130" i="104"/>
  <c r="V130" i="104"/>
  <c r="U130" i="104"/>
  <c r="T130" i="104"/>
  <c r="W129" i="104"/>
  <c r="V129" i="104"/>
  <c r="U129" i="104"/>
  <c r="T129" i="104"/>
  <c r="W128" i="104"/>
  <c r="V128" i="104"/>
  <c r="U128" i="104"/>
  <c r="T128" i="104"/>
  <c r="I123" i="104"/>
  <c r="H123" i="104"/>
  <c r="H12" i="104" s="1"/>
  <c r="C123" i="104"/>
  <c r="C12" i="104" s="1"/>
  <c r="B123" i="104"/>
  <c r="B12" i="104" s="1"/>
  <c r="W122" i="104"/>
  <c r="V122" i="104"/>
  <c r="U122" i="104"/>
  <c r="T122" i="104"/>
  <c r="S122" i="104"/>
  <c r="Q122" i="104"/>
  <c r="N122" i="104"/>
  <c r="O122" i="104" s="1"/>
  <c r="K122" i="104"/>
  <c r="L122" i="104" s="1"/>
  <c r="W121" i="104"/>
  <c r="V121" i="104"/>
  <c r="U121" i="104"/>
  <c r="T121" i="104"/>
  <c r="S121" i="104"/>
  <c r="Q121" i="104"/>
  <c r="N121" i="104"/>
  <c r="O121" i="104" s="1"/>
  <c r="K121" i="104"/>
  <c r="L121" i="104" s="1"/>
  <c r="W120" i="104"/>
  <c r="V120" i="104"/>
  <c r="U120" i="104"/>
  <c r="T120" i="104"/>
  <c r="S120" i="104"/>
  <c r="Q120" i="104"/>
  <c r="N120" i="104"/>
  <c r="O120" i="104" s="1"/>
  <c r="K120" i="104"/>
  <c r="L120" i="104" s="1"/>
  <c r="W119" i="104"/>
  <c r="V119" i="104"/>
  <c r="U119" i="104"/>
  <c r="T119" i="104"/>
  <c r="S119" i="104"/>
  <c r="Q119" i="104"/>
  <c r="N119" i="104"/>
  <c r="O119" i="104" s="1"/>
  <c r="K119" i="104"/>
  <c r="L119" i="104" s="1"/>
  <c r="W118" i="104"/>
  <c r="V118" i="104"/>
  <c r="U118" i="104"/>
  <c r="T118" i="104"/>
  <c r="S118" i="104"/>
  <c r="Q118" i="104"/>
  <c r="N118" i="104"/>
  <c r="O118" i="104" s="1"/>
  <c r="K118" i="104"/>
  <c r="L118" i="104" s="1"/>
  <c r="W117" i="104"/>
  <c r="V117" i="104"/>
  <c r="U117" i="104"/>
  <c r="T117" i="104"/>
  <c r="S117" i="104"/>
  <c r="Q117" i="104"/>
  <c r="N117" i="104"/>
  <c r="O117" i="104" s="1"/>
  <c r="K117" i="104"/>
  <c r="L117" i="104" s="1"/>
  <c r="W116" i="104"/>
  <c r="V116" i="104"/>
  <c r="U116" i="104"/>
  <c r="T116" i="104"/>
  <c r="S116" i="104"/>
  <c r="Q116" i="104"/>
  <c r="N116" i="104"/>
  <c r="O116" i="104" s="1"/>
  <c r="K116" i="104"/>
  <c r="L116" i="104" s="1"/>
  <c r="W115" i="104"/>
  <c r="V115" i="104"/>
  <c r="U115" i="104"/>
  <c r="T115" i="104"/>
  <c r="S115" i="104"/>
  <c r="Q115" i="104"/>
  <c r="N115" i="104"/>
  <c r="O115" i="104" s="1"/>
  <c r="K115" i="104"/>
  <c r="L115" i="104" s="1"/>
  <c r="W114" i="104"/>
  <c r="V114" i="104"/>
  <c r="U114" i="104"/>
  <c r="T114" i="104"/>
  <c r="S114" i="104"/>
  <c r="Q114" i="104"/>
  <c r="N114" i="104"/>
  <c r="O114" i="104" s="1"/>
  <c r="K114" i="104"/>
  <c r="L114" i="104" s="1"/>
  <c r="W113" i="104"/>
  <c r="V113" i="104"/>
  <c r="U113" i="104"/>
  <c r="T113" i="104"/>
  <c r="S113" i="104"/>
  <c r="Q113" i="104"/>
  <c r="N113" i="104"/>
  <c r="O113" i="104" s="1"/>
  <c r="K113" i="104"/>
  <c r="L113" i="104" s="1"/>
  <c r="W112" i="104"/>
  <c r="V112" i="104"/>
  <c r="U112" i="104"/>
  <c r="T112" i="104"/>
  <c r="W111" i="104"/>
  <c r="V111" i="104"/>
  <c r="U111" i="104"/>
  <c r="T111" i="104"/>
  <c r="W110" i="104"/>
  <c r="V110" i="104"/>
  <c r="U110" i="104"/>
  <c r="T110" i="104"/>
  <c r="W109" i="104"/>
  <c r="V109" i="104"/>
  <c r="U109" i="104"/>
  <c r="T109" i="104"/>
  <c r="W108" i="104"/>
  <c r="V108" i="104"/>
  <c r="U108" i="104"/>
  <c r="T108" i="104"/>
  <c r="W107" i="104"/>
  <c r="V107" i="104"/>
  <c r="U107" i="104"/>
  <c r="T107" i="104"/>
  <c r="W106" i="104"/>
  <c r="V106" i="104"/>
  <c r="U106" i="104"/>
  <c r="T106" i="104"/>
  <c r="W105" i="104"/>
  <c r="V105" i="104"/>
  <c r="U105" i="104"/>
  <c r="T105" i="104"/>
  <c r="W104" i="104"/>
  <c r="V104" i="104"/>
  <c r="U104" i="104"/>
  <c r="T104" i="104"/>
  <c r="W103" i="104"/>
  <c r="V103" i="104"/>
  <c r="U103" i="104"/>
  <c r="T103" i="104"/>
  <c r="I98" i="104"/>
  <c r="I11" i="104" s="1"/>
  <c r="H98" i="104"/>
  <c r="H11" i="104" s="1"/>
  <c r="C98" i="104"/>
  <c r="C11" i="104" s="1"/>
  <c r="B98" i="104"/>
  <c r="B11" i="104" s="1"/>
  <c r="W97" i="104"/>
  <c r="V97" i="104"/>
  <c r="U97" i="104"/>
  <c r="T97" i="104"/>
  <c r="S97" i="104"/>
  <c r="Q97" i="104"/>
  <c r="N97" i="104"/>
  <c r="O97" i="104" s="1"/>
  <c r="K97" i="104"/>
  <c r="L97" i="104" s="1"/>
  <c r="W96" i="104"/>
  <c r="V96" i="104"/>
  <c r="U96" i="104"/>
  <c r="T96" i="104"/>
  <c r="S96" i="104"/>
  <c r="Q96" i="104"/>
  <c r="N96" i="104"/>
  <c r="O96" i="104" s="1"/>
  <c r="K96" i="104"/>
  <c r="L96" i="104" s="1"/>
  <c r="W95" i="104"/>
  <c r="V95" i="104"/>
  <c r="U95" i="104"/>
  <c r="T95" i="104"/>
  <c r="S95" i="104"/>
  <c r="Q95" i="104"/>
  <c r="N95" i="104"/>
  <c r="O95" i="104" s="1"/>
  <c r="K95" i="104"/>
  <c r="L95" i="104" s="1"/>
  <c r="W94" i="104"/>
  <c r="V94" i="104"/>
  <c r="U94" i="104"/>
  <c r="T94" i="104"/>
  <c r="S94" i="104"/>
  <c r="Q94" i="104"/>
  <c r="N94" i="104"/>
  <c r="O94" i="104" s="1"/>
  <c r="K94" i="104"/>
  <c r="L94" i="104" s="1"/>
  <c r="W93" i="104"/>
  <c r="V93" i="104"/>
  <c r="U93" i="104"/>
  <c r="T93" i="104"/>
  <c r="S93" i="104"/>
  <c r="Q93" i="104"/>
  <c r="N93" i="104"/>
  <c r="O93" i="104" s="1"/>
  <c r="K93" i="104"/>
  <c r="L93" i="104" s="1"/>
  <c r="W92" i="104"/>
  <c r="V92" i="104"/>
  <c r="U92" i="104"/>
  <c r="T92" i="104"/>
  <c r="S92" i="104"/>
  <c r="Q92" i="104"/>
  <c r="N92" i="104"/>
  <c r="O92" i="104" s="1"/>
  <c r="K92" i="104"/>
  <c r="L92" i="104" s="1"/>
  <c r="W91" i="104"/>
  <c r="V91" i="104"/>
  <c r="U91" i="104"/>
  <c r="T91" i="104"/>
  <c r="S91" i="104"/>
  <c r="Q91" i="104"/>
  <c r="N91" i="104"/>
  <c r="O91" i="104" s="1"/>
  <c r="K91" i="104"/>
  <c r="L91" i="104" s="1"/>
  <c r="W90" i="104"/>
  <c r="V90" i="104"/>
  <c r="U90" i="104"/>
  <c r="T90" i="104"/>
  <c r="S90" i="104"/>
  <c r="Q90" i="104"/>
  <c r="N90" i="104"/>
  <c r="O90" i="104" s="1"/>
  <c r="K90" i="104"/>
  <c r="L90" i="104" s="1"/>
  <c r="W89" i="104"/>
  <c r="V89" i="104"/>
  <c r="U89" i="104"/>
  <c r="T89" i="104"/>
  <c r="W88" i="104"/>
  <c r="V88" i="104"/>
  <c r="U88" i="104"/>
  <c r="T88" i="104"/>
  <c r="W87" i="104"/>
  <c r="V87" i="104"/>
  <c r="U87" i="104"/>
  <c r="T87" i="104"/>
  <c r="W86" i="104"/>
  <c r="V86" i="104"/>
  <c r="U86" i="104"/>
  <c r="T86" i="104"/>
  <c r="W85" i="104"/>
  <c r="V85" i="104"/>
  <c r="U85" i="104"/>
  <c r="T85" i="104"/>
  <c r="W84" i="104"/>
  <c r="V84" i="104"/>
  <c r="U84" i="104"/>
  <c r="T84" i="104"/>
  <c r="W83" i="104"/>
  <c r="V83" i="104"/>
  <c r="U83" i="104"/>
  <c r="T83" i="104"/>
  <c r="W82" i="104"/>
  <c r="V82" i="104"/>
  <c r="U82" i="104"/>
  <c r="T82" i="104"/>
  <c r="W81" i="104"/>
  <c r="V81" i="104"/>
  <c r="U81" i="104"/>
  <c r="T81" i="104"/>
  <c r="W80" i="104"/>
  <c r="V80" i="104"/>
  <c r="U80" i="104"/>
  <c r="T80" i="104"/>
  <c r="W79" i="104"/>
  <c r="V79" i="104"/>
  <c r="U79" i="104"/>
  <c r="T79" i="104"/>
  <c r="W78" i="104"/>
  <c r="V78" i="104"/>
  <c r="U78" i="104"/>
  <c r="T78" i="104"/>
  <c r="I73" i="104"/>
  <c r="I10" i="104" s="1"/>
  <c r="H73" i="104"/>
  <c r="H10" i="104" s="1"/>
  <c r="C73" i="104"/>
  <c r="C10" i="104" s="1"/>
  <c r="B73" i="104"/>
  <c r="B10" i="104" s="1"/>
  <c r="W72" i="104"/>
  <c r="V72" i="104"/>
  <c r="U72" i="104"/>
  <c r="T72" i="104"/>
  <c r="S72" i="104"/>
  <c r="Q72" i="104"/>
  <c r="N72" i="104"/>
  <c r="O72" i="104" s="1"/>
  <c r="K72" i="104"/>
  <c r="L72" i="104" s="1"/>
  <c r="W71" i="104"/>
  <c r="V71" i="104"/>
  <c r="U71" i="104"/>
  <c r="T71" i="104"/>
  <c r="S71" i="104"/>
  <c r="Q71" i="104"/>
  <c r="N71" i="104"/>
  <c r="O71" i="104" s="1"/>
  <c r="K71" i="104"/>
  <c r="L71" i="104" s="1"/>
  <c r="W70" i="104"/>
  <c r="V70" i="104"/>
  <c r="U70" i="104"/>
  <c r="T70" i="104"/>
  <c r="S70" i="104"/>
  <c r="Q70" i="104"/>
  <c r="N70" i="104"/>
  <c r="O70" i="104" s="1"/>
  <c r="K70" i="104"/>
  <c r="L70" i="104" s="1"/>
  <c r="W69" i="104"/>
  <c r="V69" i="104"/>
  <c r="U69" i="104"/>
  <c r="T69" i="104"/>
  <c r="S69" i="104"/>
  <c r="Q69" i="104"/>
  <c r="N69" i="104"/>
  <c r="O69" i="104" s="1"/>
  <c r="K69" i="104"/>
  <c r="L69" i="104" s="1"/>
  <c r="W68" i="104"/>
  <c r="V68" i="104"/>
  <c r="U68" i="104"/>
  <c r="T68" i="104"/>
  <c r="S68" i="104"/>
  <c r="Q68" i="104"/>
  <c r="N68" i="104"/>
  <c r="O68" i="104" s="1"/>
  <c r="K68" i="104"/>
  <c r="L68" i="104" s="1"/>
  <c r="W67" i="104"/>
  <c r="V67" i="104"/>
  <c r="U67" i="104"/>
  <c r="T67" i="104"/>
  <c r="S67" i="104"/>
  <c r="Q67" i="104"/>
  <c r="N67" i="104"/>
  <c r="O67" i="104" s="1"/>
  <c r="K67" i="104"/>
  <c r="L67" i="104" s="1"/>
  <c r="W66" i="104"/>
  <c r="V66" i="104"/>
  <c r="U66" i="104"/>
  <c r="T66" i="104"/>
  <c r="S66" i="104"/>
  <c r="Q66" i="104"/>
  <c r="N66" i="104"/>
  <c r="O66" i="104" s="1"/>
  <c r="K66" i="104"/>
  <c r="L66" i="104" s="1"/>
  <c r="W65" i="104"/>
  <c r="V65" i="104"/>
  <c r="U65" i="104"/>
  <c r="T65" i="104"/>
  <c r="S65" i="104"/>
  <c r="Q65" i="104"/>
  <c r="N65" i="104"/>
  <c r="O65" i="104" s="1"/>
  <c r="K65" i="104"/>
  <c r="L65" i="104" s="1"/>
  <c r="W64" i="104"/>
  <c r="V64" i="104"/>
  <c r="U64" i="104"/>
  <c r="T64" i="104"/>
  <c r="W63" i="104"/>
  <c r="V63" i="104"/>
  <c r="U63" i="104"/>
  <c r="T63" i="104"/>
  <c r="W62" i="104"/>
  <c r="V62" i="104"/>
  <c r="U62" i="104"/>
  <c r="T62" i="104"/>
  <c r="W61" i="104"/>
  <c r="V61" i="104"/>
  <c r="U61" i="104"/>
  <c r="T61" i="104"/>
  <c r="W60" i="104"/>
  <c r="V60" i="104"/>
  <c r="U60" i="104"/>
  <c r="T60" i="104"/>
  <c r="W59" i="104"/>
  <c r="V59" i="104"/>
  <c r="U59" i="104"/>
  <c r="T59" i="104"/>
  <c r="W58" i="104"/>
  <c r="V58" i="104"/>
  <c r="U58" i="104"/>
  <c r="T58" i="104"/>
  <c r="W57" i="104"/>
  <c r="V57" i="104"/>
  <c r="U57" i="104"/>
  <c r="T57" i="104"/>
  <c r="W56" i="104"/>
  <c r="V56" i="104"/>
  <c r="U56" i="104"/>
  <c r="T56" i="104"/>
  <c r="W55" i="104"/>
  <c r="V55" i="104"/>
  <c r="U55" i="104"/>
  <c r="T55" i="104"/>
  <c r="W54" i="104"/>
  <c r="V54" i="104"/>
  <c r="U54" i="104"/>
  <c r="T54" i="104"/>
  <c r="W53" i="104"/>
  <c r="V53" i="104"/>
  <c r="U53" i="104"/>
  <c r="T53" i="104"/>
  <c r="I48" i="104"/>
  <c r="I9" i="104" s="1"/>
  <c r="H48" i="104"/>
  <c r="H9" i="104" s="1"/>
  <c r="C48" i="104"/>
  <c r="C9" i="104" s="1"/>
  <c r="O9" i="104" s="1"/>
  <c r="Y9" i="104" s="1"/>
  <c r="B48" i="104"/>
  <c r="B9" i="104" s="1"/>
  <c r="W47" i="104"/>
  <c r="V47" i="104"/>
  <c r="U47" i="104"/>
  <c r="T47" i="104"/>
  <c r="S47" i="104"/>
  <c r="Q47" i="104"/>
  <c r="N47" i="104"/>
  <c r="O47" i="104" s="1"/>
  <c r="K47" i="104"/>
  <c r="L47" i="104" s="1"/>
  <c r="W46" i="104"/>
  <c r="V46" i="104"/>
  <c r="U46" i="104"/>
  <c r="T46" i="104"/>
  <c r="S46" i="104"/>
  <c r="Q46" i="104"/>
  <c r="N46" i="104"/>
  <c r="O46" i="104" s="1"/>
  <c r="K46" i="104"/>
  <c r="L46" i="104" s="1"/>
  <c r="W45" i="104"/>
  <c r="V45" i="104"/>
  <c r="U45" i="104"/>
  <c r="T45" i="104"/>
  <c r="S45" i="104"/>
  <c r="Q45" i="104"/>
  <c r="N45" i="104"/>
  <c r="O45" i="104" s="1"/>
  <c r="K45" i="104"/>
  <c r="L45" i="104" s="1"/>
  <c r="W44" i="104"/>
  <c r="V44" i="104"/>
  <c r="U44" i="104"/>
  <c r="T44" i="104"/>
  <c r="S44" i="104"/>
  <c r="Q44" i="104"/>
  <c r="N44" i="104"/>
  <c r="O44" i="104" s="1"/>
  <c r="K44" i="104"/>
  <c r="L44" i="104" s="1"/>
  <c r="W43" i="104"/>
  <c r="V43" i="104"/>
  <c r="U43" i="104"/>
  <c r="T43" i="104"/>
  <c r="S43" i="104"/>
  <c r="Q43" i="104"/>
  <c r="N43" i="104"/>
  <c r="O43" i="104" s="1"/>
  <c r="K43" i="104"/>
  <c r="L43" i="104" s="1"/>
  <c r="W42" i="104"/>
  <c r="V42" i="104"/>
  <c r="U42" i="104"/>
  <c r="T42" i="104"/>
  <c r="S42" i="104"/>
  <c r="Q42" i="104"/>
  <c r="N42" i="104"/>
  <c r="O42" i="104" s="1"/>
  <c r="K42" i="104"/>
  <c r="L42" i="104" s="1"/>
  <c r="W41" i="104"/>
  <c r="V41" i="104"/>
  <c r="U41" i="104"/>
  <c r="T41" i="104"/>
  <c r="S41" i="104"/>
  <c r="Q41" i="104"/>
  <c r="N41" i="104"/>
  <c r="O41" i="104" s="1"/>
  <c r="K41" i="104"/>
  <c r="L41" i="104" s="1"/>
  <c r="W40" i="104"/>
  <c r="V40" i="104"/>
  <c r="U40" i="104"/>
  <c r="T40" i="104"/>
  <c r="S40" i="104"/>
  <c r="Q40" i="104"/>
  <c r="N40" i="104"/>
  <c r="O40" i="104" s="1"/>
  <c r="K40" i="104"/>
  <c r="L40" i="104" s="1"/>
  <c r="W39" i="104"/>
  <c r="V39" i="104"/>
  <c r="U39" i="104"/>
  <c r="T39" i="104"/>
  <c r="W38" i="104"/>
  <c r="V38" i="104"/>
  <c r="U38" i="104"/>
  <c r="T38" i="104"/>
  <c r="W37" i="104"/>
  <c r="V37" i="104"/>
  <c r="U37" i="104"/>
  <c r="T37" i="104"/>
  <c r="W36" i="104"/>
  <c r="V36" i="104"/>
  <c r="U36" i="104"/>
  <c r="T36" i="104"/>
  <c r="W35" i="104"/>
  <c r="V35" i="104"/>
  <c r="U35" i="104"/>
  <c r="T35" i="104"/>
  <c r="W34" i="104"/>
  <c r="V34" i="104"/>
  <c r="U34" i="104"/>
  <c r="T34" i="104"/>
  <c r="W33" i="104"/>
  <c r="V33" i="104"/>
  <c r="U33" i="104"/>
  <c r="T33" i="104"/>
  <c r="W32" i="104"/>
  <c r="V32" i="104"/>
  <c r="U32" i="104"/>
  <c r="T32" i="104"/>
  <c r="W31" i="104"/>
  <c r="V31" i="104"/>
  <c r="U31" i="104"/>
  <c r="T31" i="104"/>
  <c r="W30" i="104"/>
  <c r="V30" i="104"/>
  <c r="U30" i="104"/>
  <c r="T30" i="104"/>
  <c r="W29" i="104"/>
  <c r="V29" i="104"/>
  <c r="U29" i="104"/>
  <c r="T29" i="104"/>
  <c r="W28" i="104"/>
  <c r="V28" i="104"/>
  <c r="U28" i="104"/>
  <c r="T28" i="104"/>
  <c r="I23" i="104"/>
  <c r="C23" i="104"/>
  <c r="O23" i="104" s="1"/>
  <c r="Y23" i="104" s="1"/>
  <c r="B23" i="104"/>
  <c r="I22" i="104"/>
  <c r="C22" i="104"/>
  <c r="O22" i="104" s="1"/>
  <c r="Y22" i="104" s="1"/>
  <c r="B21" i="104"/>
  <c r="I20" i="104"/>
  <c r="H20" i="104"/>
  <c r="C20" i="104"/>
  <c r="O20" i="104" s="1"/>
  <c r="Y20" i="104" s="1"/>
  <c r="H19" i="104"/>
  <c r="C19" i="104"/>
  <c r="O19" i="104" s="1"/>
  <c r="Y19" i="104" s="1"/>
  <c r="I18" i="104"/>
  <c r="H18" i="104"/>
  <c r="C18" i="104"/>
  <c r="O18" i="104" s="1"/>
  <c r="Y18" i="104" s="1"/>
  <c r="B18" i="104"/>
  <c r="I17" i="104"/>
  <c r="I16" i="104"/>
  <c r="H16" i="104"/>
  <c r="C16" i="104"/>
  <c r="B16" i="104"/>
  <c r="I15" i="104"/>
  <c r="H15" i="104"/>
  <c r="B13" i="104"/>
  <c r="I12" i="104"/>
  <c r="AA9" i="104"/>
  <c r="S4" i="104"/>
  <c r="S5" i="104" s="1"/>
  <c r="Q4" i="104"/>
  <c r="Q5" i="104" s="1"/>
  <c r="F4" i="104"/>
  <c r="V9" i="104" s="1"/>
  <c r="I398" i="103"/>
  <c r="H398" i="103"/>
  <c r="C398" i="103"/>
  <c r="C23" i="103" s="1"/>
  <c r="O23" i="103" s="1"/>
  <c r="Y23" i="103" s="1"/>
  <c r="B398" i="103"/>
  <c r="W397" i="103"/>
  <c r="V397" i="103"/>
  <c r="U397" i="103"/>
  <c r="T397" i="103"/>
  <c r="S397" i="103"/>
  <c r="Q397" i="103"/>
  <c r="N397" i="103"/>
  <c r="O397" i="103" s="1"/>
  <c r="K397" i="103"/>
  <c r="L397" i="103" s="1"/>
  <c r="W396" i="103"/>
  <c r="V396" i="103"/>
  <c r="U396" i="103"/>
  <c r="T396" i="103"/>
  <c r="S396" i="103"/>
  <c r="Q396" i="103"/>
  <c r="N396" i="103"/>
  <c r="O396" i="103" s="1"/>
  <c r="K396" i="103"/>
  <c r="L396" i="103" s="1"/>
  <c r="W395" i="103"/>
  <c r="V395" i="103"/>
  <c r="U395" i="103"/>
  <c r="T395" i="103"/>
  <c r="S395" i="103"/>
  <c r="Q395" i="103"/>
  <c r="N395" i="103"/>
  <c r="O395" i="103" s="1"/>
  <c r="K395" i="103"/>
  <c r="L395" i="103" s="1"/>
  <c r="W394" i="103"/>
  <c r="V394" i="103"/>
  <c r="U394" i="103"/>
  <c r="T394" i="103"/>
  <c r="S394" i="103"/>
  <c r="Q394" i="103"/>
  <c r="N394" i="103"/>
  <c r="O394" i="103" s="1"/>
  <c r="K394" i="103"/>
  <c r="L394" i="103" s="1"/>
  <c r="W393" i="103"/>
  <c r="V393" i="103"/>
  <c r="U393" i="103"/>
  <c r="T393" i="103"/>
  <c r="S393" i="103"/>
  <c r="Q393" i="103"/>
  <c r="N393" i="103"/>
  <c r="O393" i="103" s="1"/>
  <c r="K393" i="103"/>
  <c r="L393" i="103" s="1"/>
  <c r="W392" i="103"/>
  <c r="V392" i="103"/>
  <c r="U392" i="103"/>
  <c r="T392" i="103"/>
  <c r="S392" i="103"/>
  <c r="Q392" i="103"/>
  <c r="N392" i="103"/>
  <c r="O392" i="103" s="1"/>
  <c r="K392" i="103"/>
  <c r="L392" i="103" s="1"/>
  <c r="W391" i="103"/>
  <c r="V391" i="103"/>
  <c r="U391" i="103"/>
  <c r="T391" i="103"/>
  <c r="S391" i="103"/>
  <c r="Q391" i="103"/>
  <c r="N391" i="103"/>
  <c r="O391" i="103" s="1"/>
  <c r="K391" i="103"/>
  <c r="L391" i="103" s="1"/>
  <c r="W390" i="103"/>
  <c r="V390" i="103"/>
  <c r="U390" i="103"/>
  <c r="T390" i="103"/>
  <c r="S390" i="103"/>
  <c r="Q390" i="103"/>
  <c r="N390" i="103"/>
  <c r="O390" i="103" s="1"/>
  <c r="L390" i="103"/>
  <c r="K390" i="103"/>
  <c r="W389" i="103"/>
  <c r="V389" i="103"/>
  <c r="U389" i="103"/>
  <c r="T389" i="103"/>
  <c r="S389" i="103"/>
  <c r="Q389" i="103"/>
  <c r="N389" i="103"/>
  <c r="O389" i="103" s="1"/>
  <c r="K389" i="103"/>
  <c r="L389" i="103" s="1"/>
  <c r="W388" i="103"/>
  <c r="V388" i="103"/>
  <c r="U388" i="103"/>
  <c r="T388" i="103"/>
  <c r="S388" i="103"/>
  <c r="Q388" i="103"/>
  <c r="N388" i="103"/>
  <c r="O388" i="103" s="1"/>
  <c r="K388" i="103"/>
  <c r="L388" i="103" s="1"/>
  <c r="W387" i="103"/>
  <c r="V387" i="103"/>
  <c r="U387" i="103"/>
  <c r="T387" i="103"/>
  <c r="S387" i="103"/>
  <c r="Q387" i="103"/>
  <c r="N387" i="103"/>
  <c r="O387" i="103" s="1"/>
  <c r="K387" i="103"/>
  <c r="L387" i="103" s="1"/>
  <c r="W386" i="103"/>
  <c r="V386" i="103"/>
  <c r="U386" i="103"/>
  <c r="T386" i="103"/>
  <c r="S386" i="103"/>
  <c r="Q386" i="103"/>
  <c r="N386" i="103"/>
  <c r="O386" i="103" s="1"/>
  <c r="K386" i="103"/>
  <c r="L386" i="103" s="1"/>
  <c r="W385" i="103"/>
  <c r="V385" i="103"/>
  <c r="U385" i="103"/>
  <c r="T385" i="103"/>
  <c r="S385" i="103"/>
  <c r="Q385" i="103"/>
  <c r="N385" i="103"/>
  <c r="O385" i="103" s="1"/>
  <c r="K385" i="103"/>
  <c r="L385" i="103" s="1"/>
  <c r="W384" i="103"/>
  <c r="V384" i="103"/>
  <c r="U384" i="103"/>
  <c r="T384" i="103"/>
  <c r="S384" i="103"/>
  <c r="Q384" i="103"/>
  <c r="N384" i="103"/>
  <c r="O384" i="103" s="1"/>
  <c r="K384" i="103"/>
  <c r="L384" i="103" s="1"/>
  <c r="W383" i="103"/>
  <c r="V383" i="103"/>
  <c r="U383" i="103"/>
  <c r="T383" i="103"/>
  <c r="S383" i="103"/>
  <c r="Q383" i="103"/>
  <c r="N383" i="103"/>
  <c r="O383" i="103" s="1"/>
  <c r="K383" i="103"/>
  <c r="L383" i="103" s="1"/>
  <c r="W382" i="103"/>
  <c r="V382" i="103"/>
  <c r="U382" i="103"/>
  <c r="T382" i="103"/>
  <c r="S382" i="103"/>
  <c r="Q382" i="103"/>
  <c r="N382" i="103"/>
  <c r="O382" i="103" s="1"/>
  <c r="L382" i="103"/>
  <c r="K382" i="103"/>
  <c r="W381" i="103"/>
  <c r="V381" i="103"/>
  <c r="U381" i="103"/>
  <c r="T381" i="103"/>
  <c r="S381" i="103"/>
  <c r="Q381" i="103"/>
  <c r="N381" i="103"/>
  <c r="O381" i="103" s="1"/>
  <c r="K381" i="103"/>
  <c r="L381" i="103" s="1"/>
  <c r="W380" i="103"/>
  <c r="V380" i="103"/>
  <c r="U380" i="103"/>
  <c r="T380" i="103"/>
  <c r="S380" i="103"/>
  <c r="Q380" i="103"/>
  <c r="N380" i="103"/>
  <c r="O380" i="103" s="1"/>
  <c r="K380" i="103"/>
  <c r="L380" i="103" s="1"/>
  <c r="W379" i="103"/>
  <c r="V379" i="103"/>
  <c r="U379" i="103"/>
  <c r="T379" i="103"/>
  <c r="S379" i="103"/>
  <c r="Q379" i="103"/>
  <c r="N379" i="103"/>
  <c r="O379" i="103" s="1"/>
  <c r="K379" i="103"/>
  <c r="L379" i="103" s="1"/>
  <c r="W378" i="103"/>
  <c r="V378" i="103"/>
  <c r="U378" i="103"/>
  <c r="T378" i="103"/>
  <c r="T399" i="103" s="1"/>
  <c r="T398" i="103" s="1"/>
  <c r="D398" i="103" s="1"/>
  <c r="S378" i="103"/>
  <c r="Q378" i="103"/>
  <c r="N378" i="103"/>
  <c r="O378" i="103" s="1"/>
  <c r="K378" i="103"/>
  <c r="L378" i="103" s="1"/>
  <c r="I373" i="103"/>
  <c r="H373" i="103"/>
  <c r="C373" i="103"/>
  <c r="B373" i="103"/>
  <c r="W372" i="103"/>
  <c r="V372" i="103"/>
  <c r="U372" i="103"/>
  <c r="T372" i="103"/>
  <c r="S372" i="103"/>
  <c r="Q372" i="103"/>
  <c r="N372" i="103"/>
  <c r="O372" i="103" s="1"/>
  <c r="K372" i="103"/>
  <c r="L372" i="103" s="1"/>
  <c r="W371" i="103"/>
  <c r="V371" i="103"/>
  <c r="U371" i="103"/>
  <c r="T371" i="103"/>
  <c r="S371" i="103"/>
  <c r="Q371" i="103"/>
  <c r="N371" i="103"/>
  <c r="O371" i="103" s="1"/>
  <c r="K371" i="103"/>
  <c r="L371" i="103" s="1"/>
  <c r="W370" i="103"/>
  <c r="V370" i="103"/>
  <c r="U370" i="103"/>
  <c r="T370" i="103"/>
  <c r="S370" i="103"/>
  <c r="Q370" i="103"/>
  <c r="N370" i="103"/>
  <c r="O370" i="103" s="1"/>
  <c r="K370" i="103"/>
  <c r="L370" i="103" s="1"/>
  <c r="W369" i="103"/>
  <c r="V369" i="103"/>
  <c r="U369" i="103"/>
  <c r="T369" i="103"/>
  <c r="S369" i="103"/>
  <c r="Q369" i="103"/>
  <c r="N369" i="103"/>
  <c r="O369" i="103" s="1"/>
  <c r="L369" i="103"/>
  <c r="K369" i="103"/>
  <c r="W368" i="103"/>
  <c r="V368" i="103"/>
  <c r="U368" i="103"/>
  <c r="T368" i="103"/>
  <c r="S368" i="103"/>
  <c r="Q368" i="103"/>
  <c r="O368" i="103"/>
  <c r="N368" i="103"/>
  <c r="K368" i="103"/>
  <c r="L368" i="103" s="1"/>
  <c r="W367" i="103"/>
  <c r="V367" i="103"/>
  <c r="U367" i="103"/>
  <c r="T367" i="103"/>
  <c r="S367" i="103"/>
  <c r="Q367" i="103"/>
  <c r="N367" i="103"/>
  <c r="O367" i="103" s="1"/>
  <c r="K367" i="103"/>
  <c r="L367" i="103" s="1"/>
  <c r="W366" i="103"/>
  <c r="V366" i="103"/>
  <c r="U366" i="103"/>
  <c r="T366" i="103"/>
  <c r="S366" i="103"/>
  <c r="Q366" i="103"/>
  <c r="N366" i="103"/>
  <c r="O366" i="103" s="1"/>
  <c r="K366" i="103"/>
  <c r="L366" i="103" s="1"/>
  <c r="W365" i="103"/>
  <c r="V365" i="103"/>
  <c r="U365" i="103"/>
  <c r="T365" i="103"/>
  <c r="S365" i="103"/>
  <c r="Q365" i="103"/>
  <c r="N365" i="103"/>
  <c r="O365" i="103" s="1"/>
  <c r="K365" i="103"/>
  <c r="L365" i="103" s="1"/>
  <c r="W364" i="103"/>
  <c r="V364" i="103"/>
  <c r="U364" i="103"/>
  <c r="T364" i="103"/>
  <c r="S364" i="103"/>
  <c r="Q364" i="103"/>
  <c r="N364" i="103"/>
  <c r="O364" i="103" s="1"/>
  <c r="K364" i="103"/>
  <c r="L364" i="103" s="1"/>
  <c r="W363" i="103"/>
  <c r="V363" i="103"/>
  <c r="U363" i="103"/>
  <c r="T363" i="103"/>
  <c r="S363" i="103"/>
  <c r="Q363" i="103"/>
  <c r="N363" i="103"/>
  <c r="O363" i="103" s="1"/>
  <c r="K363" i="103"/>
  <c r="L363" i="103" s="1"/>
  <c r="W362" i="103"/>
  <c r="V362" i="103"/>
  <c r="U362" i="103"/>
  <c r="T362" i="103"/>
  <c r="S362" i="103"/>
  <c r="Q362" i="103"/>
  <c r="N362" i="103"/>
  <c r="O362" i="103" s="1"/>
  <c r="K362" i="103"/>
  <c r="L362" i="103" s="1"/>
  <c r="W361" i="103"/>
  <c r="V361" i="103"/>
  <c r="U361" i="103"/>
  <c r="T361" i="103"/>
  <c r="S361" i="103"/>
  <c r="Q361" i="103"/>
  <c r="N361" i="103"/>
  <c r="O361" i="103" s="1"/>
  <c r="L361" i="103"/>
  <c r="K361" i="103"/>
  <c r="W360" i="103"/>
  <c r="V360" i="103"/>
  <c r="U360" i="103"/>
  <c r="T360" i="103"/>
  <c r="S360" i="103"/>
  <c r="Q360" i="103"/>
  <c r="O360" i="103"/>
  <c r="N360" i="103"/>
  <c r="K360" i="103"/>
  <c r="L360" i="103" s="1"/>
  <c r="W359" i="103"/>
  <c r="V359" i="103"/>
  <c r="U359" i="103"/>
  <c r="T359" i="103"/>
  <c r="S359" i="103"/>
  <c r="Q359" i="103"/>
  <c r="N359" i="103"/>
  <c r="O359" i="103" s="1"/>
  <c r="K359" i="103"/>
  <c r="L359" i="103" s="1"/>
  <c r="W358" i="103"/>
  <c r="V358" i="103"/>
  <c r="U358" i="103"/>
  <c r="T358" i="103"/>
  <c r="S358" i="103"/>
  <c r="Q358" i="103"/>
  <c r="N358" i="103"/>
  <c r="O358" i="103" s="1"/>
  <c r="K358" i="103"/>
  <c r="L358" i="103" s="1"/>
  <c r="W357" i="103"/>
  <c r="V357" i="103"/>
  <c r="U357" i="103"/>
  <c r="T357" i="103"/>
  <c r="S357" i="103"/>
  <c r="Q357" i="103"/>
  <c r="N357" i="103"/>
  <c r="O357" i="103" s="1"/>
  <c r="K357" i="103"/>
  <c r="L357" i="103" s="1"/>
  <c r="W356" i="103"/>
  <c r="V356" i="103"/>
  <c r="U356" i="103"/>
  <c r="T356" i="103"/>
  <c r="S356" i="103"/>
  <c r="Q356" i="103"/>
  <c r="N356" i="103"/>
  <c r="O356" i="103" s="1"/>
  <c r="K356" i="103"/>
  <c r="L356" i="103" s="1"/>
  <c r="W355" i="103"/>
  <c r="V355" i="103"/>
  <c r="U355" i="103"/>
  <c r="T355" i="103"/>
  <c r="S355" i="103"/>
  <c r="Q355" i="103"/>
  <c r="N355" i="103"/>
  <c r="O355" i="103" s="1"/>
  <c r="K355" i="103"/>
  <c r="L355" i="103" s="1"/>
  <c r="W354" i="103"/>
  <c r="V354" i="103"/>
  <c r="U354" i="103"/>
  <c r="T354" i="103"/>
  <c r="S354" i="103"/>
  <c r="Q354" i="103"/>
  <c r="N354" i="103"/>
  <c r="O354" i="103" s="1"/>
  <c r="K354" i="103"/>
  <c r="L354" i="103" s="1"/>
  <c r="W353" i="103"/>
  <c r="V353" i="103"/>
  <c r="U353" i="103"/>
  <c r="T353" i="103"/>
  <c r="S353" i="103"/>
  <c r="Q353" i="103"/>
  <c r="N353" i="103"/>
  <c r="O353" i="103" s="1"/>
  <c r="L353" i="103"/>
  <c r="K353" i="103"/>
  <c r="I348" i="103"/>
  <c r="H348" i="103"/>
  <c r="H21" i="103" s="1"/>
  <c r="C348" i="103"/>
  <c r="B348" i="103"/>
  <c r="B21" i="103" s="1"/>
  <c r="W347" i="103"/>
  <c r="V347" i="103"/>
  <c r="U347" i="103"/>
  <c r="T347" i="103"/>
  <c r="S347" i="103"/>
  <c r="Q347" i="103"/>
  <c r="O347" i="103"/>
  <c r="N347" i="103"/>
  <c r="K347" i="103"/>
  <c r="L347" i="103" s="1"/>
  <c r="W346" i="103"/>
  <c r="V346" i="103"/>
  <c r="U346" i="103"/>
  <c r="T346" i="103"/>
  <c r="S346" i="103"/>
  <c r="Q346" i="103"/>
  <c r="N346" i="103"/>
  <c r="O346" i="103" s="1"/>
  <c r="K346" i="103"/>
  <c r="L346" i="103" s="1"/>
  <c r="W345" i="103"/>
  <c r="V345" i="103"/>
  <c r="U345" i="103"/>
  <c r="T345" i="103"/>
  <c r="S345" i="103"/>
  <c r="Q345" i="103"/>
  <c r="N345" i="103"/>
  <c r="O345" i="103" s="1"/>
  <c r="K345" i="103"/>
  <c r="L345" i="103" s="1"/>
  <c r="W344" i="103"/>
  <c r="V344" i="103"/>
  <c r="U344" i="103"/>
  <c r="T344" i="103"/>
  <c r="S344" i="103"/>
  <c r="Q344" i="103"/>
  <c r="N344" i="103"/>
  <c r="O344" i="103" s="1"/>
  <c r="K344" i="103"/>
  <c r="L344" i="103" s="1"/>
  <c r="W343" i="103"/>
  <c r="V343" i="103"/>
  <c r="U343" i="103"/>
  <c r="T343" i="103"/>
  <c r="S343" i="103"/>
  <c r="Q343" i="103"/>
  <c r="N343" i="103"/>
  <c r="O343" i="103" s="1"/>
  <c r="K343" i="103"/>
  <c r="L343" i="103" s="1"/>
  <c r="W342" i="103"/>
  <c r="V342" i="103"/>
  <c r="U342" i="103"/>
  <c r="T342" i="103"/>
  <c r="S342" i="103"/>
  <c r="Q342" i="103"/>
  <c r="N342" i="103"/>
  <c r="O342" i="103" s="1"/>
  <c r="K342" i="103"/>
  <c r="L342" i="103" s="1"/>
  <c r="W341" i="103"/>
  <c r="V341" i="103"/>
  <c r="U341" i="103"/>
  <c r="T341" i="103"/>
  <c r="S341" i="103"/>
  <c r="Q341" i="103"/>
  <c r="N341" i="103"/>
  <c r="O341" i="103" s="1"/>
  <c r="K341" i="103"/>
  <c r="L341" i="103" s="1"/>
  <c r="W340" i="103"/>
  <c r="V340" i="103"/>
  <c r="U340" i="103"/>
  <c r="T340" i="103"/>
  <c r="S340" i="103"/>
  <c r="Q340" i="103"/>
  <c r="N340" i="103"/>
  <c r="O340" i="103" s="1"/>
  <c r="K340" i="103"/>
  <c r="L340" i="103" s="1"/>
  <c r="W339" i="103"/>
  <c r="V339" i="103"/>
  <c r="U339" i="103"/>
  <c r="T339" i="103"/>
  <c r="S339" i="103"/>
  <c r="Q339" i="103"/>
  <c r="O339" i="103"/>
  <c r="N339" i="103"/>
  <c r="K339" i="103"/>
  <c r="L339" i="103" s="1"/>
  <c r="W338" i="103"/>
  <c r="V338" i="103"/>
  <c r="U338" i="103"/>
  <c r="T338" i="103"/>
  <c r="S338" i="103"/>
  <c r="Q338" i="103"/>
  <c r="N338" i="103"/>
  <c r="O338" i="103" s="1"/>
  <c r="K338" i="103"/>
  <c r="L338" i="103" s="1"/>
  <c r="W337" i="103"/>
  <c r="V337" i="103"/>
  <c r="U337" i="103"/>
  <c r="T337" i="103"/>
  <c r="S337" i="103"/>
  <c r="Q337" i="103"/>
  <c r="N337" i="103"/>
  <c r="O337" i="103" s="1"/>
  <c r="K337" i="103"/>
  <c r="L337" i="103" s="1"/>
  <c r="W336" i="103"/>
  <c r="V336" i="103"/>
  <c r="U336" i="103"/>
  <c r="T336" i="103"/>
  <c r="S336" i="103"/>
  <c r="Q336" i="103"/>
  <c r="N336" i="103"/>
  <c r="O336" i="103" s="1"/>
  <c r="K336" i="103"/>
  <c r="L336" i="103" s="1"/>
  <c r="W335" i="103"/>
  <c r="V335" i="103"/>
  <c r="U335" i="103"/>
  <c r="T335" i="103"/>
  <c r="S335" i="103"/>
  <c r="Q335" i="103"/>
  <c r="N335" i="103"/>
  <c r="O335" i="103" s="1"/>
  <c r="K335" i="103"/>
  <c r="L335" i="103" s="1"/>
  <c r="W334" i="103"/>
  <c r="V334" i="103"/>
  <c r="U334" i="103"/>
  <c r="T334" i="103"/>
  <c r="S334" i="103"/>
  <c r="Q334" i="103"/>
  <c r="N334" i="103"/>
  <c r="O334" i="103" s="1"/>
  <c r="K334" i="103"/>
  <c r="L334" i="103" s="1"/>
  <c r="W333" i="103"/>
  <c r="V333" i="103"/>
  <c r="U333" i="103"/>
  <c r="T333" i="103"/>
  <c r="S333" i="103"/>
  <c r="Q333" i="103"/>
  <c r="N333" i="103"/>
  <c r="O333" i="103" s="1"/>
  <c r="K333" i="103"/>
  <c r="L333" i="103" s="1"/>
  <c r="W332" i="103"/>
  <c r="V332" i="103"/>
  <c r="U332" i="103"/>
  <c r="T332" i="103"/>
  <c r="S332" i="103"/>
  <c r="Q332" i="103"/>
  <c r="N332" i="103"/>
  <c r="O332" i="103" s="1"/>
  <c r="K332" i="103"/>
  <c r="L332" i="103" s="1"/>
  <c r="W331" i="103"/>
  <c r="V331" i="103"/>
  <c r="U331" i="103"/>
  <c r="T331" i="103"/>
  <c r="S331" i="103"/>
  <c r="Q331" i="103"/>
  <c r="O331" i="103"/>
  <c r="N331" i="103"/>
  <c r="K331" i="103"/>
  <c r="L331" i="103" s="1"/>
  <c r="W330" i="103"/>
  <c r="V330" i="103"/>
  <c r="U330" i="103"/>
  <c r="T330" i="103"/>
  <c r="S330" i="103"/>
  <c r="Q330" i="103"/>
  <c r="N330" i="103"/>
  <c r="O330" i="103" s="1"/>
  <c r="K330" i="103"/>
  <c r="L330" i="103" s="1"/>
  <c r="W329" i="103"/>
  <c r="V329" i="103"/>
  <c r="U329" i="103"/>
  <c r="T329" i="103"/>
  <c r="S329" i="103"/>
  <c r="Q329" i="103"/>
  <c r="N329" i="103"/>
  <c r="O329" i="103" s="1"/>
  <c r="K329" i="103"/>
  <c r="L329" i="103" s="1"/>
  <c r="W328" i="103"/>
  <c r="V328" i="103"/>
  <c r="U328" i="103"/>
  <c r="T328" i="103"/>
  <c r="S328" i="103"/>
  <c r="Q328" i="103"/>
  <c r="N328" i="103"/>
  <c r="O328" i="103" s="1"/>
  <c r="K328" i="103"/>
  <c r="L328" i="103" s="1"/>
  <c r="I323" i="103"/>
  <c r="H323" i="103"/>
  <c r="C323" i="103"/>
  <c r="B323" i="103"/>
  <c r="B20" i="103" s="1"/>
  <c r="W322" i="103"/>
  <c r="V322" i="103"/>
  <c r="U322" i="103"/>
  <c r="T322" i="103"/>
  <c r="S322" i="103"/>
  <c r="Q322" i="103"/>
  <c r="N322" i="103"/>
  <c r="O322" i="103" s="1"/>
  <c r="K322" i="103"/>
  <c r="L322" i="103" s="1"/>
  <c r="W321" i="103"/>
  <c r="V321" i="103"/>
  <c r="U321" i="103"/>
  <c r="T321" i="103"/>
  <c r="S321" i="103"/>
  <c r="Q321" i="103"/>
  <c r="N321" i="103"/>
  <c r="O321" i="103" s="1"/>
  <c r="K321" i="103"/>
  <c r="L321" i="103" s="1"/>
  <c r="W320" i="103"/>
  <c r="V320" i="103"/>
  <c r="U320" i="103"/>
  <c r="T320" i="103"/>
  <c r="S320" i="103"/>
  <c r="Q320" i="103"/>
  <c r="N320" i="103"/>
  <c r="O320" i="103" s="1"/>
  <c r="K320" i="103"/>
  <c r="L320" i="103" s="1"/>
  <c r="W319" i="103"/>
  <c r="V319" i="103"/>
  <c r="U319" i="103"/>
  <c r="T319" i="103"/>
  <c r="S319" i="103"/>
  <c r="Q319" i="103"/>
  <c r="N319" i="103"/>
  <c r="O319" i="103" s="1"/>
  <c r="L319" i="103"/>
  <c r="K319" i="103"/>
  <c r="W318" i="103"/>
  <c r="V318" i="103"/>
  <c r="U318" i="103"/>
  <c r="T318" i="103"/>
  <c r="S318" i="103"/>
  <c r="Q318" i="103"/>
  <c r="N318" i="103"/>
  <c r="O318" i="103" s="1"/>
  <c r="K318" i="103"/>
  <c r="L318" i="103" s="1"/>
  <c r="W317" i="103"/>
  <c r="V317" i="103"/>
  <c r="U317" i="103"/>
  <c r="T317" i="103"/>
  <c r="S317" i="103"/>
  <c r="Q317" i="103"/>
  <c r="N317" i="103"/>
  <c r="O317" i="103" s="1"/>
  <c r="K317" i="103"/>
  <c r="L317" i="103" s="1"/>
  <c r="W316" i="103"/>
  <c r="V316" i="103"/>
  <c r="U316" i="103"/>
  <c r="T316" i="103"/>
  <c r="S316" i="103"/>
  <c r="Q316" i="103"/>
  <c r="N316" i="103"/>
  <c r="O316" i="103" s="1"/>
  <c r="K316" i="103"/>
  <c r="L316" i="103" s="1"/>
  <c r="W315" i="103"/>
  <c r="V315" i="103"/>
  <c r="U315" i="103"/>
  <c r="T315" i="103"/>
  <c r="S315" i="103"/>
  <c r="Q315" i="103"/>
  <c r="N315" i="103"/>
  <c r="O315" i="103" s="1"/>
  <c r="K315" i="103"/>
  <c r="L315" i="103" s="1"/>
  <c r="W314" i="103"/>
  <c r="V314" i="103"/>
  <c r="U314" i="103"/>
  <c r="T314" i="103"/>
  <c r="S314" i="103"/>
  <c r="Q314" i="103"/>
  <c r="N314" i="103"/>
  <c r="O314" i="103" s="1"/>
  <c r="K314" i="103"/>
  <c r="L314" i="103" s="1"/>
  <c r="W313" i="103"/>
  <c r="V313" i="103"/>
  <c r="U313" i="103"/>
  <c r="T313" i="103"/>
  <c r="S313" i="103"/>
  <c r="Q313" i="103"/>
  <c r="N313" i="103"/>
  <c r="O313" i="103" s="1"/>
  <c r="K313" i="103"/>
  <c r="L313" i="103" s="1"/>
  <c r="W312" i="103"/>
  <c r="V312" i="103"/>
  <c r="U312" i="103"/>
  <c r="T312" i="103"/>
  <c r="S312" i="103"/>
  <c r="Q312" i="103"/>
  <c r="N312" i="103"/>
  <c r="O312" i="103" s="1"/>
  <c r="K312" i="103"/>
  <c r="L312" i="103" s="1"/>
  <c r="W311" i="103"/>
  <c r="V311" i="103"/>
  <c r="U311" i="103"/>
  <c r="T311" i="103"/>
  <c r="S311" i="103"/>
  <c r="Q311" i="103"/>
  <c r="N311" i="103"/>
  <c r="O311" i="103" s="1"/>
  <c r="L311" i="103"/>
  <c r="K311" i="103"/>
  <c r="W310" i="103"/>
  <c r="V310" i="103"/>
  <c r="U310" i="103"/>
  <c r="T310" i="103"/>
  <c r="S310" i="103"/>
  <c r="Q310" i="103"/>
  <c r="N310" i="103"/>
  <c r="O310" i="103" s="1"/>
  <c r="K310" i="103"/>
  <c r="L310" i="103" s="1"/>
  <c r="W309" i="103"/>
  <c r="V309" i="103"/>
  <c r="U309" i="103"/>
  <c r="T309" i="103"/>
  <c r="S309" i="103"/>
  <c r="Q309" i="103"/>
  <c r="N309" i="103"/>
  <c r="O309" i="103" s="1"/>
  <c r="K309" i="103"/>
  <c r="L309" i="103" s="1"/>
  <c r="W308" i="103"/>
  <c r="V308" i="103"/>
  <c r="U308" i="103"/>
  <c r="T308" i="103"/>
  <c r="S308" i="103"/>
  <c r="Q308" i="103"/>
  <c r="N308" i="103"/>
  <c r="O308" i="103" s="1"/>
  <c r="K308" i="103"/>
  <c r="L308" i="103" s="1"/>
  <c r="W307" i="103"/>
  <c r="V307" i="103"/>
  <c r="U307" i="103"/>
  <c r="T307" i="103"/>
  <c r="S307" i="103"/>
  <c r="Q307" i="103"/>
  <c r="N307" i="103"/>
  <c r="O307" i="103" s="1"/>
  <c r="K307" i="103"/>
  <c r="L307" i="103" s="1"/>
  <c r="W306" i="103"/>
  <c r="V306" i="103"/>
  <c r="U306" i="103"/>
  <c r="T306" i="103"/>
  <c r="S306" i="103"/>
  <c r="Q306" i="103"/>
  <c r="N306" i="103"/>
  <c r="O306" i="103" s="1"/>
  <c r="K306" i="103"/>
  <c r="L306" i="103" s="1"/>
  <c r="W305" i="103"/>
  <c r="V305" i="103"/>
  <c r="U305" i="103"/>
  <c r="T305" i="103"/>
  <c r="S305" i="103"/>
  <c r="Q305" i="103"/>
  <c r="N305" i="103"/>
  <c r="O305" i="103" s="1"/>
  <c r="K305" i="103"/>
  <c r="L305" i="103" s="1"/>
  <c r="W304" i="103"/>
  <c r="V304" i="103"/>
  <c r="U304" i="103"/>
  <c r="T304" i="103"/>
  <c r="S304" i="103"/>
  <c r="Q304" i="103"/>
  <c r="N304" i="103"/>
  <c r="O304" i="103" s="1"/>
  <c r="K304" i="103"/>
  <c r="L304" i="103" s="1"/>
  <c r="W303" i="103"/>
  <c r="V303" i="103"/>
  <c r="U303" i="103"/>
  <c r="T303" i="103"/>
  <c r="S303" i="103"/>
  <c r="Q303" i="103"/>
  <c r="N303" i="103"/>
  <c r="O303" i="103" s="1"/>
  <c r="L303" i="103"/>
  <c r="K303" i="103"/>
  <c r="I298" i="103"/>
  <c r="H298" i="103"/>
  <c r="C298" i="103"/>
  <c r="B298" i="103"/>
  <c r="W297" i="103"/>
  <c r="V297" i="103"/>
  <c r="U297" i="103"/>
  <c r="T297" i="103"/>
  <c r="S297" i="103"/>
  <c r="Q297" i="103"/>
  <c r="O297" i="103"/>
  <c r="N297" i="103"/>
  <c r="K297" i="103"/>
  <c r="L297" i="103" s="1"/>
  <c r="W296" i="103"/>
  <c r="V296" i="103"/>
  <c r="U296" i="103"/>
  <c r="T296" i="103"/>
  <c r="S296" i="103"/>
  <c r="Q296" i="103"/>
  <c r="N296" i="103"/>
  <c r="O296" i="103" s="1"/>
  <c r="K296" i="103"/>
  <c r="L296" i="103" s="1"/>
  <c r="W295" i="103"/>
  <c r="V295" i="103"/>
  <c r="U295" i="103"/>
  <c r="T295" i="103"/>
  <c r="S295" i="103"/>
  <c r="Q295" i="103"/>
  <c r="N295" i="103"/>
  <c r="O295" i="103" s="1"/>
  <c r="K295" i="103"/>
  <c r="L295" i="103" s="1"/>
  <c r="W294" i="103"/>
  <c r="V294" i="103"/>
  <c r="U294" i="103"/>
  <c r="T294" i="103"/>
  <c r="S294" i="103"/>
  <c r="Q294" i="103"/>
  <c r="N294" i="103"/>
  <c r="O294" i="103" s="1"/>
  <c r="K294" i="103"/>
  <c r="L294" i="103" s="1"/>
  <c r="W293" i="103"/>
  <c r="V293" i="103"/>
  <c r="U293" i="103"/>
  <c r="T293" i="103"/>
  <c r="S293" i="103"/>
  <c r="Q293" i="103"/>
  <c r="N293" i="103"/>
  <c r="O293" i="103" s="1"/>
  <c r="K293" i="103"/>
  <c r="L293" i="103" s="1"/>
  <c r="W292" i="103"/>
  <c r="V292" i="103"/>
  <c r="U292" i="103"/>
  <c r="T292" i="103"/>
  <c r="S292" i="103"/>
  <c r="Q292" i="103"/>
  <c r="N292" i="103"/>
  <c r="O292" i="103" s="1"/>
  <c r="K292" i="103"/>
  <c r="L292" i="103" s="1"/>
  <c r="W291" i="103"/>
  <c r="V291" i="103"/>
  <c r="U291" i="103"/>
  <c r="T291" i="103"/>
  <c r="S291" i="103"/>
  <c r="Q291" i="103"/>
  <c r="N291" i="103"/>
  <c r="O291" i="103" s="1"/>
  <c r="K291" i="103"/>
  <c r="L291" i="103" s="1"/>
  <c r="W290" i="103"/>
  <c r="V290" i="103"/>
  <c r="U290" i="103"/>
  <c r="T290" i="103"/>
  <c r="S290" i="103"/>
  <c r="Q290" i="103"/>
  <c r="N290" i="103"/>
  <c r="O290" i="103" s="1"/>
  <c r="L290" i="103"/>
  <c r="K290" i="103"/>
  <c r="W289" i="103"/>
  <c r="V289" i="103"/>
  <c r="U289" i="103"/>
  <c r="T289" i="103"/>
  <c r="S289" i="103"/>
  <c r="Q289" i="103"/>
  <c r="O289" i="103"/>
  <c r="N289" i="103"/>
  <c r="K289" i="103"/>
  <c r="L289" i="103" s="1"/>
  <c r="W288" i="103"/>
  <c r="V288" i="103"/>
  <c r="U288" i="103"/>
  <c r="T288" i="103"/>
  <c r="S288" i="103"/>
  <c r="Q288" i="103"/>
  <c r="N288" i="103"/>
  <c r="O288" i="103" s="1"/>
  <c r="K288" i="103"/>
  <c r="L288" i="103" s="1"/>
  <c r="W287" i="103"/>
  <c r="V287" i="103"/>
  <c r="U287" i="103"/>
  <c r="T287" i="103"/>
  <c r="S287" i="103"/>
  <c r="Q287" i="103"/>
  <c r="N287" i="103"/>
  <c r="O287" i="103" s="1"/>
  <c r="K287" i="103"/>
  <c r="L287" i="103" s="1"/>
  <c r="W286" i="103"/>
  <c r="V286" i="103"/>
  <c r="U286" i="103"/>
  <c r="T286" i="103"/>
  <c r="S286" i="103"/>
  <c r="Q286" i="103"/>
  <c r="N286" i="103"/>
  <c r="O286" i="103" s="1"/>
  <c r="K286" i="103"/>
  <c r="L286" i="103" s="1"/>
  <c r="W285" i="103"/>
  <c r="V285" i="103"/>
  <c r="U285" i="103"/>
  <c r="T285" i="103"/>
  <c r="S285" i="103"/>
  <c r="Q285" i="103"/>
  <c r="N285" i="103"/>
  <c r="O285" i="103" s="1"/>
  <c r="K285" i="103"/>
  <c r="L285" i="103" s="1"/>
  <c r="W284" i="103"/>
  <c r="V284" i="103"/>
  <c r="U284" i="103"/>
  <c r="T284" i="103"/>
  <c r="S284" i="103"/>
  <c r="Q284" i="103"/>
  <c r="N284" i="103"/>
  <c r="O284" i="103" s="1"/>
  <c r="K284" i="103"/>
  <c r="L284" i="103" s="1"/>
  <c r="W283" i="103"/>
  <c r="V283" i="103"/>
  <c r="U283" i="103"/>
  <c r="T283" i="103"/>
  <c r="S283" i="103"/>
  <c r="Q283" i="103"/>
  <c r="N283" i="103"/>
  <c r="O283" i="103" s="1"/>
  <c r="K283" i="103"/>
  <c r="L283" i="103" s="1"/>
  <c r="W282" i="103"/>
  <c r="V282" i="103"/>
  <c r="U282" i="103"/>
  <c r="T282" i="103"/>
  <c r="S282" i="103"/>
  <c r="Q282" i="103"/>
  <c r="N282" i="103"/>
  <c r="O282" i="103" s="1"/>
  <c r="L282" i="103"/>
  <c r="K282" i="103"/>
  <c r="W281" i="103"/>
  <c r="V281" i="103"/>
  <c r="U281" i="103"/>
  <c r="T281" i="103"/>
  <c r="S281" i="103"/>
  <c r="Q281" i="103"/>
  <c r="O281" i="103"/>
  <c r="N281" i="103"/>
  <c r="K281" i="103"/>
  <c r="L281" i="103" s="1"/>
  <c r="W280" i="103"/>
  <c r="V280" i="103"/>
  <c r="U280" i="103"/>
  <c r="T280" i="103"/>
  <c r="S280" i="103"/>
  <c r="Q280" i="103"/>
  <c r="N280" i="103"/>
  <c r="O280" i="103" s="1"/>
  <c r="K280" i="103"/>
  <c r="L280" i="103" s="1"/>
  <c r="W279" i="103"/>
  <c r="V279" i="103"/>
  <c r="U279" i="103"/>
  <c r="T279" i="103"/>
  <c r="S279" i="103"/>
  <c r="Q279" i="103"/>
  <c r="N279" i="103"/>
  <c r="O279" i="103" s="1"/>
  <c r="K279" i="103"/>
  <c r="L279" i="103" s="1"/>
  <c r="W278" i="103"/>
  <c r="V278" i="103"/>
  <c r="U278" i="103"/>
  <c r="T278" i="103"/>
  <c r="S278" i="103"/>
  <c r="Q278" i="103"/>
  <c r="N278" i="103"/>
  <c r="O278" i="103" s="1"/>
  <c r="K278" i="103"/>
  <c r="L278" i="103" s="1"/>
  <c r="I273" i="103"/>
  <c r="H273" i="103"/>
  <c r="H18" i="103" s="1"/>
  <c r="C273" i="103"/>
  <c r="B273" i="103"/>
  <c r="W272" i="103"/>
  <c r="V272" i="103"/>
  <c r="U272" i="103"/>
  <c r="T272" i="103"/>
  <c r="S272" i="103"/>
  <c r="Q272" i="103"/>
  <c r="N272" i="103"/>
  <c r="O272" i="103" s="1"/>
  <c r="K272" i="103"/>
  <c r="L272" i="103" s="1"/>
  <c r="W271" i="103"/>
  <c r="V271" i="103"/>
  <c r="U271" i="103"/>
  <c r="T271" i="103"/>
  <c r="S271" i="103"/>
  <c r="Q271" i="103"/>
  <c r="N271" i="103"/>
  <c r="O271" i="103" s="1"/>
  <c r="K271" i="103"/>
  <c r="L271" i="103" s="1"/>
  <c r="W270" i="103"/>
  <c r="V270" i="103"/>
  <c r="U270" i="103"/>
  <c r="T270" i="103"/>
  <c r="S270" i="103"/>
  <c r="Q270" i="103"/>
  <c r="N270" i="103"/>
  <c r="O270" i="103" s="1"/>
  <c r="K270" i="103"/>
  <c r="L270" i="103" s="1"/>
  <c r="W269" i="103"/>
  <c r="V269" i="103"/>
  <c r="U269" i="103"/>
  <c r="T269" i="103"/>
  <c r="S269" i="103"/>
  <c r="Q269" i="103"/>
  <c r="N269" i="103"/>
  <c r="O269" i="103" s="1"/>
  <c r="K269" i="103"/>
  <c r="L269" i="103" s="1"/>
  <c r="W268" i="103"/>
  <c r="V268" i="103"/>
  <c r="U268" i="103"/>
  <c r="T268" i="103"/>
  <c r="S268" i="103"/>
  <c r="Q268" i="103"/>
  <c r="N268" i="103"/>
  <c r="O268" i="103" s="1"/>
  <c r="K268" i="103"/>
  <c r="L268" i="103" s="1"/>
  <c r="W267" i="103"/>
  <c r="V267" i="103"/>
  <c r="U267" i="103"/>
  <c r="T267" i="103"/>
  <c r="S267" i="103"/>
  <c r="Q267" i="103"/>
  <c r="N267" i="103"/>
  <c r="O267" i="103" s="1"/>
  <c r="K267" i="103"/>
  <c r="L267" i="103" s="1"/>
  <c r="W266" i="103"/>
  <c r="V266" i="103"/>
  <c r="U266" i="103"/>
  <c r="T266" i="103"/>
  <c r="S266" i="103"/>
  <c r="Q266" i="103"/>
  <c r="N266" i="103"/>
  <c r="O266" i="103" s="1"/>
  <c r="K266" i="103"/>
  <c r="L266" i="103" s="1"/>
  <c r="W265" i="103"/>
  <c r="V265" i="103"/>
  <c r="U265" i="103"/>
  <c r="T265" i="103"/>
  <c r="S265" i="103"/>
  <c r="Q265" i="103"/>
  <c r="N265" i="103"/>
  <c r="O265" i="103" s="1"/>
  <c r="L265" i="103"/>
  <c r="K265" i="103"/>
  <c r="W264" i="103"/>
  <c r="V264" i="103"/>
  <c r="U264" i="103"/>
  <c r="T264" i="103"/>
  <c r="S264" i="103"/>
  <c r="Q264" i="103"/>
  <c r="O264" i="103"/>
  <c r="N264" i="103"/>
  <c r="K264" i="103"/>
  <c r="L264" i="103" s="1"/>
  <c r="W263" i="103"/>
  <c r="V263" i="103"/>
  <c r="U263" i="103"/>
  <c r="T263" i="103"/>
  <c r="S263" i="103"/>
  <c r="Q263" i="103"/>
  <c r="N263" i="103"/>
  <c r="O263" i="103" s="1"/>
  <c r="K263" i="103"/>
  <c r="L263" i="103" s="1"/>
  <c r="W262" i="103"/>
  <c r="V262" i="103"/>
  <c r="U262" i="103"/>
  <c r="T262" i="103"/>
  <c r="S262" i="103"/>
  <c r="Q262" i="103"/>
  <c r="N262" i="103"/>
  <c r="O262" i="103" s="1"/>
  <c r="K262" i="103"/>
  <c r="L262" i="103" s="1"/>
  <c r="W261" i="103"/>
  <c r="V261" i="103"/>
  <c r="U261" i="103"/>
  <c r="T261" i="103"/>
  <c r="S261" i="103"/>
  <c r="Q261" i="103"/>
  <c r="N261" i="103"/>
  <c r="O261" i="103" s="1"/>
  <c r="K261" i="103"/>
  <c r="L261" i="103" s="1"/>
  <c r="W260" i="103"/>
  <c r="V260" i="103"/>
  <c r="U260" i="103"/>
  <c r="T260" i="103"/>
  <c r="S260" i="103"/>
  <c r="Q260" i="103"/>
  <c r="N260" i="103"/>
  <c r="O260" i="103" s="1"/>
  <c r="K260" i="103"/>
  <c r="L260" i="103" s="1"/>
  <c r="W259" i="103"/>
  <c r="V259" i="103"/>
  <c r="U259" i="103"/>
  <c r="T259" i="103"/>
  <c r="S259" i="103"/>
  <c r="Q259" i="103"/>
  <c r="N259" i="103"/>
  <c r="O259" i="103" s="1"/>
  <c r="K259" i="103"/>
  <c r="L259" i="103" s="1"/>
  <c r="W258" i="103"/>
  <c r="V258" i="103"/>
  <c r="U258" i="103"/>
  <c r="T258" i="103"/>
  <c r="S258" i="103"/>
  <c r="Q258" i="103"/>
  <c r="N258" i="103"/>
  <c r="O258" i="103" s="1"/>
  <c r="K258" i="103"/>
  <c r="L258" i="103" s="1"/>
  <c r="W257" i="103"/>
  <c r="V257" i="103"/>
  <c r="U257" i="103"/>
  <c r="T257" i="103"/>
  <c r="S257" i="103"/>
  <c r="Q257" i="103"/>
  <c r="N257" i="103"/>
  <c r="O257" i="103" s="1"/>
  <c r="L257" i="103"/>
  <c r="K257" i="103"/>
  <c r="W256" i="103"/>
  <c r="V256" i="103"/>
  <c r="U256" i="103"/>
  <c r="T256" i="103"/>
  <c r="S256" i="103"/>
  <c r="Q256" i="103"/>
  <c r="O256" i="103"/>
  <c r="N256" i="103"/>
  <c r="K256" i="103"/>
  <c r="L256" i="103" s="1"/>
  <c r="W255" i="103"/>
  <c r="V255" i="103"/>
  <c r="U255" i="103"/>
  <c r="T255" i="103"/>
  <c r="S255" i="103"/>
  <c r="Q255" i="103"/>
  <c r="N255" i="103"/>
  <c r="O255" i="103" s="1"/>
  <c r="K255" i="103"/>
  <c r="L255" i="103" s="1"/>
  <c r="W254" i="103"/>
  <c r="V254" i="103"/>
  <c r="U254" i="103"/>
  <c r="T254" i="103"/>
  <c r="S254" i="103"/>
  <c r="Q254" i="103"/>
  <c r="N254" i="103"/>
  <c r="O254" i="103" s="1"/>
  <c r="K254" i="103"/>
  <c r="L254" i="103" s="1"/>
  <c r="W253" i="103"/>
  <c r="V253" i="103"/>
  <c r="U253" i="103"/>
  <c r="T253" i="103"/>
  <c r="S253" i="103"/>
  <c r="Q253" i="103"/>
  <c r="N253" i="103"/>
  <c r="O253" i="103" s="1"/>
  <c r="K253" i="103"/>
  <c r="L253" i="103" s="1"/>
  <c r="I248" i="103"/>
  <c r="H248" i="103"/>
  <c r="C248" i="103"/>
  <c r="C17" i="103" s="1"/>
  <c r="O17" i="103" s="1"/>
  <c r="Y17" i="103" s="1"/>
  <c r="B248" i="103"/>
  <c r="W247" i="103"/>
  <c r="V247" i="103"/>
  <c r="U247" i="103"/>
  <c r="T247" i="103"/>
  <c r="S247" i="103"/>
  <c r="Q247" i="103"/>
  <c r="N247" i="103"/>
  <c r="O247" i="103" s="1"/>
  <c r="K247" i="103"/>
  <c r="L247" i="103" s="1"/>
  <c r="W246" i="103"/>
  <c r="V246" i="103"/>
  <c r="U246" i="103"/>
  <c r="T246" i="103"/>
  <c r="S246" i="103"/>
  <c r="Q246" i="103"/>
  <c r="N246" i="103"/>
  <c r="O246" i="103" s="1"/>
  <c r="K246" i="103"/>
  <c r="L246" i="103" s="1"/>
  <c r="W245" i="103"/>
  <c r="V245" i="103"/>
  <c r="U245" i="103"/>
  <c r="T245" i="103"/>
  <c r="S245" i="103"/>
  <c r="Q245" i="103"/>
  <c r="N245" i="103"/>
  <c r="O245" i="103" s="1"/>
  <c r="K245" i="103"/>
  <c r="L245" i="103" s="1"/>
  <c r="W244" i="103"/>
  <c r="V244" i="103"/>
  <c r="U244" i="103"/>
  <c r="T244" i="103"/>
  <c r="S244" i="103"/>
  <c r="Q244" i="103"/>
  <c r="N244" i="103"/>
  <c r="O244" i="103" s="1"/>
  <c r="K244" i="103"/>
  <c r="L244" i="103" s="1"/>
  <c r="W243" i="103"/>
  <c r="V243" i="103"/>
  <c r="U243" i="103"/>
  <c r="T243" i="103"/>
  <c r="S243" i="103"/>
  <c r="Q243" i="103"/>
  <c r="N243" i="103"/>
  <c r="O243" i="103" s="1"/>
  <c r="K243" i="103"/>
  <c r="L243" i="103" s="1"/>
  <c r="W242" i="103"/>
  <c r="V242" i="103"/>
  <c r="U242" i="103"/>
  <c r="T242" i="103"/>
  <c r="S242" i="103"/>
  <c r="Q242" i="103"/>
  <c r="N242" i="103"/>
  <c r="O242" i="103" s="1"/>
  <c r="K242" i="103"/>
  <c r="L242" i="103" s="1"/>
  <c r="W241" i="103"/>
  <c r="V241" i="103"/>
  <c r="U241" i="103"/>
  <c r="T241" i="103"/>
  <c r="S241" i="103"/>
  <c r="Q241" i="103"/>
  <c r="N241" i="103"/>
  <c r="O241" i="103" s="1"/>
  <c r="K241" i="103"/>
  <c r="L241" i="103" s="1"/>
  <c r="W240" i="103"/>
  <c r="V240" i="103"/>
  <c r="U240" i="103"/>
  <c r="T240" i="103"/>
  <c r="S240" i="103"/>
  <c r="Q240" i="103"/>
  <c r="N240" i="103"/>
  <c r="O240" i="103" s="1"/>
  <c r="K240" i="103"/>
  <c r="L240" i="103" s="1"/>
  <c r="W239" i="103"/>
  <c r="V239" i="103"/>
  <c r="U239" i="103"/>
  <c r="T239" i="103"/>
  <c r="S239" i="103"/>
  <c r="Q239" i="103"/>
  <c r="N239" i="103"/>
  <c r="O239" i="103" s="1"/>
  <c r="L239" i="103"/>
  <c r="K239" i="103"/>
  <c r="W238" i="103"/>
  <c r="V238" i="103"/>
  <c r="U238" i="103"/>
  <c r="T238" i="103"/>
  <c r="S238" i="103"/>
  <c r="Q238" i="103"/>
  <c r="N238" i="103"/>
  <c r="O238" i="103" s="1"/>
  <c r="K238" i="103"/>
  <c r="L238" i="103" s="1"/>
  <c r="W237" i="103"/>
  <c r="V237" i="103"/>
  <c r="U237" i="103"/>
  <c r="T237" i="103"/>
  <c r="S237" i="103"/>
  <c r="Q237" i="103"/>
  <c r="N237" i="103"/>
  <c r="O237" i="103" s="1"/>
  <c r="K237" i="103"/>
  <c r="L237" i="103" s="1"/>
  <c r="W236" i="103"/>
  <c r="V236" i="103"/>
  <c r="U236" i="103"/>
  <c r="T236" i="103"/>
  <c r="S236" i="103"/>
  <c r="Q236" i="103"/>
  <c r="N236" i="103"/>
  <c r="O236" i="103" s="1"/>
  <c r="K236" i="103"/>
  <c r="L236" i="103" s="1"/>
  <c r="W235" i="103"/>
  <c r="V235" i="103"/>
  <c r="U235" i="103"/>
  <c r="T235" i="103"/>
  <c r="S235" i="103"/>
  <c r="Q235" i="103"/>
  <c r="N235" i="103"/>
  <c r="O235" i="103" s="1"/>
  <c r="K235" i="103"/>
  <c r="L235" i="103" s="1"/>
  <c r="W234" i="103"/>
  <c r="V234" i="103"/>
  <c r="U234" i="103"/>
  <c r="T234" i="103"/>
  <c r="S234" i="103"/>
  <c r="Q234" i="103"/>
  <c r="N234" i="103"/>
  <c r="O234" i="103" s="1"/>
  <c r="K234" i="103"/>
  <c r="L234" i="103" s="1"/>
  <c r="W233" i="103"/>
  <c r="V233" i="103"/>
  <c r="U233" i="103"/>
  <c r="T233" i="103"/>
  <c r="S233" i="103"/>
  <c r="Q233" i="103"/>
  <c r="N233" i="103"/>
  <c r="O233" i="103" s="1"/>
  <c r="K233" i="103"/>
  <c r="L233" i="103" s="1"/>
  <c r="W232" i="103"/>
  <c r="V232" i="103"/>
  <c r="U232" i="103"/>
  <c r="T232" i="103"/>
  <c r="S232" i="103"/>
  <c r="Q232" i="103"/>
  <c r="N232" i="103"/>
  <c r="O232" i="103" s="1"/>
  <c r="K232" i="103"/>
  <c r="L232" i="103" s="1"/>
  <c r="W231" i="103"/>
  <c r="V231" i="103"/>
  <c r="U231" i="103"/>
  <c r="T231" i="103"/>
  <c r="S231" i="103"/>
  <c r="Q231" i="103"/>
  <c r="O231" i="103"/>
  <c r="N231" i="103"/>
  <c r="K231" i="103"/>
  <c r="L231" i="103" s="1"/>
  <c r="W230" i="103"/>
  <c r="V230" i="103"/>
  <c r="U230" i="103"/>
  <c r="T230" i="103"/>
  <c r="S230" i="103"/>
  <c r="Q230" i="103"/>
  <c r="N230" i="103"/>
  <c r="O230" i="103" s="1"/>
  <c r="K230" i="103"/>
  <c r="L230" i="103" s="1"/>
  <c r="W229" i="103"/>
  <c r="V229" i="103"/>
  <c r="U229" i="103"/>
  <c r="T229" i="103"/>
  <c r="T249" i="103" s="1"/>
  <c r="T248" i="103" s="1"/>
  <c r="D248" i="103" s="1"/>
  <c r="D17" i="103" s="1"/>
  <c r="Q17" i="103" s="1"/>
  <c r="AA17" i="103" s="1"/>
  <c r="S229" i="103"/>
  <c r="Q229" i="103"/>
  <c r="N229" i="103"/>
  <c r="O229" i="103" s="1"/>
  <c r="K229" i="103"/>
  <c r="L229" i="103" s="1"/>
  <c r="W228" i="103"/>
  <c r="V228" i="103"/>
  <c r="U228" i="103"/>
  <c r="T228" i="103"/>
  <c r="S228" i="103"/>
  <c r="Q228" i="103"/>
  <c r="N228" i="103"/>
  <c r="O228" i="103" s="1"/>
  <c r="K228" i="103"/>
  <c r="L228" i="103" s="1"/>
  <c r="I223" i="103"/>
  <c r="H223" i="103"/>
  <c r="H16" i="103" s="1"/>
  <c r="C223" i="103"/>
  <c r="B223" i="103"/>
  <c r="B16" i="103" s="1"/>
  <c r="W222" i="103"/>
  <c r="V222" i="103"/>
  <c r="U222" i="103"/>
  <c r="T222" i="103"/>
  <c r="S222" i="103"/>
  <c r="Q222" i="103"/>
  <c r="N222" i="103"/>
  <c r="O222" i="103" s="1"/>
  <c r="K222" i="103"/>
  <c r="L222" i="103" s="1"/>
  <c r="W221" i="103"/>
  <c r="V221" i="103"/>
  <c r="U221" i="103"/>
  <c r="T221" i="103"/>
  <c r="S221" i="103"/>
  <c r="Q221" i="103"/>
  <c r="N221" i="103"/>
  <c r="O221" i="103" s="1"/>
  <c r="K221" i="103"/>
  <c r="L221" i="103" s="1"/>
  <c r="W220" i="103"/>
  <c r="V220" i="103"/>
  <c r="U220" i="103"/>
  <c r="T220" i="103"/>
  <c r="S220" i="103"/>
  <c r="Q220" i="103"/>
  <c r="N220" i="103"/>
  <c r="O220" i="103" s="1"/>
  <c r="K220" i="103"/>
  <c r="L220" i="103" s="1"/>
  <c r="W219" i="103"/>
  <c r="V219" i="103"/>
  <c r="U219" i="103"/>
  <c r="T219" i="103"/>
  <c r="S219" i="103"/>
  <c r="Q219" i="103"/>
  <c r="N219" i="103"/>
  <c r="O219" i="103" s="1"/>
  <c r="K219" i="103"/>
  <c r="L219" i="103" s="1"/>
  <c r="W218" i="103"/>
  <c r="V218" i="103"/>
  <c r="U218" i="103"/>
  <c r="T218" i="103"/>
  <c r="S218" i="103"/>
  <c r="Q218" i="103"/>
  <c r="N218" i="103"/>
  <c r="O218" i="103" s="1"/>
  <c r="K218" i="103"/>
  <c r="L218" i="103" s="1"/>
  <c r="W217" i="103"/>
  <c r="V217" i="103"/>
  <c r="U217" i="103"/>
  <c r="T217" i="103"/>
  <c r="S217" i="103"/>
  <c r="Q217" i="103"/>
  <c r="N217" i="103"/>
  <c r="O217" i="103" s="1"/>
  <c r="K217" i="103"/>
  <c r="L217" i="103" s="1"/>
  <c r="W216" i="103"/>
  <c r="V216" i="103"/>
  <c r="U216" i="103"/>
  <c r="T216" i="103"/>
  <c r="S216" i="103"/>
  <c r="Q216" i="103"/>
  <c r="N216" i="103"/>
  <c r="O216" i="103" s="1"/>
  <c r="K216" i="103"/>
  <c r="L216" i="103" s="1"/>
  <c r="W215" i="103"/>
  <c r="V215" i="103"/>
  <c r="U215" i="103"/>
  <c r="T215" i="103"/>
  <c r="S215" i="103"/>
  <c r="Q215" i="103"/>
  <c r="O215" i="103"/>
  <c r="N215" i="103"/>
  <c r="K215" i="103"/>
  <c r="L215" i="103" s="1"/>
  <c r="W214" i="103"/>
  <c r="V214" i="103"/>
  <c r="U214" i="103"/>
  <c r="T214" i="103"/>
  <c r="S214" i="103"/>
  <c r="Q214" i="103"/>
  <c r="N214" i="103"/>
  <c r="O214" i="103" s="1"/>
  <c r="K214" i="103"/>
  <c r="L214" i="103" s="1"/>
  <c r="W213" i="103"/>
  <c r="V213" i="103"/>
  <c r="U213" i="103"/>
  <c r="T213" i="103"/>
  <c r="S213" i="103"/>
  <c r="Q213" i="103"/>
  <c r="N213" i="103"/>
  <c r="O213" i="103" s="1"/>
  <c r="K213" i="103"/>
  <c r="L213" i="103" s="1"/>
  <c r="W212" i="103"/>
  <c r="V212" i="103"/>
  <c r="U212" i="103"/>
  <c r="T212" i="103"/>
  <c r="S212" i="103"/>
  <c r="Q212" i="103"/>
  <c r="N212" i="103"/>
  <c r="O212" i="103" s="1"/>
  <c r="K212" i="103"/>
  <c r="L212" i="103" s="1"/>
  <c r="W211" i="103"/>
  <c r="V211" i="103"/>
  <c r="U211" i="103"/>
  <c r="T211" i="103"/>
  <c r="S211" i="103"/>
  <c r="Q211" i="103"/>
  <c r="O211" i="103"/>
  <c r="N211" i="103"/>
  <c r="K211" i="103"/>
  <c r="L211" i="103" s="1"/>
  <c r="W210" i="103"/>
  <c r="V210" i="103"/>
  <c r="U210" i="103"/>
  <c r="T210" i="103"/>
  <c r="S210" i="103"/>
  <c r="Q210" i="103"/>
  <c r="N210" i="103"/>
  <c r="O210" i="103" s="1"/>
  <c r="K210" i="103"/>
  <c r="L210" i="103" s="1"/>
  <c r="W209" i="103"/>
  <c r="V209" i="103"/>
  <c r="U209" i="103"/>
  <c r="T209" i="103"/>
  <c r="S209" i="103"/>
  <c r="Q209" i="103"/>
  <c r="N209" i="103"/>
  <c r="O209" i="103" s="1"/>
  <c r="K209" i="103"/>
  <c r="L209" i="103" s="1"/>
  <c r="W208" i="103"/>
  <c r="V208" i="103"/>
  <c r="U208" i="103"/>
  <c r="T208" i="103"/>
  <c r="S208" i="103"/>
  <c r="Q208" i="103"/>
  <c r="N208" i="103"/>
  <c r="O208" i="103" s="1"/>
  <c r="L208" i="103"/>
  <c r="K208" i="103"/>
  <c r="W207" i="103"/>
  <c r="V207" i="103"/>
  <c r="U207" i="103"/>
  <c r="T207" i="103"/>
  <c r="S207" i="103"/>
  <c r="Q207" i="103"/>
  <c r="N207" i="103"/>
  <c r="O207" i="103" s="1"/>
  <c r="K207" i="103"/>
  <c r="L207" i="103" s="1"/>
  <c r="W206" i="103"/>
  <c r="V206" i="103"/>
  <c r="U206" i="103"/>
  <c r="T206" i="103"/>
  <c r="S206" i="103"/>
  <c r="Q206" i="103"/>
  <c r="N206" i="103"/>
  <c r="O206" i="103" s="1"/>
  <c r="K206" i="103"/>
  <c r="L206" i="103" s="1"/>
  <c r="W205" i="103"/>
  <c r="V205" i="103"/>
  <c r="U205" i="103"/>
  <c r="T205" i="103"/>
  <c r="S205" i="103"/>
  <c r="Q205" i="103"/>
  <c r="N205" i="103"/>
  <c r="O205" i="103" s="1"/>
  <c r="K205" i="103"/>
  <c r="L205" i="103" s="1"/>
  <c r="W204" i="103"/>
  <c r="V204" i="103"/>
  <c r="U204" i="103"/>
  <c r="T204" i="103"/>
  <c r="S204" i="103"/>
  <c r="Q204" i="103"/>
  <c r="N204" i="103"/>
  <c r="O204" i="103" s="1"/>
  <c r="L204" i="103"/>
  <c r="K204" i="103"/>
  <c r="W203" i="103"/>
  <c r="V203" i="103"/>
  <c r="U203" i="103"/>
  <c r="T203" i="103"/>
  <c r="S203" i="103"/>
  <c r="Q203" i="103"/>
  <c r="N203" i="103"/>
  <c r="O203" i="103" s="1"/>
  <c r="K203" i="103"/>
  <c r="L203" i="103" s="1"/>
  <c r="I198" i="103"/>
  <c r="H198" i="103"/>
  <c r="C198" i="103"/>
  <c r="C15" i="103" s="1"/>
  <c r="O15" i="103" s="1"/>
  <c r="Y15" i="103" s="1"/>
  <c r="B198" i="103"/>
  <c r="B15" i="103" s="1"/>
  <c r="W197" i="103"/>
  <c r="V197" i="103"/>
  <c r="U197" i="103"/>
  <c r="T197" i="103"/>
  <c r="S197" i="103"/>
  <c r="Q197" i="103"/>
  <c r="N197" i="103"/>
  <c r="O197" i="103" s="1"/>
  <c r="K197" i="103"/>
  <c r="L197" i="103" s="1"/>
  <c r="W196" i="103"/>
  <c r="V196" i="103"/>
  <c r="U196" i="103"/>
  <c r="T196" i="103"/>
  <c r="S196" i="103"/>
  <c r="Q196" i="103"/>
  <c r="N196" i="103"/>
  <c r="O196" i="103" s="1"/>
  <c r="K196" i="103"/>
  <c r="L196" i="103" s="1"/>
  <c r="W195" i="103"/>
  <c r="V195" i="103"/>
  <c r="U195" i="103"/>
  <c r="T195" i="103"/>
  <c r="S195" i="103"/>
  <c r="Q195" i="103"/>
  <c r="N195" i="103"/>
  <c r="O195" i="103" s="1"/>
  <c r="L195" i="103"/>
  <c r="K195" i="103"/>
  <c r="W194" i="103"/>
  <c r="V194" i="103"/>
  <c r="U194" i="103"/>
  <c r="T194" i="103"/>
  <c r="S194" i="103"/>
  <c r="Q194" i="103"/>
  <c r="N194" i="103"/>
  <c r="O194" i="103" s="1"/>
  <c r="K194" i="103"/>
  <c r="L194" i="103" s="1"/>
  <c r="W193" i="103"/>
  <c r="V193" i="103"/>
  <c r="U193" i="103"/>
  <c r="T193" i="103"/>
  <c r="S193" i="103"/>
  <c r="Q193" i="103"/>
  <c r="N193" i="103"/>
  <c r="O193" i="103" s="1"/>
  <c r="K193" i="103"/>
  <c r="L193" i="103" s="1"/>
  <c r="W192" i="103"/>
  <c r="V192" i="103"/>
  <c r="U192" i="103"/>
  <c r="T192" i="103"/>
  <c r="S192" i="103"/>
  <c r="Q192" i="103"/>
  <c r="N192" i="103"/>
  <c r="O192" i="103" s="1"/>
  <c r="K192" i="103"/>
  <c r="L192" i="103" s="1"/>
  <c r="W191" i="103"/>
  <c r="V191" i="103"/>
  <c r="U191" i="103"/>
  <c r="T191" i="103"/>
  <c r="S191" i="103"/>
  <c r="Q191" i="103"/>
  <c r="N191" i="103"/>
  <c r="O191" i="103" s="1"/>
  <c r="K191" i="103"/>
  <c r="L191" i="103" s="1"/>
  <c r="W190" i="103"/>
  <c r="V190" i="103"/>
  <c r="U190" i="103"/>
  <c r="T190" i="103"/>
  <c r="S190" i="103"/>
  <c r="Q190" i="103"/>
  <c r="N190" i="103"/>
  <c r="O190" i="103" s="1"/>
  <c r="K190" i="103"/>
  <c r="L190" i="103" s="1"/>
  <c r="W189" i="103"/>
  <c r="V189" i="103"/>
  <c r="U189" i="103"/>
  <c r="T189" i="103"/>
  <c r="S189" i="103"/>
  <c r="Q189" i="103"/>
  <c r="N189" i="103"/>
  <c r="O189" i="103" s="1"/>
  <c r="K189" i="103"/>
  <c r="L189" i="103" s="1"/>
  <c r="W188" i="103"/>
  <c r="V188" i="103"/>
  <c r="U188" i="103"/>
  <c r="T188" i="103"/>
  <c r="S188" i="103"/>
  <c r="Q188" i="103"/>
  <c r="N188" i="103"/>
  <c r="O188" i="103" s="1"/>
  <c r="K188" i="103"/>
  <c r="L188" i="103" s="1"/>
  <c r="W187" i="103"/>
  <c r="V187" i="103"/>
  <c r="U187" i="103"/>
  <c r="T187" i="103"/>
  <c r="S187" i="103"/>
  <c r="Q187" i="103"/>
  <c r="N187" i="103"/>
  <c r="O187" i="103" s="1"/>
  <c r="K187" i="103"/>
  <c r="L187" i="103" s="1"/>
  <c r="W186" i="103"/>
  <c r="V186" i="103"/>
  <c r="U186" i="103"/>
  <c r="T186" i="103"/>
  <c r="S186" i="103"/>
  <c r="Q186" i="103"/>
  <c r="N186" i="103"/>
  <c r="O186" i="103" s="1"/>
  <c r="K186" i="103"/>
  <c r="L186" i="103" s="1"/>
  <c r="W185" i="103"/>
  <c r="V185" i="103"/>
  <c r="U185" i="103"/>
  <c r="T185" i="103"/>
  <c r="S185" i="103"/>
  <c r="Q185" i="103"/>
  <c r="N185" i="103"/>
  <c r="O185" i="103" s="1"/>
  <c r="K185" i="103"/>
  <c r="L185" i="103" s="1"/>
  <c r="W184" i="103"/>
  <c r="V184" i="103"/>
  <c r="U184" i="103"/>
  <c r="T184" i="103"/>
  <c r="S184" i="103"/>
  <c r="Q184" i="103"/>
  <c r="N184" i="103"/>
  <c r="O184" i="103" s="1"/>
  <c r="K184" i="103"/>
  <c r="L184" i="103" s="1"/>
  <c r="W183" i="103"/>
  <c r="V183" i="103"/>
  <c r="U183" i="103"/>
  <c r="T183" i="103"/>
  <c r="S183" i="103"/>
  <c r="Q183" i="103"/>
  <c r="N183" i="103"/>
  <c r="O183" i="103" s="1"/>
  <c r="K183" i="103"/>
  <c r="L183" i="103" s="1"/>
  <c r="W182" i="103"/>
  <c r="V182" i="103"/>
  <c r="U182" i="103"/>
  <c r="T182" i="103"/>
  <c r="S182" i="103"/>
  <c r="Q182" i="103"/>
  <c r="O182" i="103"/>
  <c r="N182" i="103"/>
  <c r="K182" i="103"/>
  <c r="L182" i="103" s="1"/>
  <c r="W181" i="103"/>
  <c r="V181" i="103"/>
  <c r="U181" i="103"/>
  <c r="T181" i="103"/>
  <c r="S181" i="103"/>
  <c r="Q181" i="103"/>
  <c r="N181" i="103"/>
  <c r="O181" i="103" s="1"/>
  <c r="K181" i="103"/>
  <c r="L181" i="103" s="1"/>
  <c r="W180" i="103"/>
  <c r="V180" i="103"/>
  <c r="U180" i="103"/>
  <c r="T180" i="103"/>
  <c r="S180" i="103"/>
  <c r="Q180" i="103"/>
  <c r="N180" i="103"/>
  <c r="O180" i="103" s="1"/>
  <c r="K180" i="103"/>
  <c r="L180" i="103" s="1"/>
  <c r="W179" i="103"/>
  <c r="V179" i="103"/>
  <c r="U179" i="103"/>
  <c r="T179" i="103"/>
  <c r="S179" i="103"/>
  <c r="Q179" i="103"/>
  <c r="N179" i="103"/>
  <c r="O179" i="103" s="1"/>
  <c r="L179" i="103"/>
  <c r="K179" i="103"/>
  <c r="W178" i="103"/>
  <c r="V178" i="103"/>
  <c r="U178" i="103"/>
  <c r="T178" i="103"/>
  <c r="S178" i="103"/>
  <c r="Q178" i="103"/>
  <c r="O178" i="103"/>
  <c r="N178" i="103"/>
  <c r="K178" i="103"/>
  <c r="L178" i="103" s="1"/>
  <c r="I173" i="103"/>
  <c r="H173" i="103"/>
  <c r="C173" i="103"/>
  <c r="B173" i="103"/>
  <c r="B14" i="103" s="1"/>
  <c r="W172" i="103"/>
  <c r="V172" i="103"/>
  <c r="U172" i="103"/>
  <c r="T172" i="103"/>
  <c r="S172" i="103"/>
  <c r="Q172" i="103"/>
  <c r="N172" i="103"/>
  <c r="O172" i="103" s="1"/>
  <c r="K172" i="103"/>
  <c r="L172" i="103" s="1"/>
  <c r="W171" i="103"/>
  <c r="V171" i="103"/>
  <c r="U171" i="103"/>
  <c r="T171" i="103"/>
  <c r="S171" i="103"/>
  <c r="Q171" i="103"/>
  <c r="N171" i="103"/>
  <c r="O171" i="103" s="1"/>
  <c r="K171" i="103"/>
  <c r="L171" i="103" s="1"/>
  <c r="W170" i="103"/>
  <c r="V170" i="103"/>
  <c r="U170" i="103"/>
  <c r="T170" i="103"/>
  <c r="S170" i="103"/>
  <c r="Q170" i="103"/>
  <c r="N170" i="103"/>
  <c r="O170" i="103" s="1"/>
  <c r="K170" i="103"/>
  <c r="L170" i="103" s="1"/>
  <c r="W169" i="103"/>
  <c r="V169" i="103"/>
  <c r="U169" i="103"/>
  <c r="T169" i="103"/>
  <c r="S169" i="103"/>
  <c r="Q169" i="103"/>
  <c r="N169" i="103"/>
  <c r="O169" i="103" s="1"/>
  <c r="K169" i="103"/>
  <c r="L169" i="103" s="1"/>
  <c r="W168" i="103"/>
  <c r="V168" i="103"/>
  <c r="U168" i="103"/>
  <c r="T168" i="103"/>
  <c r="S168" i="103"/>
  <c r="Q168" i="103"/>
  <c r="N168" i="103"/>
  <c r="O168" i="103" s="1"/>
  <c r="K168" i="103"/>
  <c r="L168" i="103" s="1"/>
  <c r="W167" i="103"/>
  <c r="V167" i="103"/>
  <c r="U167" i="103"/>
  <c r="T167" i="103"/>
  <c r="S167" i="103"/>
  <c r="Q167" i="103"/>
  <c r="N167" i="103"/>
  <c r="O167" i="103" s="1"/>
  <c r="K167" i="103"/>
  <c r="L167" i="103" s="1"/>
  <c r="W166" i="103"/>
  <c r="V166" i="103"/>
  <c r="U166" i="103"/>
  <c r="T166" i="103"/>
  <c r="S166" i="103"/>
  <c r="Q166" i="103"/>
  <c r="N166" i="103"/>
  <c r="O166" i="103" s="1"/>
  <c r="L166" i="103"/>
  <c r="K166" i="103"/>
  <c r="W165" i="103"/>
  <c r="V165" i="103"/>
  <c r="U165" i="103"/>
  <c r="T165" i="103"/>
  <c r="S165" i="103"/>
  <c r="Q165" i="103"/>
  <c r="O165" i="103"/>
  <c r="N165" i="103"/>
  <c r="K165" i="103"/>
  <c r="L165" i="103" s="1"/>
  <c r="W164" i="103"/>
  <c r="V164" i="103"/>
  <c r="U164" i="103"/>
  <c r="T164" i="103"/>
  <c r="S164" i="103"/>
  <c r="Q164" i="103"/>
  <c r="N164" i="103"/>
  <c r="O164" i="103" s="1"/>
  <c r="K164" i="103"/>
  <c r="L164" i="103" s="1"/>
  <c r="W163" i="103"/>
  <c r="V163" i="103"/>
  <c r="U163" i="103"/>
  <c r="T163" i="103"/>
  <c r="S163" i="103"/>
  <c r="Q163" i="103"/>
  <c r="N163" i="103"/>
  <c r="O163" i="103" s="1"/>
  <c r="K163" i="103"/>
  <c r="L163" i="103" s="1"/>
  <c r="W162" i="103"/>
  <c r="V162" i="103"/>
  <c r="U162" i="103"/>
  <c r="T162" i="103"/>
  <c r="S162" i="103"/>
  <c r="Q162" i="103"/>
  <c r="N162" i="103"/>
  <c r="O162" i="103" s="1"/>
  <c r="K162" i="103"/>
  <c r="L162" i="103" s="1"/>
  <c r="W161" i="103"/>
  <c r="V161" i="103"/>
  <c r="U161" i="103"/>
  <c r="T161" i="103"/>
  <c r="S161" i="103"/>
  <c r="Q161" i="103"/>
  <c r="O161" i="103"/>
  <c r="N161" i="103"/>
  <c r="K161" i="103"/>
  <c r="L161" i="103" s="1"/>
  <c r="W160" i="103"/>
  <c r="V160" i="103"/>
  <c r="U160" i="103"/>
  <c r="T160" i="103"/>
  <c r="S160" i="103"/>
  <c r="Q160" i="103"/>
  <c r="N160" i="103"/>
  <c r="O160" i="103" s="1"/>
  <c r="K160" i="103"/>
  <c r="L160" i="103" s="1"/>
  <c r="W159" i="103"/>
  <c r="V159" i="103"/>
  <c r="U159" i="103"/>
  <c r="T159" i="103"/>
  <c r="S159" i="103"/>
  <c r="Q159" i="103"/>
  <c r="N159" i="103"/>
  <c r="O159" i="103" s="1"/>
  <c r="K159" i="103"/>
  <c r="L159" i="103" s="1"/>
  <c r="W158" i="103"/>
  <c r="V158" i="103"/>
  <c r="U158" i="103"/>
  <c r="T158" i="103"/>
  <c r="S158" i="103"/>
  <c r="Q158" i="103"/>
  <c r="N158" i="103"/>
  <c r="O158" i="103" s="1"/>
  <c r="L158" i="103"/>
  <c r="K158" i="103"/>
  <c r="W157" i="103"/>
  <c r="V157" i="103"/>
  <c r="U157" i="103"/>
  <c r="T157" i="103"/>
  <c r="S157" i="103"/>
  <c r="Q157" i="103"/>
  <c r="N157" i="103"/>
  <c r="O157" i="103" s="1"/>
  <c r="K157" i="103"/>
  <c r="L157" i="103" s="1"/>
  <c r="W156" i="103"/>
  <c r="V156" i="103"/>
  <c r="U156" i="103"/>
  <c r="T156" i="103"/>
  <c r="S156" i="103"/>
  <c r="Q156" i="103"/>
  <c r="N156" i="103"/>
  <c r="O156" i="103" s="1"/>
  <c r="K156" i="103"/>
  <c r="L156" i="103" s="1"/>
  <c r="W155" i="103"/>
  <c r="V155" i="103"/>
  <c r="U155" i="103"/>
  <c r="T155" i="103"/>
  <c r="S155" i="103"/>
  <c r="Q155" i="103"/>
  <c r="N155" i="103"/>
  <c r="O155" i="103" s="1"/>
  <c r="K155" i="103"/>
  <c r="L155" i="103" s="1"/>
  <c r="W154" i="103"/>
  <c r="V154" i="103"/>
  <c r="U154" i="103"/>
  <c r="T154" i="103"/>
  <c r="S154" i="103"/>
  <c r="Q154" i="103"/>
  <c r="N154" i="103"/>
  <c r="O154" i="103" s="1"/>
  <c r="K154" i="103"/>
  <c r="L154" i="103" s="1"/>
  <c r="W153" i="103"/>
  <c r="V153" i="103"/>
  <c r="U153" i="103"/>
  <c r="T153" i="103"/>
  <c r="S153" i="103"/>
  <c r="Q153" i="103"/>
  <c r="N153" i="103"/>
  <c r="O153" i="103" s="1"/>
  <c r="K153" i="103"/>
  <c r="L153" i="103" s="1"/>
  <c r="I148" i="103"/>
  <c r="H148" i="103"/>
  <c r="C148" i="103"/>
  <c r="B148" i="103"/>
  <c r="B13" i="103" s="1"/>
  <c r="W147" i="103"/>
  <c r="V147" i="103"/>
  <c r="U147" i="103"/>
  <c r="T147" i="103"/>
  <c r="S147" i="103"/>
  <c r="Q147" i="103"/>
  <c r="N147" i="103"/>
  <c r="O147" i="103" s="1"/>
  <c r="K147" i="103"/>
  <c r="L147" i="103" s="1"/>
  <c r="W146" i="103"/>
  <c r="V146" i="103"/>
  <c r="U146" i="103"/>
  <c r="T146" i="103"/>
  <c r="S146" i="103"/>
  <c r="Q146" i="103"/>
  <c r="N146" i="103"/>
  <c r="O146" i="103" s="1"/>
  <c r="K146" i="103"/>
  <c r="L146" i="103" s="1"/>
  <c r="W145" i="103"/>
  <c r="V145" i="103"/>
  <c r="U145" i="103"/>
  <c r="T145" i="103"/>
  <c r="S145" i="103"/>
  <c r="Q145" i="103"/>
  <c r="N145" i="103"/>
  <c r="O145" i="103" s="1"/>
  <c r="L145" i="103"/>
  <c r="K145" i="103"/>
  <c r="W144" i="103"/>
  <c r="V144" i="103"/>
  <c r="U144" i="103"/>
  <c r="T144" i="103"/>
  <c r="S144" i="103"/>
  <c r="Q144" i="103"/>
  <c r="N144" i="103"/>
  <c r="O144" i="103" s="1"/>
  <c r="K144" i="103"/>
  <c r="L144" i="103" s="1"/>
  <c r="W143" i="103"/>
  <c r="V143" i="103"/>
  <c r="U143" i="103"/>
  <c r="T143" i="103"/>
  <c r="S143" i="103"/>
  <c r="Q143" i="103"/>
  <c r="N143" i="103"/>
  <c r="O143" i="103" s="1"/>
  <c r="K143" i="103"/>
  <c r="L143" i="103" s="1"/>
  <c r="W142" i="103"/>
  <c r="V142" i="103"/>
  <c r="U142" i="103"/>
  <c r="T142" i="103"/>
  <c r="S142" i="103"/>
  <c r="Q142" i="103"/>
  <c r="N142" i="103"/>
  <c r="O142" i="103" s="1"/>
  <c r="K142" i="103"/>
  <c r="L142" i="103" s="1"/>
  <c r="W141" i="103"/>
  <c r="V141" i="103"/>
  <c r="U141" i="103"/>
  <c r="T141" i="103"/>
  <c r="S141" i="103"/>
  <c r="Q141" i="103"/>
  <c r="N141" i="103"/>
  <c r="O141" i="103" s="1"/>
  <c r="L141" i="103"/>
  <c r="K141" i="103"/>
  <c r="W140" i="103"/>
  <c r="V140" i="103"/>
  <c r="U140" i="103"/>
  <c r="T140" i="103"/>
  <c r="S140" i="103"/>
  <c r="Q140" i="103"/>
  <c r="N140" i="103"/>
  <c r="O140" i="103" s="1"/>
  <c r="K140" i="103"/>
  <c r="L140" i="103" s="1"/>
  <c r="W139" i="103"/>
  <c r="V139" i="103"/>
  <c r="U139" i="103"/>
  <c r="T139" i="103"/>
  <c r="S139" i="103"/>
  <c r="Q139" i="103"/>
  <c r="N139" i="103"/>
  <c r="O139" i="103" s="1"/>
  <c r="K139" i="103"/>
  <c r="L139" i="103" s="1"/>
  <c r="W138" i="103"/>
  <c r="V138" i="103"/>
  <c r="U138" i="103"/>
  <c r="T138" i="103"/>
  <c r="S138" i="103"/>
  <c r="Q138" i="103"/>
  <c r="N138" i="103"/>
  <c r="O138" i="103" s="1"/>
  <c r="K138" i="103"/>
  <c r="L138" i="103" s="1"/>
  <c r="W137" i="103"/>
  <c r="V137" i="103"/>
  <c r="U137" i="103"/>
  <c r="T137" i="103"/>
  <c r="S137" i="103"/>
  <c r="Q137" i="103"/>
  <c r="N137" i="103"/>
  <c r="O137" i="103" s="1"/>
  <c r="K137" i="103"/>
  <c r="L137" i="103" s="1"/>
  <c r="W136" i="103"/>
  <c r="V136" i="103"/>
  <c r="U136" i="103"/>
  <c r="T136" i="103"/>
  <c r="S136" i="103"/>
  <c r="Q136" i="103"/>
  <c r="N136" i="103"/>
  <c r="O136" i="103" s="1"/>
  <c r="K136" i="103"/>
  <c r="L136" i="103" s="1"/>
  <c r="W135" i="103"/>
  <c r="V135" i="103"/>
  <c r="U135" i="103"/>
  <c r="T135" i="103"/>
  <c r="S135" i="103"/>
  <c r="Q135" i="103"/>
  <c r="N135" i="103"/>
  <c r="O135" i="103" s="1"/>
  <c r="K135" i="103"/>
  <c r="L135" i="103" s="1"/>
  <c r="W134" i="103"/>
  <c r="V134" i="103"/>
  <c r="U134" i="103"/>
  <c r="T134" i="103"/>
  <c r="S134" i="103"/>
  <c r="Q134" i="103"/>
  <c r="N134" i="103"/>
  <c r="O134" i="103" s="1"/>
  <c r="K134" i="103"/>
  <c r="L134" i="103" s="1"/>
  <c r="W133" i="103"/>
  <c r="V133" i="103"/>
  <c r="U133" i="103"/>
  <c r="T133" i="103"/>
  <c r="S133" i="103"/>
  <c r="Q133" i="103"/>
  <c r="N133" i="103"/>
  <c r="O133" i="103" s="1"/>
  <c r="K133" i="103"/>
  <c r="L133" i="103" s="1"/>
  <c r="W132" i="103"/>
  <c r="V132" i="103"/>
  <c r="U132" i="103"/>
  <c r="T132" i="103"/>
  <c r="S132" i="103"/>
  <c r="Q132" i="103"/>
  <c r="N132" i="103"/>
  <c r="O132" i="103" s="1"/>
  <c r="K132" i="103"/>
  <c r="L132" i="103" s="1"/>
  <c r="W131" i="103"/>
  <c r="V131" i="103"/>
  <c r="U131" i="103"/>
  <c r="T131" i="103"/>
  <c r="S131" i="103"/>
  <c r="Q131" i="103"/>
  <c r="N131" i="103"/>
  <c r="O131" i="103" s="1"/>
  <c r="K131" i="103"/>
  <c r="L131" i="103" s="1"/>
  <c r="W130" i="103"/>
  <c r="V130" i="103"/>
  <c r="U130" i="103"/>
  <c r="T130" i="103"/>
  <c r="S130" i="103"/>
  <c r="Q130" i="103"/>
  <c r="N130" i="103"/>
  <c r="O130" i="103" s="1"/>
  <c r="K130" i="103"/>
  <c r="L130" i="103" s="1"/>
  <c r="W129" i="103"/>
  <c r="V129" i="103"/>
  <c r="U129" i="103"/>
  <c r="T129" i="103"/>
  <c r="S129" i="103"/>
  <c r="Q129" i="103"/>
  <c r="N129" i="103"/>
  <c r="O129" i="103" s="1"/>
  <c r="L129" i="103"/>
  <c r="K129" i="103"/>
  <c r="W128" i="103"/>
  <c r="V128" i="103"/>
  <c r="U128" i="103"/>
  <c r="T128" i="103"/>
  <c r="S128" i="103"/>
  <c r="Q128" i="103"/>
  <c r="N128" i="103"/>
  <c r="O128" i="103" s="1"/>
  <c r="K128" i="103"/>
  <c r="L128" i="103" s="1"/>
  <c r="I123" i="103"/>
  <c r="I12" i="103" s="1"/>
  <c r="H123" i="103"/>
  <c r="C123" i="103"/>
  <c r="B123" i="103"/>
  <c r="B12" i="103" s="1"/>
  <c r="W122" i="103"/>
  <c r="V122" i="103"/>
  <c r="U122" i="103"/>
  <c r="T122" i="103"/>
  <c r="S122" i="103"/>
  <c r="Q122" i="103"/>
  <c r="N122" i="103"/>
  <c r="O122" i="103" s="1"/>
  <c r="K122" i="103"/>
  <c r="L122" i="103" s="1"/>
  <c r="W121" i="103"/>
  <c r="V121" i="103"/>
  <c r="U121" i="103"/>
  <c r="T121" i="103"/>
  <c r="S121" i="103"/>
  <c r="Q121" i="103"/>
  <c r="N121" i="103"/>
  <c r="O121" i="103" s="1"/>
  <c r="K121" i="103"/>
  <c r="L121" i="103" s="1"/>
  <c r="W120" i="103"/>
  <c r="V120" i="103"/>
  <c r="U120" i="103"/>
  <c r="T120" i="103"/>
  <c r="S120" i="103"/>
  <c r="Q120" i="103"/>
  <c r="N120" i="103"/>
  <c r="O120" i="103" s="1"/>
  <c r="K120" i="103"/>
  <c r="L120" i="103" s="1"/>
  <c r="W119" i="103"/>
  <c r="V119" i="103"/>
  <c r="U119" i="103"/>
  <c r="T119" i="103"/>
  <c r="S119" i="103"/>
  <c r="Q119" i="103"/>
  <c r="O119" i="103"/>
  <c r="N119" i="103"/>
  <c r="K119" i="103"/>
  <c r="L119" i="103" s="1"/>
  <c r="W118" i="103"/>
  <c r="V118" i="103"/>
  <c r="U118" i="103"/>
  <c r="T118" i="103"/>
  <c r="S118" i="103"/>
  <c r="Q118" i="103"/>
  <c r="N118" i="103"/>
  <c r="O118" i="103" s="1"/>
  <c r="K118" i="103"/>
  <c r="L118" i="103" s="1"/>
  <c r="W117" i="103"/>
  <c r="V117" i="103"/>
  <c r="U117" i="103"/>
  <c r="T117" i="103"/>
  <c r="S117" i="103"/>
  <c r="Q117" i="103"/>
  <c r="N117" i="103"/>
  <c r="O117" i="103" s="1"/>
  <c r="K117" i="103"/>
  <c r="L117" i="103" s="1"/>
  <c r="W116" i="103"/>
  <c r="V116" i="103"/>
  <c r="U116" i="103"/>
  <c r="T116" i="103"/>
  <c r="S116" i="103"/>
  <c r="Q116" i="103"/>
  <c r="N116" i="103"/>
  <c r="O116" i="103" s="1"/>
  <c r="K116" i="103"/>
  <c r="L116" i="103" s="1"/>
  <c r="W115" i="103"/>
  <c r="V115" i="103"/>
  <c r="U115" i="103"/>
  <c r="T115" i="103"/>
  <c r="S115" i="103"/>
  <c r="Q115" i="103"/>
  <c r="O115" i="103"/>
  <c r="N115" i="103"/>
  <c r="K115" i="103"/>
  <c r="L115" i="103" s="1"/>
  <c r="W114" i="103"/>
  <c r="V114" i="103"/>
  <c r="U114" i="103"/>
  <c r="T114" i="103"/>
  <c r="S114" i="103"/>
  <c r="Q114" i="103"/>
  <c r="N114" i="103"/>
  <c r="O114" i="103" s="1"/>
  <c r="K114" i="103"/>
  <c r="L114" i="103" s="1"/>
  <c r="W113" i="103"/>
  <c r="V113" i="103"/>
  <c r="U113" i="103"/>
  <c r="T113" i="103"/>
  <c r="S113" i="103"/>
  <c r="Q113" i="103"/>
  <c r="N113" i="103"/>
  <c r="O113" i="103" s="1"/>
  <c r="K113" i="103"/>
  <c r="L113" i="103" s="1"/>
  <c r="W112" i="103"/>
  <c r="V112" i="103"/>
  <c r="U112" i="103"/>
  <c r="T112" i="103"/>
  <c r="S112" i="103"/>
  <c r="Q112" i="103"/>
  <c r="N112" i="103"/>
  <c r="O112" i="103" s="1"/>
  <c r="K112" i="103"/>
  <c r="L112" i="103" s="1"/>
  <c r="W111" i="103"/>
  <c r="V111" i="103"/>
  <c r="U111" i="103"/>
  <c r="T111" i="103"/>
  <c r="S111" i="103"/>
  <c r="Q111" i="103"/>
  <c r="N111" i="103"/>
  <c r="O111" i="103" s="1"/>
  <c r="L111" i="103"/>
  <c r="K111" i="103"/>
  <c r="W110" i="103"/>
  <c r="V110" i="103"/>
  <c r="U110" i="103"/>
  <c r="T110" i="103"/>
  <c r="S110" i="103"/>
  <c r="Q110" i="103"/>
  <c r="N110" i="103"/>
  <c r="O110" i="103" s="1"/>
  <c r="K110" i="103"/>
  <c r="L110" i="103" s="1"/>
  <c r="W109" i="103"/>
  <c r="V109" i="103"/>
  <c r="U109" i="103"/>
  <c r="T109" i="103"/>
  <c r="S109" i="103"/>
  <c r="Q109" i="103"/>
  <c r="N109" i="103"/>
  <c r="O109" i="103" s="1"/>
  <c r="K109" i="103"/>
  <c r="L109" i="103" s="1"/>
  <c r="W108" i="103"/>
  <c r="V108" i="103"/>
  <c r="U108" i="103"/>
  <c r="T108" i="103"/>
  <c r="S108" i="103"/>
  <c r="Q108" i="103"/>
  <c r="N108" i="103"/>
  <c r="O108" i="103" s="1"/>
  <c r="K108" i="103"/>
  <c r="L108" i="103" s="1"/>
  <c r="W107" i="103"/>
  <c r="V107" i="103"/>
  <c r="U107" i="103"/>
  <c r="T107" i="103"/>
  <c r="S107" i="103"/>
  <c r="Q107" i="103"/>
  <c r="N107" i="103"/>
  <c r="O107" i="103" s="1"/>
  <c r="K107" i="103"/>
  <c r="L107" i="103" s="1"/>
  <c r="W106" i="103"/>
  <c r="V106" i="103"/>
  <c r="U106" i="103"/>
  <c r="T106" i="103"/>
  <c r="S106" i="103"/>
  <c r="Q106" i="103"/>
  <c r="N106" i="103"/>
  <c r="O106" i="103" s="1"/>
  <c r="K106" i="103"/>
  <c r="L106" i="103" s="1"/>
  <c r="W105" i="103"/>
  <c r="V105" i="103"/>
  <c r="U105" i="103"/>
  <c r="T105" i="103"/>
  <c r="S105" i="103"/>
  <c r="Q105" i="103"/>
  <c r="N105" i="103"/>
  <c r="O105" i="103" s="1"/>
  <c r="K105" i="103"/>
  <c r="L105" i="103" s="1"/>
  <c r="W104" i="103"/>
  <c r="V104" i="103"/>
  <c r="U104" i="103"/>
  <c r="T104" i="103"/>
  <c r="S104" i="103"/>
  <c r="Q104" i="103"/>
  <c r="N104" i="103"/>
  <c r="O104" i="103" s="1"/>
  <c r="K104" i="103"/>
  <c r="L104" i="103" s="1"/>
  <c r="W103" i="103"/>
  <c r="V103" i="103"/>
  <c r="U103" i="103"/>
  <c r="T103" i="103"/>
  <c r="S103" i="103"/>
  <c r="Q103" i="103"/>
  <c r="O103" i="103"/>
  <c r="N103" i="103"/>
  <c r="K103" i="103"/>
  <c r="L103" i="103" s="1"/>
  <c r="I98" i="103"/>
  <c r="I11" i="103" s="1"/>
  <c r="H98" i="103"/>
  <c r="H11" i="103" s="1"/>
  <c r="C98" i="103"/>
  <c r="C11" i="103" s="1"/>
  <c r="O11" i="103" s="1"/>
  <c r="Y11" i="103" s="1"/>
  <c r="B98" i="103"/>
  <c r="B11" i="103" s="1"/>
  <c r="W97" i="103"/>
  <c r="V97" i="103"/>
  <c r="U97" i="103"/>
  <c r="T97" i="103"/>
  <c r="S97" i="103"/>
  <c r="Q97" i="103"/>
  <c r="N97" i="103"/>
  <c r="O97" i="103" s="1"/>
  <c r="K97" i="103"/>
  <c r="L97" i="103" s="1"/>
  <c r="W96" i="103"/>
  <c r="V96" i="103"/>
  <c r="U96" i="103"/>
  <c r="T96" i="103"/>
  <c r="S96" i="103"/>
  <c r="Q96" i="103"/>
  <c r="N96" i="103"/>
  <c r="O96" i="103" s="1"/>
  <c r="K96" i="103"/>
  <c r="L96" i="103" s="1"/>
  <c r="W95" i="103"/>
  <c r="V95" i="103"/>
  <c r="U95" i="103"/>
  <c r="T95" i="103"/>
  <c r="S95" i="103"/>
  <c r="Q95" i="103"/>
  <c r="N95" i="103"/>
  <c r="O95" i="103" s="1"/>
  <c r="L95" i="103"/>
  <c r="K95" i="103"/>
  <c r="W94" i="103"/>
  <c r="V94" i="103"/>
  <c r="U94" i="103"/>
  <c r="T94" i="103"/>
  <c r="S94" i="103"/>
  <c r="Q94" i="103"/>
  <c r="N94" i="103"/>
  <c r="O94" i="103" s="1"/>
  <c r="K94" i="103"/>
  <c r="L94" i="103" s="1"/>
  <c r="W93" i="103"/>
  <c r="V93" i="103"/>
  <c r="U93" i="103"/>
  <c r="T93" i="103"/>
  <c r="S93" i="103"/>
  <c r="Q93" i="103"/>
  <c r="N93" i="103"/>
  <c r="O93" i="103" s="1"/>
  <c r="K93" i="103"/>
  <c r="L93" i="103" s="1"/>
  <c r="W92" i="103"/>
  <c r="V92" i="103"/>
  <c r="U92" i="103"/>
  <c r="T92" i="103"/>
  <c r="S92" i="103"/>
  <c r="Q92" i="103"/>
  <c r="N92" i="103"/>
  <c r="O92" i="103" s="1"/>
  <c r="K92" i="103"/>
  <c r="L92" i="103" s="1"/>
  <c r="W91" i="103"/>
  <c r="V91" i="103"/>
  <c r="U91" i="103"/>
  <c r="T91" i="103"/>
  <c r="S91" i="103"/>
  <c r="Q91" i="103"/>
  <c r="N91" i="103"/>
  <c r="O91" i="103" s="1"/>
  <c r="K91" i="103"/>
  <c r="L91" i="103" s="1"/>
  <c r="W90" i="103"/>
  <c r="V90" i="103"/>
  <c r="U90" i="103"/>
  <c r="T90" i="103"/>
  <c r="S90" i="103"/>
  <c r="Q90" i="103"/>
  <c r="N90" i="103"/>
  <c r="O90" i="103" s="1"/>
  <c r="K90" i="103"/>
  <c r="L90" i="103" s="1"/>
  <c r="W89" i="103"/>
  <c r="V89" i="103"/>
  <c r="U89" i="103"/>
  <c r="T89" i="103"/>
  <c r="S89" i="103"/>
  <c r="Q89" i="103"/>
  <c r="N89" i="103"/>
  <c r="O89" i="103" s="1"/>
  <c r="K89" i="103"/>
  <c r="L89" i="103" s="1"/>
  <c r="W88" i="103"/>
  <c r="V88" i="103"/>
  <c r="U88" i="103"/>
  <c r="T88" i="103"/>
  <c r="S88" i="103"/>
  <c r="Q88" i="103"/>
  <c r="N88" i="103"/>
  <c r="O88" i="103" s="1"/>
  <c r="K88" i="103"/>
  <c r="L88" i="103" s="1"/>
  <c r="W87" i="103"/>
  <c r="V87" i="103"/>
  <c r="U87" i="103"/>
  <c r="T87" i="103"/>
  <c r="S87" i="103"/>
  <c r="Q87" i="103"/>
  <c r="N87" i="103"/>
  <c r="O87" i="103" s="1"/>
  <c r="K87" i="103"/>
  <c r="L87" i="103" s="1"/>
  <c r="W86" i="103"/>
  <c r="V86" i="103"/>
  <c r="U86" i="103"/>
  <c r="T86" i="103"/>
  <c r="S86" i="103"/>
  <c r="Q86" i="103"/>
  <c r="N86" i="103"/>
  <c r="O86" i="103" s="1"/>
  <c r="K86" i="103"/>
  <c r="L86" i="103" s="1"/>
  <c r="W85" i="103"/>
  <c r="V85" i="103"/>
  <c r="U85" i="103"/>
  <c r="T85" i="103"/>
  <c r="S85" i="103"/>
  <c r="Q85" i="103"/>
  <c r="N85" i="103"/>
  <c r="O85" i="103" s="1"/>
  <c r="K85" i="103"/>
  <c r="L85" i="103" s="1"/>
  <c r="W84" i="103"/>
  <c r="V84" i="103"/>
  <c r="U84" i="103"/>
  <c r="T84" i="103"/>
  <c r="S84" i="103"/>
  <c r="Q84" i="103"/>
  <c r="N84" i="103"/>
  <c r="O84" i="103" s="1"/>
  <c r="K84" i="103"/>
  <c r="L84" i="103" s="1"/>
  <c r="W83" i="103"/>
  <c r="V83" i="103"/>
  <c r="U83" i="103"/>
  <c r="T83" i="103"/>
  <c r="S83" i="103"/>
  <c r="Q83" i="103"/>
  <c r="N83" i="103"/>
  <c r="O83" i="103" s="1"/>
  <c r="K83" i="103"/>
  <c r="L83" i="103" s="1"/>
  <c r="W82" i="103"/>
  <c r="V82" i="103"/>
  <c r="U82" i="103"/>
  <c r="T82" i="103"/>
  <c r="S82" i="103"/>
  <c r="Q82" i="103"/>
  <c r="N82" i="103"/>
  <c r="O82" i="103" s="1"/>
  <c r="K82" i="103"/>
  <c r="L82" i="103" s="1"/>
  <c r="W81" i="103"/>
  <c r="V81" i="103"/>
  <c r="U81" i="103"/>
  <c r="T81" i="103"/>
  <c r="S81" i="103"/>
  <c r="Q81" i="103"/>
  <c r="N81" i="103"/>
  <c r="O81" i="103" s="1"/>
  <c r="K81" i="103"/>
  <c r="L81" i="103" s="1"/>
  <c r="W80" i="103"/>
  <c r="V80" i="103"/>
  <c r="U80" i="103"/>
  <c r="T80" i="103"/>
  <c r="S80" i="103"/>
  <c r="Q80" i="103"/>
  <c r="N80" i="103"/>
  <c r="O80" i="103" s="1"/>
  <c r="K80" i="103"/>
  <c r="L80" i="103" s="1"/>
  <c r="W79" i="103"/>
  <c r="V79" i="103"/>
  <c r="U79" i="103"/>
  <c r="T79" i="103"/>
  <c r="S79" i="103"/>
  <c r="Q79" i="103"/>
  <c r="N79" i="103"/>
  <c r="O79" i="103" s="1"/>
  <c r="K79" i="103"/>
  <c r="L79" i="103" s="1"/>
  <c r="W78" i="103"/>
  <c r="V78" i="103"/>
  <c r="U78" i="103"/>
  <c r="T78" i="103"/>
  <c r="S78" i="103"/>
  <c r="Q78" i="103"/>
  <c r="N78" i="103"/>
  <c r="O78" i="103" s="1"/>
  <c r="K78" i="103"/>
  <c r="L78" i="103" s="1"/>
  <c r="I73" i="103"/>
  <c r="H73" i="103"/>
  <c r="C73" i="103"/>
  <c r="C10" i="103" s="1"/>
  <c r="O10" i="103" s="1"/>
  <c r="Y10" i="103" s="1"/>
  <c r="B73" i="103"/>
  <c r="B10" i="103" s="1"/>
  <c r="W72" i="103"/>
  <c r="V72" i="103"/>
  <c r="U72" i="103"/>
  <c r="T72" i="103"/>
  <c r="S72" i="103"/>
  <c r="Q72" i="103"/>
  <c r="N72" i="103"/>
  <c r="O72" i="103" s="1"/>
  <c r="K72" i="103"/>
  <c r="L72" i="103" s="1"/>
  <c r="W71" i="103"/>
  <c r="V71" i="103"/>
  <c r="U71" i="103"/>
  <c r="T71" i="103"/>
  <c r="S71" i="103"/>
  <c r="Q71" i="103"/>
  <c r="N71" i="103"/>
  <c r="O71" i="103" s="1"/>
  <c r="K71" i="103"/>
  <c r="L71" i="103" s="1"/>
  <c r="W70" i="103"/>
  <c r="V70" i="103"/>
  <c r="U70" i="103"/>
  <c r="T70" i="103"/>
  <c r="S70" i="103"/>
  <c r="Q70" i="103"/>
  <c r="N70" i="103"/>
  <c r="O70" i="103" s="1"/>
  <c r="K70" i="103"/>
  <c r="L70" i="103" s="1"/>
  <c r="W69" i="103"/>
  <c r="V69" i="103"/>
  <c r="U69" i="103"/>
  <c r="T69" i="103"/>
  <c r="S69" i="103"/>
  <c r="Q69" i="103"/>
  <c r="N69" i="103"/>
  <c r="O69" i="103" s="1"/>
  <c r="K69" i="103"/>
  <c r="L69" i="103" s="1"/>
  <c r="W68" i="103"/>
  <c r="V68" i="103"/>
  <c r="U68" i="103"/>
  <c r="T68" i="103"/>
  <c r="S68" i="103"/>
  <c r="Q68" i="103"/>
  <c r="N68" i="103"/>
  <c r="O68" i="103" s="1"/>
  <c r="K68" i="103"/>
  <c r="L68" i="103" s="1"/>
  <c r="W67" i="103"/>
  <c r="V67" i="103"/>
  <c r="U67" i="103"/>
  <c r="T67" i="103"/>
  <c r="S67" i="103"/>
  <c r="Q67" i="103"/>
  <c r="N67" i="103"/>
  <c r="O67" i="103" s="1"/>
  <c r="K67" i="103"/>
  <c r="L67" i="103" s="1"/>
  <c r="W66" i="103"/>
  <c r="V66" i="103"/>
  <c r="U66" i="103"/>
  <c r="T66" i="103"/>
  <c r="S66" i="103"/>
  <c r="Q66" i="103"/>
  <c r="N66" i="103"/>
  <c r="O66" i="103" s="1"/>
  <c r="K66" i="103"/>
  <c r="L66" i="103" s="1"/>
  <c r="W65" i="103"/>
  <c r="V65" i="103"/>
  <c r="U65" i="103"/>
  <c r="T65" i="103"/>
  <c r="S65" i="103"/>
  <c r="Q65" i="103"/>
  <c r="N65" i="103"/>
  <c r="O65" i="103" s="1"/>
  <c r="K65" i="103"/>
  <c r="L65" i="103" s="1"/>
  <c r="W64" i="103"/>
  <c r="V64" i="103"/>
  <c r="U64" i="103"/>
  <c r="T64" i="103"/>
  <c r="S64" i="103"/>
  <c r="Q64" i="103"/>
  <c r="N64" i="103"/>
  <c r="O64" i="103" s="1"/>
  <c r="K64" i="103"/>
  <c r="L64" i="103" s="1"/>
  <c r="W63" i="103"/>
  <c r="V63" i="103"/>
  <c r="U63" i="103"/>
  <c r="T63" i="103"/>
  <c r="S63" i="103"/>
  <c r="Q63" i="103"/>
  <c r="N63" i="103"/>
  <c r="O63" i="103" s="1"/>
  <c r="K63" i="103"/>
  <c r="L63" i="103" s="1"/>
  <c r="W62" i="103"/>
  <c r="V62" i="103"/>
  <c r="U62" i="103"/>
  <c r="T62" i="103"/>
  <c r="S62" i="103"/>
  <c r="Q62" i="103"/>
  <c r="N62" i="103"/>
  <c r="O62" i="103" s="1"/>
  <c r="K62" i="103"/>
  <c r="L62" i="103" s="1"/>
  <c r="W61" i="103"/>
  <c r="V61" i="103"/>
  <c r="U61" i="103"/>
  <c r="T61" i="103"/>
  <c r="S61" i="103"/>
  <c r="Q61" i="103"/>
  <c r="N61" i="103"/>
  <c r="O61" i="103" s="1"/>
  <c r="K61" i="103"/>
  <c r="L61" i="103" s="1"/>
  <c r="W60" i="103"/>
  <c r="V60" i="103"/>
  <c r="U60" i="103"/>
  <c r="T60" i="103"/>
  <c r="S60" i="103"/>
  <c r="Q60" i="103"/>
  <c r="N60" i="103"/>
  <c r="O60" i="103" s="1"/>
  <c r="K60" i="103"/>
  <c r="L60" i="103" s="1"/>
  <c r="W59" i="103"/>
  <c r="V59" i="103"/>
  <c r="U59" i="103"/>
  <c r="T59" i="103"/>
  <c r="S59" i="103"/>
  <c r="Q59" i="103"/>
  <c r="N59" i="103"/>
  <c r="O59" i="103" s="1"/>
  <c r="K59" i="103"/>
  <c r="L59" i="103" s="1"/>
  <c r="W58" i="103"/>
  <c r="V58" i="103"/>
  <c r="U58" i="103"/>
  <c r="T58" i="103"/>
  <c r="S58" i="103"/>
  <c r="Q58" i="103"/>
  <c r="N58" i="103"/>
  <c r="O58" i="103" s="1"/>
  <c r="L58" i="103"/>
  <c r="K58" i="103"/>
  <c r="W57" i="103"/>
  <c r="V57" i="103"/>
  <c r="U57" i="103"/>
  <c r="T57" i="103"/>
  <c r="S57" i="103"/>
  <c r="Q57" i="103"/>
  <c r="N57" i="103"/>
  <c r="O57" i="103" s="1"/>
  <c r="K57" i="103"/>
  <c r="L57" i="103" s="1"/>
  <c r="W56" i="103"/>
  <c r="V56" i="103"/>
  <c r="U56" i="103"/>
  <c r="T56" i="103"/>
  <c r="S56" i="103"/>
  <c r="Q56" i="103"/>
  <c r="N56" i="103"/>
  <c r="O56" i="103" s="1"/>
  <c r="K56" i="103"/>
  <c r="L56" i="103" s="1"/>
  <c r="W55" i="103"/>
  <c r="V55" i="103"/>
  <c r="U55" i="103"/>
  <c r="T55" i="103"/>
  <c r="S55" i="103"/>
  <c r="Q55" i="103"/>
  <c r="N55" i="103"/>
  <c r="O55" i="103" s="1"/>
  <c r="K55" i="103"/>
  <c r="L55" i="103" s="1"/>
  <c r="W54" i="103"/>
  <c r="V54" i="103"/>
  <c r="U54" i="103"/>
  <c r="T54" i="103"/>
  <c r="S54" i="103"/>
  <c r="Q54" i="103"/>
  <c r="N54" i="103"/>
  <c r="O54" i="103" s="1"/>
  <c r="K54" i="103"/>
  <c r="L54" i="103" s="1"/>
  <c r="W53" i="103"/>
  <c r="V53" i="103"/>
  <c r="U53" i="103"/>
  <c r="T53" i="103"/>
  <c r="S53" i="103"/>
  <c r="Q53" i="103"/>
  <c r="N53" i="103"/>
  <c r="O53" i="103" s="1"/>
  <c r="K53" i="103"/>
  <c r="L53" i="103" s="1"/>
  <c r="I48" i="103"/>
  <c r="H48" i="103"/>
  <c r="C48" i="103"/>
  <c r="C9" i="103" s="1"/>
  <c r="O9" i="103" s="1"/>
  <c r="Y9" i="103" s="1"/>
  <c r="B48" i="103"/>
  <c r="B9" i="103" s="1"/>
  <c r="W47" i="103"/>
  <c r="V47" i="103"/>
  <c r="U47" i="103"/>
  <c r="T47" i="103"/>
  <c r="S47" i="103"/>
  <c r="Q47" i="103"/>
  <c r="N47" i="103"/>
  <c r="O47" i="103" s="1"/>
  <c r="K47" i="103"/>
  <c r="L47" i="103" s="1"/>
  <c r="W46" i="103"/>
  <c r="V46" i="103"/>
  <c r="U46" i="103"/>
  <c r="T46" i="103"/>
  <c r="S46" i="103"/>
  <c r="Q46" i="103"/>
  <c r="N46" i="103"/>
  <c r="O46" i="103" s="1"/>
  <c r="K46" i="103"/>
  <c r="L46" i="103" s="1"/>
  <c r="W45" i="103"/>
  <c r="V45" i="103"/>
  <c r="U45" i="103"/>
  <c r="T45" i="103"/>
  <c r="S45" i="103"/>
  <c r="Q45" i="103"/>
  <c r="N45" i="103"/>
  <c r="O45" i="103" s="1"/>
  <c r="K45" i="103"/>
  <c r="L45" i="103" s="1"/>
  <c r="W44" i="103"/>
  <c r="V44" i="103"/>
  <c r="U44" i="103"/>
  <c r="T44" i="103"/>
  <c r="S44" i="103"/>
  <c r="Q44" i="103"/>
  <c r="O44" i="103"/>
  <c r="N44" i="103"/>
  <c r="K44" i="103"/>
  <c r="L44" i="103" s="1"/>
  <c r="W43" i="103"/>
  <c r="V43" i="103"/>
  <c r="U43" i="103"/>
  <c r="T43" i="103"/>
  <c r="S43" i="103"/>
  <c r="Q43" i="103"/>
  <c r="N43" i="103"/>
  <c r="O43" i="103" s="1"/>
  <c r="K43" i="103"/>
  <c r="L43" i="103" s="1"/>
  <c r="W42" i="103"/>
  <c r="V42" i="103"/>
  <c r="U42" i="103"/>
  <c r="T42" i="103"/>
  <c r="S42" i="103"/>
  <c r="Q42" i="103"/>
  <c r="N42" i="103"/>
  <c r="O42" i="103" s="1"/>
  <c r="K42" i="103"/>
  <c r="L42" i="103" s="1"/>
  <c r="W41" i="103"/>
  <c r="V41" i="103"/>
  <c r="U41" i="103"/>
  <c r="T41" i="103"/>
  <c r="S41" i="103"/>
  <c r="Q41" i="103"/>
  <c r="N41" i="103"/>
  <c r="O41" i="103" s="1"/>
  <c r="K41" i="103"/>
  <c r="L41" i="103" s="1"/>
  <c r="W40" i="103"/>
  <c r="V40" i="103"/>
  <c r="U40" i="103"/>
  <c r="T40" i="103"/>
  <c r="S40" i="103"/>
  <c r="Q40" i="103"/>
  <c r="N40" i="103"/>
  <c r="O40" i="103" s="1"/>
  <c r="K40" i="103"/>
  <c r="L40" i="103" s="1"/>
  <c r="W39" i="103"/>
  <c r="V39" i="103"/>
  <c r="U39" i="103"/>
  <c r="T39" i="103"/>
  <c r="S39" i="103"/>
  <c r="Q39" i="103"/>
  <c r="N39" i="103"/>
  <c r="O39" i="103" s="1"/>
  <c r="K39" i="103"/>
  <c r="L39" i="103" s="1"/>
  <c r="W38" i="103"/>
  <c r="V38" i="103"/>
  <c r="U38" i="103"/>
  <c r="T38" i="103"/>
  <c r="S38" i="103"/>
  <c r="Q38" i="103"/>
  <c r="N38" i="103"/>
  <c r="O38" i="103" s="1"/>
  <c r="K38" i="103"/>
  <c r="L38" i="103" s="1"/>
  <c r="W37" i="103"/>
  <c r="V37" i="103"/>
  <c r="U37" i="103"/>
  <c r="T37" i="103"/>
  <c r="S37" i="103"/>
  <c r="Q37" i="103"/>
  <c r="N37" i="103"/>
  <c r="O37" i="103" s="1"/>
  <c r="L37" i="103"/>
  <c r="K37" i="103"/>
  <c r="W36" i="103"/>
  <c r="V36" i="103"/>
  <c r="U36" i="103"/>
  <c r="T36" i="103"/>
  <c r="S36" i="103"/>
  <c r="Q36" i="103"/>
  <c r="N36" i="103"/>
  <c r="O36" i="103" s="1"/>
  <c r="K36" i="103"/>
  <c r="L36" i="103" s="1"/>
  <c r="W35" i="103"/>
  <c r="V35" i="103"/>
  <c r="U35" i="103"/>
  <c r="T35" i="103"/>
  <c r="S35" i="103"/>
  <c r="Q35" i="103"/>
  <c r="N35" i="103"/>
  <c r="O35" i="103" s="1"/>
  <c r="K35" i="103"/>
  <c r="L35" i="103" s="1"/>
  <c r="W34" i="103"/>
  <c r="V34" i="103"/>
  <c r="U34" i="103"/>
  <c r="T34" i="103"/>
  <c r="S34" i="103"/>
  <c r="Q34" i="103"/>
  <c r="N34" i="103"/>
  <c r="O34" i="103" s="1"/>
  <c r="K34" i="103"/>
  <c r="L34" i="103" s="1"/>
  <c r="W33" i="103"/>
  <c r="V33" i="103"/>
  <c r="U33" i="103"/>
  <c r="T33" i="103"/>
  <c r="S33" i="103"/>
  <c r="Q33" i="103"/>
  <c r="N33" i="103"/>
  <c r="O33" i="103" s="1"/>
  <c r="K33" i="103"/>
  <c r="L33" i="103" s="1"/>
  <c r="W32" i="103"/>
  <c r="V32" i="103"/>
  <c r="U32" i="103"/>
  <c r="T32" i="103"/>
  <c r="S32" i="103"/>
  <c r="Q32" i="103"/>
  <c r="N32" i="103"/>
  <c r="O32" i="103" s="1"/>
  <c r="K32" i="103"/>
  <c r="L32" i="103" s="1"/>
  <c r="W31" i="103"/>
  <c r="V31" i="103"/>
  <c r="U31" i="103"/>
  <c r="T31" i="103"/>
  <c r="S31" i="103"/>
  <c r="Q31" i="103"/>
  <c r="N31" i="103"/>
  <c r="O31" i="103" s="1"/>
  <c r="K31" i="103"/>
  <c r="L31" i="103" s="1"/>
  <c r="W30" i="103"/>
  <c r="V30" i="103"/>
  <c r="U30" i="103"/>
  <c r="T30" i="103"/>
  <c r="S30" i="103"/>
  <c r="Q30" i="103"/>
  <c r="N30" i="103"/>
  <c r="O30" i="103" s="1"/>
  <c r="K30" i="103"/>
  <c r="L30" i="103" s="1"/>
  <c r="W29" i="103"/>
  <c r="V29" i="103"/>
  <c r="U29" i="103"/>
  <c r="T29" i="103"/>
  <c r="S29" i="103"/>
  <c r="Q29" i="103"/>
  <c r="N29" i="103"/>
  <c r="O29" i="103" s="1"/>
  <c r="K29" i="103"/>
  <c r="L29" i="103" s="1"/>
  <c r="W28" i="103"/>
  <c r="V28" i="103"/>
  <c r="V49" i="103" s="1"/>
  <c r="V48" i="103" s="1"/>
  <c r="F48" i="103" s="1"/>
  <c r="F9" i="103" s="1"/>
  <c r="U28" i="103"/>
  <c r="T28" i="103"/>
  <c r="S28" i="103"/>
  <c r="Q28" i="103"/>
  <c r="O28" i="103"/>
  <c r="N28" i="103"/>
  <c r="K28" i="103"/>
  <c r="L28" i="103" s="1"/>
  <c r="I23" i="103"/>
  <c r="H23" i="103"/>
  <c r="D23" i="103"/>
  <c r="Q23" i="103" s="1"/>
  <c r="AA23" i="103" s="1"/>
  <c r="B23" i="103"/>
  <c r="O22" i="103"/>
  <c r="Y22" i="103" s="1"/>
  <c r="I22" i="103"/>
  <c r="H22" i="103"/>
  <c r="C22" i="103"/>
  <c r="B22" i="103"/>
  <c r="I21" i="103"/>
  <c r="C21" i="103"/>
  <c r="O21" i="103" s="1"/>
  <c r="Y21" i="103" s="1"/>
  <c r="I20" i="103"/>
  <c r="H20" i="103"/>
  <c r="C20" i="103"/>
  <c r="O20" i="103" s="1"/>
  <c r="Y20" i="103" s="1"/>
  <c r="I19" i="103"/>
  <c r="H19" i="103"/>
  <c r="C19" i="103"/>
  <c r="O19" i="103" s="1"/>
  <c r="Y19" i="103" s="1"/>
  <c r="B19" i="103"/>
  <c r="O18" i="103"/>
  <c r="Y18" i="103" s="1"/>
  <c r="I18" i="103"/>
  <c r="C18" i="103"/>
  <c r="B18" i="103"/>
  <c r="I17" i="103"/>
  <c r="H17" i="103"/>
  <c r="B17" i="103"/>
  <c r="I16" i="103"/>
  <c r="C16" i="103"/>
  <c r="O16" i="103" s="1"/>
  <c r="Y16" i="103" s="1"/>
  <c r="I15" i="103"/>
  <c r="H15" i="103"/>
  <c r="I14" i="103"/>
  <c r="H14" i="103"/>
  <c r="C14" i="103"/>
  <c r="O14" i="103" s="1"/>
  <c r="Y14" i="103" s="1"/>
  <c r="I13" i="103"/>
  <c r="H13" i="103"/>
  <c r="C13" i="103"/>
  <c r="O13" i="103" s="1"/>
  <c r="Y13" i="103" s="1"/>
  <c r="O12" i="103"/>
  <c r="Y12" i="103" s="1"/>
  <c r="H12" i="103"/>
  <c r="C12" i="103"/>
  <c r="I10" i="103"/>
  <c r="H10" i="103"/>
  <c r="AA9" i="103"/>
  <c r="I9" i="103"/>
  <c r="H9" i="103"/>
  <c r="S5" i="103"/>
  <c r="S4" i="103"/>
  <c r="Q4" i="103"/>
  <c r="Q5" i="103" s="1"/>
  <c r="F4" i="103"/>
  <c r="V9" i="103" s="1"/>
  <c r="I398" i="102"/>
  <c r="H398" i="102"/>
  <c r="C398" i="102"/>
  <c r="B398" i="102"/>
  <c r="W397" i="102"/>
  <c r="V397" i="102"/>
  <c r="U397" i="102"/>
  <c r="T397" i="102"/>
  <c r="S397" i="102"/>
  <c r="Q397" i="102"/>
  <c r="N397" i="102"/>
  <c r="O397" i="102" s="1"/>
  <c r="K397" i="102"/>
  <c r="L397" i="102" s="1"/>
  <c r="W396" i="102"/>
  <c r="V396" i="102"/>
  <c r="U396" i="102"/>
  <c r="T396" i="102"/>
  <c r="S396" i="102"/>
  <c r="Q396" i="102"/>
  <c r="N396" i="102"/>
  <c r="O396" i="102" s="1"/>
  <c r="K396" i="102"/>
  <c r="L396" i="102" s="1"/>
  <c r="W395" i="102"/>
  <c r="V395" i="102"/>
  <c r="U395" i="102"/>
  <c r="T395" i="102"/>
  <c r="S395" i="102"/>
  <c r="Q395" i="102"/>
  <c r="N395" i="102"/>
  <c r="O395" i="102" s="1"/>
  <c r="K395" i="102"/>
  <c r="L395" i="102" s="1"/>
  <c r="W394" i="102"/>
  <c r="V394" i="102"/>
  <c r="U394" i="102"/>
  <c r="T394" i="102"/>
  <c r="S394" i="102"/>
  <c r="Q394" i="102"/>
  <c r="N394" i="102"/>
  <c r="O394" i="102" s="1"/>
  <c r="K394" i="102"/>
  <c r="L394" i="102" s="1"/>
  <c r="W393" i="102"/>
  <c r="V393" i="102"/>
  <c r="U393" i="102"/>
  <c r="T393" i="102"/>
  <c r="S393" i="102"/>
  <c r="Q393" i="102"/>
  <c r="N393" i="102"/>
  <c r="O393" i="102" s="1"/>
  <c r="L393" i="102"/>
  <c r="K393" i="102"/>
  <c r="W392" i="102"/>
  <c r="V392" i="102"/>
  <c r="U392" i="102"/>
  <c r="T392" i="102"/>
  <c r="S392" i="102"/>
  <c r="Q392" i="102"/>
  <c r="N392" i="102"/>
  <c r="O392" i="102" s="1"/>
  <c r="K392" i="102"/>
  <c r="L392" i="102" s="1"/>
  <c r="W391" i="102"/>
  <c r="V391" i="102"/>
  <c r="U391" i="102"/>
  <c r="T391" i="102"/>
  <c r="S391" i="102"/>
  <c r="Q391" i="102"/>
  <c r="N391" i="102"/>
  <c r="O391" i="102" s="1"/>
  <c r="K391" i="102"/>
  <c r="L391" i="102" s="1"/>
  <c r="W390" i="102"/>
  <c r="V390" i="102"/>
  <c r="U390" i="102"/>
  <c r="T390" i="102"/>
  <c r="S390" i="102"/>
  <c r="Q390" i="102"/>
  <c r="N390" i="102"/>
  <c r="O390" i="102" s="1"/>
  <c r="K390" i="102"/>
  <c r="L390" i="102" s="1"/>
  <c r="W389" i="102"/>
  <c r="V389" i="102"/>
  <c r="U389" i="102"/>
  <c r="T389" i="102"/>
  <c r="S389" i="102"/>
  <c r="Q389" i="102"/>
  <c r="N389" i="102"/>
  <c r="O389" i="102" s="1"/>
  <c r="K389" i="102"/>
  <c r="L389" i="102" s="1"/>
  <c r="W388" i="102"/>
  <c r="V388" i="102"/>
  <c r="U388" i="102"/>
  <c r="T388" i="102"/>
  <c r="S388" i="102"/>
  <c r="Q388" i="102"/>
  <c r="O388" i="102"/>
  <c r="N388" i="102"/>
  <c r="K388" i="102"/>
  <c r="L388" i="102" s="1"/>
  <c r="W387" i="102"/>
  <c r="V387" i="102"/>
  <c r="U387" i="102"/>
  <c r="T387" i="102"/>
  <c r="S387" i="102"/>
  <c r="Q387" i="102"/>
  <c r="N387" i="102"/>
  <c r="O387" i="102" s="1"/>
  <c r="K387" i="102"/>
  <c r="L387" i="102" s="1"/>
  <c r="W386" i="102"/>
  <c r="V386" i="102"/>
  <c r="U386" i="102"/>
  <c r="T386" i="102"/>
  <c r="S386" i="102"/>
  <c r="Q386" i="102"/>
  <c r="N386" i="102"/>
  <c r="O386" i="102" s="1"/>
  <c r="K386" i="102"/>
  <c r="L386" i="102" s="1"/>
  <c r="W385" i="102"/>
  <c r="V385" i="102"/>
  <c r="U385" i="102"/>
  <c r="T385" i="102"/>
  <c r="W384" i="102"/>
  <c r="V384" i="102"/>
  <c r="U384" i="102"/>
  <c r="T384" i="102"/>
  <c r="W383" i="102"/>
  <c r="V383" i="102"/>
  <c r="U383" i="102"/>
  <c r="T383" i="102"/>
  <c r="W382" i="102"/>
  <c r="V382" i="102"/>
  <c r="U382" i="102"/>
  <c r="T382" i="102"/>
  <c r="W381" i="102"/>
  <c r="V381" i="102"/>
  <c r="U381" i="102"/>
  <c r="T381" i="102"/>
  <c r="W380" i="102"/>
  <c r="V380" i="102"/>
  <c r="U380" i="102"/>
  <c r="T380" i="102"/>
  <c r="W379" i="102"/>
  <c r="V379" i="102"/>
  <c r="U379" i="102"/>
  <c r="T379" i="102"/>
  <c r="W378" i="102"/>
  <c r="V378" i="102"/>
  <c r="U378" i="102"/>
  <c r="T378" i="102"/>
  <c r="I373" i="102"/>
  <c r="H373" i="102"/>
  <c r="C373" i="102"/>
  <c r="C22" i="102" s="1"/>
  <c r="B373" i="102"/>
  <c r="W372" i="102"/>
  <c r="V372" i="102"/>
  <c r="U372" i="102"/>
  <c r="T372" i="102"/>
  <c r="S372" i="102"/>
  <c r="Q372" i="102"/>
  <c r="N372" i="102"/>
  <c r="O372" i="102" s="1"/>
  <c r="K372" i="102"/>
  <c r="L372" i="102" s="1"/>
  <c r="W371" i="102"/>
  <c r="V371" i="102"/>
  <c r="U371" i="102"/>
  <c r="T371" i="102"/>
  <c r="S371" i="102"/>
  <c r="Q371" i="102"/>
  <c r="N371" i="102"/>
  <c r="O371" i="102" s="1"/>
  <c r="K371" i="102"/>
  <c r="L371" i="102" s="1"/>
  <c r="W370" i="102"/>
  <c r="V370" i="102"/>
  <c r="U370" i="102"/>
  <c r="T370" i="102"/>
  <c r="S370" i="102"/>
  <c r="Q370" i="102"/>
  <c r="N370" i="102"/>
  <c r="O370" i="102" s="1"/>
  <c r="K370" i="102"/>
  <c r="L370" i="102" s="1"/>
  <c r="W369" i="102"/>
  <c r="V369" i="102"/>
  <c r="U369" i="102"/>
  <c r="T369" i="102"/>
  <c r="S369" i="102"/>
  <c r="Q369" i="102"/>
  <c r="N369" i="102"/>
  <c r="O369" i="102" s="1"/>
  <c r="K369" i="102"/>
  <c r="L369" i="102" s="1"/>
  <c r="W368" i="102"/>
  <c r="V368" i="102"/>
  <c r="U368" i="102"/>
  <c r="T368" i="102"/>
  <c r="S368" i="102"/>
  <c r="Q368" i="102"/>
  <c r="N368" i="102"/>
  <c r="O368" i="102" s="1"/>
  <c r="L368" i="102"/>
  <c r="K368" i="102"/>
  <c r="W367" i="102"/>
  <c r="V367" i="102"/>
  <c r="U367" i="102"/>
  <c r="T367" i="102"/>
  <c r="S367" i="102"/>
  <c r="Q367" i="102"/>
  <c r="N367" i="102"/>
  <c r="O367" i="102" s="1"/>
  <c r="K367" i="102"/>
  <c r="L367" i="102" s="1"/>
  <c r="W366" i="102"/>
  <c r="V366" i="102"/>
  <c r="U366" i="102"/>
  <c r="T366" i="102"/>
  <c r="S366" i="102"/>
  <c r="Q366" i="102"/>
  <c r="N366" i="102"/>
  <c r="O366" i="102" s="1"/>
  <c r="K366" i="102"/>
  <c r="L366" i="102" s="1"/>
  <c r="W365" i="102"/>
  <c r="V365" i="102"/>
  <c r="U365" i="102"/>
  <c r="T365" i="102"/>
  <c r="S365" i="102"/>
  <c r="Q365" i="102"/>
  <c r="N365" i="102"/>
  <c r="O365" i="102" s="1"/>
  <c r="K365" i="102"/>
  <c r="L365" i="102" s="1"/>
  <c r="W364" i="102"/>
  <c r="V364" i="102"/>
  <c r="U364" i="102"/>
  <c r="T364" i="102"/>
  <c r="S364" i="102"/>
  <c r="Q364" i="102"/>
  <c r="N364" i="102"/>
  <c r="O364" i="102" s="1"/>
  <c r="L364" i="102"/>
  <c r="K364" i="102"/>
  <c r="W363" i="102"/>
  <c r="V363" i="102"/>
  <c r="U363" i="102"/>
  <c r="T363" i="102"/>
  <c r="S363" i="102"/>
  <c r="Q363" i="102"/>
  <c r="N363" i="102"/>
  <c r="O363" i="102" s="1"/>
  <c r="K363" i="102"/>
  <c r="L363" i="102" s="1"/>
  <c r="W362" i="102"/>
  <c r="V362" i="102"/>
  <c r="U362" i="102"/>
  <c r="T362" i="102"/>
  <c r="S362" i="102"/>
  <c r="Q362" i="102"/>
  <c r="N362" i="102"/>
  <c r="O362" i="102" s="1"/>
  <c r="K362" i="102"/>
  <c r="L362" i="102" s="1"/>
  <c r="W361" i="102"/>
  <c r="V361" i="102"/>
  <c r="U361" i="102"/>
  <c r="T361" i="102"/>
  <c r="S361" i="102"/>
  <c r="Q361" i="102"/>
  <c r="N361" i="102"/>
  <c r="O361" i="102" s="1"/>
  <c r="K361" i="102"/>
  <c r="L361" i="102" s="1"/>
  <c r="W360" i="102"/>
  <c r="V360" i="102"/>
  <c r="U360" i="102"/>
  <c r="T360" i="102"/>
  <c r="W359" i="102"/>
  <c r="V359" i="102"/>
  <c r="U359" i="102"/>
  <c r="T359" i="102"/>
  <c r="W358" i="102"/>
  <c r="V358" i="102"/>
  <c r="U358" i="102"/>
  <c r="T358" i="102"/>
  <c r="W357" i="102"/>
  <c r="V357" i="102"/>
  <c r="U357" i="102"/>
  <c r="T357" i="102"/>
  <c r="W356" i="102"/>
  <c r="V356" i="102"/>
  <c r="U356" i="102"/>
  <c r="T356" i="102"/>
  <c r="W355" i="102"/>
  <c r="V355" i="102"/>
  <c r="U355" i="102"/>
  <c r="T355" i="102"/>
  <c r="W354" i="102"/>
  <c r="V354" i="102"/>
  <c r="U354" i="102"/>
  <c r="T354" i="102"/>
  <c r="W353" i="102"/>
  <c r="W374" i="102" s="1"/>
  <c r="W373" i="102" s="1"/>
  <c r="G373" i="102" s="1"/>
  <c r="G22" i="102" s="1"/>
  <c r="V353" i="102"/>
  <c r="U353" i="102"/>
  <c r="T353" i="102"/>
  <c r="I348" i="102"/>
  <c r="I21" i="102" s="1"/>
  <c r="H348" i="102"/>
  <c r="H21" i="102" s="1"/>
  <c r="C348" i="102"/>
  <c r="C21" i="102" s="1"/>
  <c r="B348" i="102"/>
  <c r="W347" i="102"/>
  <c r="V347" i="102"/>
  <c r="U347" i="102"/>
  <c r="T347" i="102"/>
  <c r="S347" i="102"/>
  <c r="Q347" i="102"/>
  <c r="N347" i="102"/>
  <c r="O347" i="102" s="1"/>
  <c r="K347" i="102"/>
  <c r="L347" i="102" s="1"/>
  <c r="W346" i="102"/>
  <c r="V346" i="102"/>
  <c r="U346" i="102"/>
  <c r="T346" i="102"/>
  <c r="S346" i="102"/>
  <c r="Q346" i="102"/>
  <c r="N346" i="102"/>
  <c r="O346" i="102" s="1"/>
  <c r="K346" i="102"/>
  <c r="L346" i="102" s="1"/>
  <c r="W345" i="102"/>
  <c r="V345" i="102"/>
  <c r="U345" i="102"/>
  <c r="T345" i="102"/>
  <c r="S345" i="102"/>
  <c r="Q345" i="102"/>
  <c r="N345" i="102"/>
  <c r="O345" i="102" s="1"/>
  <c r="K345" i="102"/>
  <c r="L345" i="102" s="1"/>
  <c r="W344" i="102"/>
  <c r="V344" i="102"/>
  <c r="U344" i="102"/>
  <c r="T344" i="102"/>
  <c r="S344" i="102"/>
  <c r="Q344" i="102"/>
  <c r="N344" i="102"/>
  <c r="O344" i="102" s="1"/>
  <c r="K344" i="102"/>
  <c r="L344" i="102" s="1"/>
  <c r="W343" i="102"/>
  <c r="V343" i="102"/>
  <c r="U343" i="102"/>
  <c r="T343" i="102"/>
  <c r="S343" i="102"/>
  <c r="Q343" i="102"/>
  <c r="N343" i="102"/>
  <c r="O343" i="102" s="1"/>
  <c r="K343" i="102"/>
  <c r="L343" i="102" s="1"/>
  <c r="W342" i="102"/>
  <c r="V342" i="102"/>
  <c r="U342" i="102"/>
  <c r="T342" i="102"/>
  <c r="S342" i="102"/>
  <c r="Q342" i="102"/>
  <c r="N342" i="102"/>
  <c r="O342" i="102" s="1"/>
  <c r="K342" i="102"/>
  <c r="L342" i="102" s="1"/>
  <c r="W341" i="102"/>
  <c r="V341" i="102"/>
  <c r="U341" i="102"/>
  <c r="T341" i="102"/>
  <c r="S341" i="102"/>
  <c r="Q341" i="102"/>
  <c r="N341" i="102"/>
  <c r="O341" i="102" s="1"/>
  <c r="K341" i="102"/>
  <c r="L341" i="102" s="1"/>
  <c r="W340" i="102"/>
  <c r="V340" i="102"/>
  <c r="U340" i="102"/>
  <c r="T340" i="102"/>
  <c r="S340" i="102"/>
  <c r="Q340" i="102"/>
  <c r="N340" i="102"/>
  <c r="O340" i="102" s="1"/>
  <c r="K340" i="102"/>
  <c r="L340" i="102" s="1"/>
  <c r="W339" i="102"/>
  <c r="V339" i="102"/>
  <c r="U339" i="102"/>
  <c r="T339" i="102"/>
  <c r="S339" i="102"/>
  <c r="Q339" i="102"/>
  <c r="N339" i="102"/>
  <c r="O339" i="102" s="1"/>
  <c r="K339" i="102"/>
  <c r="L339" i="102" s="1"/>
  <c r="W338" i="102"/>
  <c r="V338" i="102"/>
  <c r="U338" i="102"/>
  <c r="T338" i="102"/>
  <c r="S338" i="102"/>
  <c r="Q338" i="102"/>
  <c r="N338" i="102"/>
  <c r="O338" i="102" s="1"/>
  <c r="K338" i="102"/>
  <c r="L338" i="102" s="1"/>
  <c r="W337" i="102"/>
  <c r="V337" i="102"/>
  <c r="U337" i="102"/>
  <c r="T337" i="102"/>
  <c r="S337" i="102"/>
  <c r="Q337" i="102"/>
  <c r="N337" i="102"/>
  <c r="O337" i="102" s="1"/>
  <c r="K337" i="102"/>
  <c r="L337" i="102" s="1"/>
  <c r="W336" i="102"/>
  <c r="V336" i="102"/>
  <c r="U336" i="102"/>
  <c r="T336" i="102"/>
  <c r="S336" i="102"/>
  <c r="Q336" i="102"/>
  <c r="N336" i="102"/>
  <c r="O336" i="102" s="1"/>
  <c r="K336" i="102"/>
  <c r="L336" i="102" s="1"/>
  <c r="W335" i="102"/>
  <c r="V335" i="102"/>
  <c r="U335" i="102"/>
  <c r="T335" i="102"/>
  <c r="W334" i="102"/>
  <c r="V334" i="102"/>
  <c r="U334" i="102"/>
  <c r="T334" i="102"/>
  <c r="W333" i="102"/>
  <c r="V333" i="102"/>
  <c r="U333" i="102"/>
  <c r="T333" i="102"/>
  <c r="W332" i="102"/>
  <c r="V332" i="102"/>
  <c r="U332" i="102"/>
  <c r="T332" i="102"/>
  <c r="W331" i="102"/>
  <c r="V331" i="102"/>
  <c r="U331" i="102"/>
  <c r="T331" i="102"/>
  <c r="W330" i="102"/>
  <c r="V330" i="102"/>
  <c r="U330" i="102"/>
  <c r="T330" i="102"/>
  <c r="W329" i="102"/>
  <c r="V329" i="102"/>
  <c r="U329" i="102"/>
  <c r="T329" i="102"/>
  <c r="W328" i="102"/>
  <c r="V328" i="102"/>
  <c r="U328" i="102"/>
  <c r="T328" i="102"/>
  <c r="I323" i="102"/>
  <c r="I20" i="102" s="1"/>
  <c r="H323" i="102"/>
  <c r="H20" i="102" s="1"/>
  <c r="C323" i="102"/>
  <c r="B323" i="102"/>
  <c r="B20" i="102" s="1"/>
  <c r="W322" i="102"/>
  <c r="V322" i="102"/>
  <c r="U322" i="102"/>
  <c r="T322" i="102"/>
  <c r="S322" i="102"/>
  <c r="Q322" i="102"/>
  <c r="N322" i="102"/>
  <c r="O322" i="102" s="1"/>
  <c r="K322" i="102"/>
  <c r="L322" i="102" s="1"/>
  <c r="W321" i="102"/>
  <c r="V321" i="102"/>
  <c r="U321" i="102"/>
  <c r="T321" i="102"/>
  <c r="S321" i="102"/>
  <c r="Q321" i="102"/>
  <c r="N321" i="102"/>
  <c r="O321" i="102" s="1"/>
  <c r="K321" i="102"/>
  <c r="L321" i="102" s="1"/>
  <c r="W320" i="102"/>
  <c r="V320" i="102"/>
  <c r="U320" i="102"/>
  <c r="T320" i="102"/>
  <c r="S320" i="102"/>
  <c r="Q320" i="102"/>
  <c r="N320" i="102"/>
  <c r="O320" i="102" s="1"/>
  <c r="K320" i="102"/>
  <c r="L320" i="102" s="1"/>
  <c r="W319" i="102"/>
  <c r="V319" i="102"/>
  <c r="U319" i="102"/>
  <c r="T319" i="102"/>
  <c r="S319" i="102"/>
  <c r="Q319" i="102"/>
  <c r="N319" i="102"/>
  <c r="O319" i="102" s="1"/>
  <c r="K319" i="102"/>
  <c r="L319" i="102" s="1"/>
  <c r="W318" i="102"/>
  <c r="V318" i="102"/>
  <c r="U318" i="102"/>
  <c r="T318" i="102"/>
  <c r="S318" i="102"/>
  <c r="Q318" i="102"/>
  <c r="N318" i="102"/>
  <c r="O318" i="102" s="1"/>
  <c r="K318" i="102"/>
  <c r="L318" i="102" s="1"/>
  <c r="W317" i="102"/>
  <c r="V317" i="102"/>
  <c r="U317" i="102"/>
  <c r="T317" i="102"/>
  <c r="S317" i="102"/>
  <c r="Q317" i="102"/>
  <c r="N317" i="102"/>
  <c r="O317" i="102" s="1"/>
  <c r="K317" i="102"/>
  <c r="L317" i="102" s="1"/>
  <c r="W316" i="102"/>
  <c r="V316" i="102"/>
  <c r="U316" i="102"/>
  <c r="T316" i="102"/>
  <c r="S316" i="102"/>
  <c r="Q316" i="102"/>
  <c r="N316" i="102"/>
  <c r="O316" i="102" s="1"/>
  <c r="K316" i="102"/>
  <c r="L316" i="102" s="1"/>
  <c r="W315" i="102"/>
  <c r="V315" i="102"/>
  <c r="U315" i="102"/>
  <c r="T315" i="102"/>
  <c r="S315" i="102"/>
  <c r="Q315" i="102"/>
  <c r="N315" i="102"/>
  <c r="O315" i="102" s="1"/>
  <c r="K315" i="102"/>
  <c r="L315" i="102" s="1"/>
  <c r="W314" i="102"/>
  <c r="V314" i="102"/>
  <c r="U314" i="102"/>
  <c r="T314" i="102"/>
  <c r="S314" i="102"/>
  <c r="Q314" i="102"/>
  <c r="N314" i="102"/>
  <c r="O314" i="102" s="1"/>
  <c r="K314" i="102"/>
  <c r="L314" i="102" s="1"/>
  <c r="W313" i="102"/>
  <c r="V313" i="102"/>
  <c r="U313" i="102"/>
  <c r="T313" i="102"/>
  <c r="S313" i="102"/>
  <c r="Q313" i="102"/>
  <c r="N313" i="102"/>
  <c r="O313" i="102" s="1"/>
  <c r="K313" i="102"/>
  <c r="L313" i="102" s="1"/>
  <c r="W312" i="102"/>
  <c r="V312" i="102"/>
  <c r="U312" i="102"/>
  <c r="T312" i="102"/>
  <c r="S312" i="102"/>
  <c r="Q312" i="102"/>
  <c r="N312" i="102"/>
  <c r="O312" i="102" s="1"/>
  <c r="K312" i="102"/>
  <c r="L312" i="102" s="1"/>
  <c r="W311" i="102"/>
  <c r="V311" i="102"/>
  <c r="U311" i="102"/>
  <c r="T311" i="102"/>
  <c r="S311" i="102"/>
  <c r="Q311" i="102"/>
  <c r="N311" i="102"/>
  <c r="O311" i="102" s="1"/>
  <c r="K311" i="102"/>
  <c r="L311" i="102" s="1"/>
  <c r="W310" i="102"/>
  <c r="V310" i="102"/>
  <c r="U310" i="102"/>
  <c r="T310" i="102"/>
  <c r="W309" i="102"/>
  <c r="V309" i="102"/>
  <c r="U309" i="102"/>
  <c r="T309" i="102"/>
  <c r="W308" i="102"/>
  <c r="V308" i="102"/>
  <c r="U308" i="102"/>
  <c r="T308" i="102"/>
  <c r="W307" i="102"/>
  <c r="V307" i="102"/>
  <c r="U307" i="102"/>
  <c r="T307" i="102"/>
  <c r="W306" i="102"/>
  <c r="V306" i="102"/>
  <c r="U306" i="102"/>
  <c r="T306" i="102"/>
  <c r="W305" i="102"/>
  <c r="V305" i="102"/>
  <c r="U305" i="102"/>
  <c r="T305" i="102"/>
  <c r="W304" i="102"/>
  <c r="V304" i="102"/>
  <c r="U304" i="102"/>
  <c r="T304" i="102"/>
  <c r="W303" i="102"/>
  <c r="V303" i="102"/>
  <c r="U303" i="102"/>
  <c r="T303" i="102"/>
  <c r="I298" i="102"/>
  <c r="I19" i="102" s="1"/>
  <c r="H298" i="102"/>
  <c r="C298" i="102"/>
  <c r="B298" i="102"/>
  <c r="B19" i="102" s="1"/>
  <c r="W297" i="102"/>
  <c r="V297" i="102"/>
  <c r="U297" i="102"/>
  <c r="T297" i="102"/>
  <c r="S297" i="102"/>
  <c r="Q297" i="102"/>
  <c r="N297" i="102"/>
  <c r="O297" i="102" s="1"/>
  <c r="K297" i="102"/>
  <c r="L297" i="102" s="1"/>
  <c r="W296" i="102"/>
  <c r="V296" i="102"/>
  <c r="U296" i="102"/>
  <c r="T296" i="102"/>
  <c r="S296" i="102"/>
  <c r="Q296" i="102"/>
  <c r="N296" i="102"/>
  <c r="O296" i="102" s="1"/>
  <c r="K296" i="102"/>
  <c r="L296" i="102" s="1"/>
  <c r="W295" i="102"/>
  <c r="V295" i="102"/>
  <c r="U295" i="102"/>
  <c r="T295" i="102"/>
  <c r="S295" i="102"/>
  <c r="Q295" i="102"/>
  <c r="N295" i="102"/>
  <c r="O295" i="102" s="1"/>
  <c r="K295" i="102"/>
  <c r="L295" i="102" s="1"/>
  <c r="W294" i="102"/>
  <c r="V294" i="102"/>
  <c r="U294" i="102"/>
  <c r="T294" i="102"/>
  <c r="S294" i="102"/>
  <c r="Q294" i="102"/>
  <c r="N294" i="102"/>
  <c r="O294" i="102" s="1"/>
  <c r="K294" i="102"/>
  <c r="L294" i="102" s="1"/>
  <c r="W293" i="102"/>
  <c r="V293" i="102"/>
  <c r="U293" i="102"/>
  <c r="T293" i="102"/>
  <c r="S293" i="102"/>
  <c r="Q293" i="102"/>
  <c r="N293" i="102"/>
  <c r="O293" i="102" s="1"/>
  <c r="K293" i="102"/>
  <c r="L293" i="102" s="1"/>
  <c r="W292" i="102"/>
  <c r="V292" i="102"/>
  <c r="U292" i="102"/>
  <c r="T292" i="102"/>
  <c r="S292" i="102"/>
  <c r="Q292" i="102"/>
  <c r="N292" i="102"/>
  <c r="O292" i="102" s="1"/>
  <c r="K292" i="102"/>
  <c r="L292" i="102" s="1"/>
  <c r="W291" i="102"/>
  <c r="V291" i="102"/>
  <c r="U291" i="102"/>
  <c r="T291" i="102"/>
  <c r="S291" i="102"/>
  <c r="Q291" i="102"/>
  <c r="N291" i="102"/>
  <c r="O291" i="102" s="1"/>
  <c r="K291" i="102"/>
  <c r="L291" i="102" s="1"/>
  <c r="W290" i="102"/>
  <c r="V290" i="102"/>
  <c r="U290" i="102"/>
  <c r="T290" i="102"/>
  <c r="S290" i="102"/>
  <c r="Q290" i="102"/>
  <c r="N290" i="102"/>
  <c r="O290" i="102" s="1"/>
  <c r="K290" i="102"/>
  <c r="L290" i="102" s="1"/>
  <c r="W289" i="102"/>
  <c r="V289" i="102"/>
  <c r="U289" i="102"/>
  <c r="T289" i="102"/>
  <c r="S289" i="102"/>
  <c r="Q289" i="102"/>
  <c r="N289" i="102"/>
  <c r="O289" i="102" s="1"/>
  <c r="K289" i="102"/>
  <c r="L289" i="102" s="1"/>
  <c r="W288" i="102"/>
  <c r="V288" i="102"/>
  <c r="U288" i="102"/>
  <c r="T288" i="102"/>
  <c r="S288" i="102"/>
  <c r="Q288" i="102"/>
  <c r="N288" i="102"/>
  <c r="O288" i="102" s="1"/>
  <c r="K288" i="102"/>
  <c r="L288" i="102" s="1"/>
  <c r="W287" i="102"/>
  <c r="V287" i="102"/>
  <c r="U287" i="102"/>
  <c r="T287" i="102"/>
  <c r="S287" i="102"/>
  <c r="Q287" i="102"/>
  <c r="N287" i="102"/>
  <c r="O287" i="102" s="1"/>
  <c r="K287" i="102"/>
  <c r="L287" i="102" s="1"/>
  <c r="W286" i="102"/>
  <c r="V286" i="102"/>
  <c r="U286" i="102"/>
  <c r="T286" i="102"/>
  <c r="S286" i="102"/>
  <c r="Q286" i="102"/>
  <c r="N286" i="102"/>
  <c r="O286" i="102" s="1"/>
  <c r="K286" i="102"/>
  <c r="L286" i="102" s="1"/>
  <c r="W285" i="102"/>
  <c r="V285" i="102"/>
  <c r="U285" i="102"/>
  <c r="T285" i="102"/>
  <c r="W284" i="102"/>
  <c r="V284" i="102"/>
  <c r="U284" i="102"/>
  <c r="T284" i="102"/>
  <c r="W283" i="102"/>
  <c r="V283" i="102"/>
  <c r="U283" i="102"/>
  <c r="T283" i="102"/>
  <c r="W282" i="102"/>
  <c r="V282" i="102"/>
  <c r="U282" i="102"/>
  <c r="T282" i="102"/>
  <c r="W281" i="102"/>
  <c r="V281" i="102"/>
  <c r="U281" i="102"/>
  <c r="T281" i="102"/>
  <c r="W280" i="102"/>
  <c r="V280" i="102"/>
  <c r="U280" i="102"/>
  <c r="T280" i="102"/>
  <c r="W279" i="102"/>
  <c r="V279" i="102"/>
  <c r="U279" i="102"/>
  <c r="T279" i="102"/>
  <c r="W278" i="102"/>
  <c r="V278" i="102"/>
  <c r="U278" i="102"/>
  <c r="T278" i="102"/>
  <c r="I273" i="102"/>
  <c r="I18" i="102" s="1"/>
  <c r="H273" i="102"/>
  <c r="C273" i="102"/>
  <c r="C18" i="102" s="1"/>
  <c r="B273" i="102"/>
  <c r="W272" i="102"/>
  <c r="V272" i="102"/>
  <c r="U272" i="102"/>
  <c r="T272" i="102"/>
  <c r="S272" i="102"/>
  <c r="Q272" i="102"/>
  <c r="N272" i="102"/>
  <c r="O272" i="102" s="1"/>
  <c r="K272" i="102"/>
  <c r="L272" i="102" s="1"/>
  <c r="W271" i="102"/>
  <c r="V271" i="102"/>
  <c r="U271" i="102"/>
  <c r="T271" i="102"/>
  <c r="S271" i="102"/>
  <c r="Q271" i="102"/>
  <c r="N271" i="102"/>
  <c r="O271" i="102" s="1"/>
  <c r="K271" i="102"/>
  <c r="L271" i="102" s="1"/>
  <c r="W270" i="102"/>
  <c r="V270" i="102"/>
  <c r="U270" i="102"/>
  <c r="T270" i="102"/>
  <c r="S270" i="102"/>
  <c r="Q270" i="102"/>
  <c r="N270" i="102"/>
  <c r="O270" i="102" s="1"/>
  <c r="K270" i="102"/>
  <c r="L270" i="102" s="1"/>
  <c r="W269" i="102"/>
  <c r="V269" i="102"/>
  <c r="U269" i="102"/>
  <c r="T269" i="102"/>
  <c r="S269" i="102"/>
  <c r="Q269" i="102"/>
  <c r="N269" i="102"/>
  <c r="O269" i="102" s="1"/>
  <c r="K269" i="102"/>
  <c r="L269" i="102" s="1"/>
  <c r="W268" i="102"/>
  <c r="V268" i="102"/>
  <c r="U268" i="102"/>
  <c r="T268" i="102"/>
  <c r="S268" i="102"/>
  <c r="Q268" i="102"/>
  <c r="N268" i="102"/>
  <c r="O268" i="102" s="1"/>
  <c r="K268" i="102"/>
  <c r="L268" i="102" s="1"/>
  <c r="W267" i="102"/>
  <c r="V267" i="102"/>
  <c r="U267" i="102"/>
  <c r="T267" i="102"/>
  <c r="S267" i="102"/>
  <c r="Q267" i="102"/>
  <c r="N267" i="102"/>
  <c r="O267" i="102" s="1"/>
  <c r="K267" i="102"/>
  <c r="L267" i="102" s="1"/>
  <c r="W266" i="102"/>
  <c r="V266" i="102"/>
  <c r="U266" i="102"/>
  <c r="T266" i="102"/>
  <c r="S266" i="102"/>
  <c r="Q266" i="102"/>
  <c r="N266" i="102"/>
  <c r="O266" i="102" s="1"/>
  <c r="K266" i="102"/>
  <c r="L266" i="102" s="1"/>
  <c r="W265" i="102"/>
  <c r="V265" i="102"/>
  <c r="U265" i="102"/>
  <c r="T265" i="102"/>
  <c r="S265" i="102"/>
  <c r="Q265" i="102"/>
  <c r="N265" i="102"/>
  <c r="O265" i="102" s="1"/>
  <c r="K265" i="102"/>
  <c r="L265" i="102" s="1"/>
  <c r="W264" i="102"/>
  <c r="V264" i="102"/>
  <c r="U264" i="102"/>
  <c r="T264" i="102"/>
  <c r="S264" i="102"/>
  <c r="Q264" i="102"/>
  <c r="N264" i="102"/>
  <c r="O264" i="102" s="1"/>
  <c r="K264" i="102"/>
  <c r="L264" i="102" s="1"/>
  <c r="W263" i="102"/>
  <c r="V263" i="102"/>
  <c r="U263" i="102"/>
  <c r="T263" i="102"/>
  <c r="S263" i="102"/>
  <c r="Q263" i="102"/>
  <c r="N263" i="102"/>
  <c r="O263" i="102" s="1"/>
  <c r="K263" i="102"/>
  <c r="L263" i="102" s="1"/>
  <c r="W262" i="102"/>
  <c r="V262" i="102"/>
  <c r="U262" i="102"/>
  <c r="T262" i="102"/>
  <c r="S262" i="102"/>
  <c r="Q262" i="102"/>
  <c r="N262" i="102"/>
  <c r="O262" i="102" s="1"/>
  <c r="K262" i="102"/>
  <c r="L262" i="102" s="1"/>
  <c r="W261" i="102"/>
  <c r="V261" i="102"/>
  <c r="U261" i="102"/>
  <c r="T261" i="102"/>
  <c r="S261" i="102"/>
  <c r="Q261" i="102"/>
  <c r="N261" i="102"/>
  <c r="O261" i="102" s="1"/>
  <c r="K261" i="102"/>
  <c r="L261" i="102" s="1"/>
  <c r="W260" i="102"/>
  <c r="V260" i="102"/>
  <c r="U260" i="102"/>
  <c r="T260" i="102"/>
  <c r="W259" i="102"/>
  <c r="V259" i="102"/>
  <c r="U259" i="102"/>
  <c r="T259" i="102"/>
  <c r="W258" i="102"/>
  <c r="V258" i="102"/>
  <c r="U258" i="102"/>
  <c r="T258" i="102"/>
  <c r="W257" i="102"/>
  <c r="V257" i="102"/>
  <c r="U257" i="102"/>
  <c r="T257" i="102"/>
  <c r="W256" i="102"/>
  <c r="V256" i="102"/>
  <c r="U256" i="102"/>
  <c r="T256" i="102"/>
  <c r="W255" i="102"/>
  <c r="V255" i="102"/>
  <c r="U255" i="102"/>
  <c r="T255" i="102"/>
  <c r="W254" i="102"/>
  <c r="V254" i="102"/>
  <c r="U254" i="102"/>
  <c r="T254" i="102"/>
  <c r="W253" i="102"/>
  <c r="V253" i="102"/>
  <c r="U253" i="102"/>
  <c r="T253" i="102"/>
  <c r="I248" i="102"/>
  <c r="H248" i="102"/>
  <c r="H17" i="102" s="1"/>
  <c r="C248" i="102"/>
  <c r="B248" i="102"/>
  <c r="W247" i="102"/>
  <c r="V247" i="102"/>
  <c r="U247" i="102"/>
  <c r="T247" i="102"/>
  <c r="S247" i="102"/>
  <c r="Q247" i="102"/>
  <c r="N247" i="102"/>
  <c r="O247" i="102" s="1"/>
  <c r="K247" i="102"/>
  <c r="L247" i="102" s="1"/>
  <c r="W246" i="102"/>
  <c r="V246" i="102"/>
  <c r="U246" i="102"/>
  <c r="T246" i="102"/>
  <c r="S246" i="102"/>
  <c r="Q246" i="102"/>
  <c r="N246" i="102"/>
  <c r="O246" i="102" s="1"/>
  <c r="K246" i="102"/>
  <c r="L246" i="102" s="1"/>
  <c r="W245" i="102"/>
  <c r="V245" i="102"/>
  <c r="U245" i="102"/>
  <c r="T245" i="102"/>
  <c r="S245" i="102"/>
  <c r="Q245" i="102"/>
  <c r="N245" i="102"/>
  <c r="O245" i="102" s="1"/>
  <c r="K245" i="102"/>
  <c r="L245" i="102" s="1"/>
  <c r="W244" i="102"/>
  <c r="V244" i="102"/>
  <c r="U244" i="102"/>
  <c r="T244" i="102"/>
  <c r="S244" i="102"/>
  <c r="Q244" i="102"/>
  <c r="N244" i="102"/>
  <c r="O244" i="102" s="1"/>
  <c r="K244" i="102"/>
  <c r="L244" i="102" s="1"/>
  <c r="W243" i="102"/>
  <c r="V243" i="102"/>
  <c r="U243" i="102"/>
  <c r="T243" i="102"/>
  <c r="S243" i="102"/>
  <c r="Q243" i="102"/>
  <c r="N243" i="102"/>
  <c r="O243" i="102" s="1"/>
  <c r="K243" i="102"/>
  <c r="L243" i="102" s="1"/>
  <c r="W242" i="102"/>
  <c r="V242" i="102"/>
  <c r="U242" i="102"/>
  <c r="T242" i="102"/>
  <c r="S242" i="102"/>
  <c r="Q242" i="102"/>
  <c r="N242" i="102"/>
  <c r="O242" i="102" s="1"/>
  <c r="K242" i="102"/>
  <c r="L242" i="102" s="1"/>
  <c r="W241" i="102"/>
  <c r="V241" i="102"/>
  <c r="U241" i="102"/>
  <c r="T241" i="102"/>
  <c r="S241" i="102"/>
  <c r="Q241" i="102"/>
  <c r="N241" i="102"/>
  <c r="O241" i="102" s="1"/>
  <c r="K241" i="102"/>
  <c r="L241" i="102" s="1"/>
  <c r="W240" i="102"/>
  <c r="V240" i="102"/>
  <c r="U240" i="102"/>
  <c r="T240" i="102"/>
  <c r="S240" i="102"/>
  <c r="Q240" i="102"/>
  <c r="N240" i="102"/>
  <c r="O240" i="102" s="1"/>
  <c r="K240" i="102"/>
  <c r="L240" i="102" s="1"/>
  <c r="W239" i="102"/>
  <c r="V239" i="102"/>
  <c r="U239" i="102"/>
  <c r="T239" i="102"/>
  <c r="S239" i="102"/>
  <c r="Q239" i="102"/>
  <c r="N239" i="102"/>
  <c r="O239" i="102" s="1"/>
  <c r="K239" i="102"/>
  <c r="L239" i="102" s="1"/>
  <c r="W238" i="102"/>
  <c r="V238" i="102"/>
  <c r="U238" i="102"/>
  <c r="T238" i="102"/>
  <c r="S238" i="102"/>
  <c r="Q238" i="102"/>
  <c r="N238" i="102"/>
  <c r="O238" i="102" s="1"/>
  <c r="K238" i="102"/>
  <c r="L238" i="102" s="1"/>
  <c r="W237" i="102"/>
  <c r="V237" i="102"/>
  <c r="U237" i="102"/>
  <c r="T237" i="102"/>
  <c r="S237" i="102"/>
  <c r="Q237" i="102"/>
  <c r="N237" i="102"/>
  <c r="O237" i="102" s="1"/>
  <c r="K237" i="102"/>
  <c r="L237" i="102" s="1"/>
  <c r="W236" i="102"/>
  <c r="V236" i="102"/>
  <c r="U236" i="102"/>
  <c r="T236" i="102"/>
  <c r="S236" i="102"/>
  <c r="Q236" i="102"/>
  <c r="N236" i="102"/>
  <c r="O236" i="102" s="1"/>
  <c r="K236" i="102"/>
  <c r="L236" i="102" s="1"/>
  <c r="W235" i="102"/>
  <c r="V235" i="102"/>
  <c r="U235" i="102"/>
  <c r="T235" i="102"/>
  <c r="W234" i="102"/>
  <c r="V234" i="102"/>
  <c r="U234" i="102"/>
  <c r="T234" i="102"/>
  <c r="W233" i="102"/>
  <c r="V233" i="102"/>
  <c r="U233" i="102"/>
  <c r="T233" i="102"/>
  <c r="W232" i="102"/>
  <c r="V232" i="102"/>
  <c r="U232" i="102"/>
  <c r="T232" i="102"/>
  <c r="W231" i="102"/>
  <c r="V231" i="102"/>
  <c r="U231" i="102"/>
  <c r="T231" i="102"/>
  <c r="W230" i="102"/>
  <c r="V230" i="102"/>
  <c r="U230" i="102"/>
  <c r="T230" i="102"/>
  <c r="W229" i="102"/>
  <c r="V229" i="102"/>
  <c r="U229" i="102"/>
  <c r="T229" i="102"/>
  <c r="W228" i="102"/>
  <c r="V228" i="102"/>
  <c r="U228" i="102"/>
  <c r="T228" i="102"/>
  <c r="I223" i="102"/>
  <c r="I16" i="102" s="1"/>
  <c r="H223" i="102"/>
  <c r="C223" i="102"/>
  <c r="C16" i="102" s="1"/>
  <c r="B223" i="102"/>
  <c r="W222" i="102"/>
  <c r="V222" i="102"/>
  <c r="U222" i="102"/>
  <c r="T222" i="102"/>
  <c r="S222" i="102"/>
  <c r="Q222" i="102"/>
  <c r="N222" i="102"/>
  <c r="O222" i="102" s="1"/>
  <c r="K222" i="102"/>
  <c r="L222" i="102" s="1"/>
  <c r="W221" i="102"/>
  <c r="V221" i="102"/>
  <c r="U221" i="102"/>
  <c r="T221" i="102"/>
  <c r="S221" i="102"/>
  <c r="Q221" i="102"/>
  <c r="N221" i="102"/>
  <c r="O221" i="102" s="1"/>
  <c r="K221" i="102"/>
  <c r="L221" i="102" s="1"/>
  <c r="W220" i="102"/>
  <c r="V220" i="102"/>
  <c r="U220" i="102"/>
  <c r="T220" i="102"/>
  <c r="S220" i="102"/>
  <c r="Q220" i="102"/>
  <c r="N220" i="102"/>
  <c r="O220" i="102" s="1"/>
  <c r="K220" i="102"/>
  <c r="L220" i="102" s="1"/>
  <c r="W219" i="102"/>
  <c r="V219" i="102"/>
  <c r="U219" i="102"/>
  <c r="T219" i="102"/>
  <c r="S219" i="102"/>
  <c r="Q219" i="102"/>
  <c r="N219" i="102"/>
  <c r="O219" i="102" s="1"/>
  <c r="K219" i="102"/>
  <c r="L219" i="102" s="1"/>
  <c r="W218" i="102"/>
  <c r="V218" i="102"/>
  <c r="U218" i="102"/>
  <c r="T218" i="102"/>
  <c r="S218" i="102"/>
  <c r="Q218" i="102"/>
  <c r="N218" i="102"/>
  <c r="O218" i="102" s="1"/>
  <c r="K218" i="102"/>
  <c r="L218" i="102" s="1"/>
  <c r="W217" i="102"/>
  <c r="V217" i="102"/>
  <c r="U217" i="102"/>
  <c r="T217" i="102"/>
  <c r="S217" i="102"/>
  <c r="Q217" i="102"/>
  <c r="N217" i="102"/>
  <c r="O217" i="102" s="1"/>
  <c r="K217" i="102"/>
  <c r="L217" i="102" s="1"/>
  <c r="W216" i="102"/>
  <c r="V216" i="102"/>
  <c r="U216" i="102"/>
  <c r="T216" i="102"/>
  <c r="S216" i="102"/>
  <c r="Q216" i="102"/>
  <c r="N216" i="102"/>
  <c r="O216" i="102" s="1"/>
  <c r="K216" i="102"/>
  <c r="L216" i="102" s="1"/>
  <c r="W215" i="102"/>
  <c r="V215" i="102"/>
  <c r="U215" i="102"/>
  <c r="T215" i="102"/>
  <c r="S215" i="102"/>
  <c r="Q215" i="102"/>
  <c r="O215" i="102"/>
  <c r="N215" i="102"/>
  <c r="K215" i="102"/>
  <c r="L215" i="102" s="1"/>
  <c r="W214" i="102"/>
  <c r="V214" i="102"/>
  <c r="U214" i="102"/>
  <c r="T214" i="102"/>
  <c r="S214" i="102"/>
  <c r="Q214" i="102"/>
  <c r="N214" i="102"/>
  <c r="O214" i="102" s="1"/>
  <c r="K214" i="102"/>
  <c r="L214" i="102" s="1"/>
  <c r="W213" i="102"/>
  <c r="V213" i="102"/>
  <c r="U213" i="102"/>
  <c r="T213" i="102"/>
  <c r="S213" i="102"/>
  <c r="Q213" i="102"/>
  <c r="N213" i="102"/>
  <c r="O213" i="102" s="1"/>
  <c r="K213" i="102"/>
  <c r="L213" i="102" s="1"/>
  <c r="W212" i="102"/>
  <c r="V212" i="102"/>
  <c r="U212" i="102"/>
  <c r="T212" i="102"/>
  <c r="S212" i="102"/>
  <c r="Q212" i="102"/>
  <c r="N212" i="102"/>
  <c r="O212" i="102" s="1"/>
  <c r="K212" i="102"/>
  <c r="L212" i="102" s="1"/>
  <c r="W211" i="102"/>
  <c r="V211" i="102"/>
  <c r="U211" i="102"/>
  <c r="T211" i="102"/>
  <c r="S211" i="102"/>
  <c r="Q211" i="102"/>
  <c r="N211" i="102"/>
  <c r="O211" i="102" s="1"/>
  <c r="K211" i="102"/>
  <c r="L211" i="102" s="1"/>
  <c r="W210" i="102"/>
  <c r="V210" i="102"/>
  <c r="U210" i="102"/>
  <c r="T210" i="102"/>
  <c r="W209" i="102"/>
  <c r="V209" i="102"/>
  <c r="U209" i="102"/>
  <c r="T209" i="102"/>
  <c r="W208" i="102"/>
  <c r="V208" i="102"/>
  <c r="U208" i="102"/>
  <c r="T208" i="102"/>
  <c r="W207" i="102"/>
  <c r="V207" i="102"/>
  <c r="U207" i="102"/>
  <c r="T207" i="102"/>
  <c r="W206" i="102"/>
  <c r="V206" i="102"/>
  <c r="U206" i="102"/>
  <c r="T206" i="102"/>
  <c r="W205" i="102"/>
  <c r="V205" i="102"/>
  <c r="U205" i="102"/>
  <c r="T205" i="102"/>
  <c r="W204" i="102"/>
  <c r="V204" i="102"/>
  <c r="U204" i="102"/>
  <c r="T204" i="102"/>
  <c r="W203" i="102"/>
  <c r="V203" i="102"/>
  <c r="U203" i="102"/>
  <c r="T203" i="102"/>
  <c r="I198" i="102"/>
  <c r="I15" i="102" s="1"/>
  <c r="H198" i="102"/>
  <c r="H15" i="102" s="1"/>
  <c r="C198" i="102"/>
  <c r="C15" i="102" s="1"/>
  <c r="B198" i="102"/>
  <c r="B15" i="102" s="1"/>
  <c r="W197" i="102"/>
  <c r="V197" i="102"/>
  <c r="U197" i="102"/>
  <c r="T197" i="102"/>
  <c r="S197" i="102"/>
  <c r="Q197" i="102"/>
  <c r="N197" i="102"/>
  <c r="O197" i="102" s="1"/>
  <c r="K197" i="102"/>
  <c r="L197" i="102" s="1"/>
  <c r="W196" i="102"/>
  <c r="V196" i="102"/>
  <c r="U196" i="102"/>
  <c r="T196" i="102"/>
  <c r="S196" i="102"/>
  <c r="Q196" i="102"/>
  <c r="N196" i="102"/>
  <c r="O196" i="102" s="1"/>
  <c r="K196" i="102"/>
  <c r="L196" i="102" s="1"/>
  <c r="W195" i="102"/>
  <c r="V195" i="102"/>
  <c r="U195" i="102"/>
  <c r="T195" i="102"/>
  <c r="S195" i="102"/>
  <c r="Q195" i="102"/>
  <c r="N195" i="102"/>
  <c r="O195" i="102" s="1"/>
  <c r="K195" i="102"/>
  <c r="L195" i="102" s="1"/>
  <c r="W194" i="102"/>
  <c r="V194" i="102"/>
  <c r="U194" i="102"/>
  <c r="T194" i="102"/>
  <c r="S194" i="102"/>
  <c r="Q194" i="102"/>
  <c r="N194" i="102"/>
  <c r="O194" i="102" s="1"/>
  <c r="K194" i="102"/>
  <c r="L194" i="102" s="1"/>
  <c r="W193" i="102"/>
  <c r="V193" i="102"/>
  <c r="U193" i="102"/>
  <c r="T193" i="102"/>
  <c r="S193" i="102"/>
  <c r="Q193" i="102"/>
  <c r="N193" i="102"/>
  <c r="O193" i="102" s="1"/>
  <c r="K193" i="102"/>
  <c r="L193" i="102" s="1"/>
  <c r="W192" i="102"/>
  <c r="V192" i="102"/>
  <c r="U192" i="102"/>
  <c r="T192" i="102"/>
  <c r="S192" i="102"/>
  <c r="Q192" i="102"/>
  <c r="N192" i="102"/>
  <c r="O192" i="102" s="1"/>
  <c r="K192" i="102"/>
  <c r="L192" i="102" s="1"/>
  <c r="W191" i="102"/>
  <c r="V191" i="102"/>
  <c r="U191" i="102"/>
  <c r="T191" i="102"/>
  <c r="S191" i="102"/>
  <c r="Q191" i="102"/>
  <c r="N191" i="102"/>
  <c r="O191" i="102" s="1"/>
  <c r="K191" i="102"/>
  <c r="L191" i="102" s="1"/>
  <c r="W190" i="102"/>
  <c r="V190" i="102"/>
  <c r="U190" i="102"/>
  <c r="T190" i="102"/>
  <c r="S190" i="102"/>
  <c r="Q190" i="102"/>
  <c r="N190" i="102"/>
  <c r="O190" i="102" s="1"/>
  <c r="K190" i="102"/>
  <c r="L190" i="102" s="1"/>
  <c r="W189" i="102"/>
  <c r="V189" i="102"/>
  <c r="U189" i="102"/>
  <c r="T189" i="102"/>
  <c r="S189" i="102"/>
  <c r="Q189" i="102"/>
  <c r="N189" i="102"/>
  <c r="O189" i="102" s="1"/>
  <c r="L189" i="102"/>
  <c r="K189" i="102"/>
  <c r="W188" i="102"/>
  <c r="V188" i="102"/>
  <c r="U188" i="102"/>
  <c r="T188" i="102"/>
  <c r="S188" i="102"/>
  <c r="Q188" i="102"/>
  <c r="O188" i="102"/>
  <c r="N188" i="102"/>
  <c r="K188" i="102"/>
  <c r="L188" i="102" s="1"/>
  <c r="W187" i="102"/>
  <c r="V187" i="102"/>
  <c r="U187" i="102"/>
  <c r="T187" i="102"/>
  <c r="S187" i="102"/>
  <c r="Q187" i="102"/>
  <c r="N187" i="102"/>
  <c r="O187" i="102" s="1"/>
  <c r="K187" i="102"/>
  <c r="L187" i="102" s="1"/>
  <c r="W186" i="102"/>
  <c r="V186" i="102"/>
  <c r="U186" i="102"/>
  <c r="T186" i="102"/>
  <c r="S186" i="102"/>
  <c r="Q186" i="102"/>
  <c r="N186" i="102"/>
  <c r="O186" i="102" s="1"/>
  <c r="K186" i="102"/>
  <c r="L186" i="102" s="1"/>
  <c r="W185" i="102"/>
  <c r="V185" i="102"/>
  <c r="U185" i="102"/>
  <c r="T185" i="102"/>
  <c r="W184" i="102"/>
  <c r="V184" i="102"/>
  <c r="U184" i="102"/>
  <c r="T184" i="102"/>
  <c r="W183" i="102"/>
  <c r="V183" i="102"/>
  <c r="U183" i="102"/>
  <c r="T183" i="102"/>
  <c r="W182" i="102"/>
  <c r="V182" i="102"/>
  <c r="U182" i="102"/>
  <c r="T182" i="102"/>
  <c r="W181" i="102"/>
  <c r="V181" i="102"/>
  <c r="U181" i="102"/>
  <c r="T181" i="102"/>
  <c r="W180" i="102"/>
  <c r="V180" i="102"/>
  <c r="U180" i="102"/>
  <c r="T180" i="102"/>
  <c r="W179" i="102"/>
  <c r="V179" i="102"/>
  <c r="U179" i="102"/>
  <c r="T179" i="102"/>
  <c r="W178" i="102"/>
  <c r="V178" i="102"/>
  <c r="U178" i="102"/>
  <c r="T178" i="102"/>
  <c r="I173" i="102"/>
  <c r="H173" i="102"/>
  <c r="C173" i="102"/>
  <c r="C14" i="102" s="1"/>
  <c r="B173" i="102"/>
  <c r="B14" i="102" s="1"/>
  <c r="W172" i="102"/>
  <c r="V172" i="102"/>
  <c r="U172" i="102"/>
  <c r="T172" i="102"/>
  <c r="S172" i="102"/>
  <c r="Q172" i="102"/>
  <c r="N172" i="102"/>
  <c r="O172" i="102" s="1"/>
  <c r="K172" i="102"/>
  <c r="L172" i="102" s="1"/>
  <c r="W171" i="102"/>
  <c r="V171" i="102"/>
  <c r="U171" i="102"/>
  <c r="T171" i="102"/>
  <c r="S171" i="102"/>
  <c r="Q171" i="102"/>
  <c r="N171" i="102"/>
  <c r="O171" i="102" s="1"/>
  <c r="K171" i="102"/>
  <c r="L171" i="102" s="1"/>
  <c r="W170" i="102"/>
  <c r="V170" i="102"/>
  <c r="U170" i="102"/>
  <c r="T170" i="102"/>
  <c r="S170" i="102"/>
  <c r="Q170" i="102"/>
  <c r="N170" i="102"/>
  <c r="O170" i="102" s="1"/>
  <c r="K170" i="102"/>
  <c r="L170" i="102" s="1"/>
  <c r="W169" i="102"/>
  <c r="V169" i="102"/>
  <c r="U169" i="102"/>
  <c r="T169" i="102"/>
  <c r="S169" i="102"/>
  <c r="Q169" i="102"/>
  <c r="N169" i="102"/>
  <c r="O169" i="102" s="1"/>
  <c r="K169" i="102"/>
  <c r="L169" i="102" s="1"/>
  <c r="W168" i="102"/>
  <c r="V168" i="102"/>
  <c r="U168" i="102"/>
  <c r="T168" i="102"/>
  <c r="S168" i="102"/>
  <c r="Q168" i="102"/>
  <c r="N168" i="102"/>
  <c r="O168" i="102" s="1"/>
  <c r="K168" i="102"/>
  <c r="L168" i="102" s="1"/>
  <c r="W167" i="102"/>
  <c r="V167" i="102"/>
  <c r="U167" i="102"/>
  <c r="T167" i="102"/>
  <c r="S167" i="102"/>
  <c r="Q167" i="102"/>
  <c r="O167" i="102"/>
  <c r="N167" i="102"/>
  <c r="K167" i="102"/>
  <c r="L167" i="102" s="1"/>
  <c r="W166" i="102"/>
  <c r="V166" i="102"/>
  <c r="U166" i="102"/>
  <c r="T166" i="102"/>
  <c r="S166" i="102"/>
  <c r="Q166" i="102"/>
  <c r="N166" i="102"/>
  <c r="O166" i="102" s="1"/>
  <c r="K166" i="102"/>
  <c r="L166" i="102" s="1"/>
  <c r="W165" i="102"/>
  <c r="V165" i="102"/>
  <c r="U165" i="102"/>
  <c r="T165" i="102"/>
  <c r="S165" i="102"/>
  <c r="Q165" i="102"/>
  <c r="N165" i="102"/>
  <c r="O165" i="102" s="1"/>
  <c r="K165" i="102"/>
  <c r="L165" i="102" s="1"/>
  <c r="W164" i="102"/>
  <c r="V164" i="102"/>
  <c r="U164" i="102"/>
  <c r="T164" i="102"/>
  <c r="S164" i="102"/>
  <c r="Q164" i="102"/>
  <c r="N164" i="102"/>
  <c r="O164" i="102" s="1"/>
  <c r="K164" i="102"/>
  <c r="L164" i="102" s="1"/>
  <c r="W163" i="102"/>
  <c r="V163" i="102"/>
  <c r="U163" i="102"/>
  <c r="T163" i="102"/>
  <c r="S163" i="102"/>
  <c r="Q163" i="102"/>
  <c r="N163" i="102"/>
  <c r="O163" i="102" s="1"/>
  <c r="K163" i="102"/>
  <c r="L163" i="102" s="1"/>
  <c r="W162" i="102"/>
  <c r="V162" i="102"/>
  <c r="U162" i="102"/>
  <c r="T162" i="102"/>
  <c r="W161" i="102"/>
  <c r="V161" i="102"/>
  <c r="U161" i="102"/>
  <c r="T161" i="102"/>
  <c r="W160" i="102"/>
  <c r="V160" i="102"/>
  <c r="U160" i="102"/>
  <c r="T160" i="102"/>
  <c r="W159" i="102"/>
  <c r="V159" i="102"/>
  <c r="U159" i="102"/>
  <c r="T159" i="102"/>
  <c r="W158" i="102"/>
  <c r="V158" i="102"/>
  <c r="U158" i="102"/>
  <c r="T158" i="102"/>
  <c r="W157" i="102"/>
  <c r="V157" i="102"/>
  <c r="U157" i="102"/>
  <c r="T157" i="102"/>
  <c r="W156" i="102"/>
  <c r="V156" i="102"/>
  <c r="U156" i="102"/>
  <c r="T156" i="102"/>
  <c r="W155" i="102"/>
  <c r="V155" i="102"/>
  <c r="U155" i="102"/>
  <c r="T155" i="102"/>
  <c r="W154" i="102"/>
  <c r="V154" i="102"/>
  <c r="U154" i="102"/>
  <c r="T154" i="102"/>
  <c r="W153" i="102"/>
  <c r="V153" i="102"/>
  <c r="U153" i="102"/>
  <c r="T153" i="102"/>
  <c r="I148" i="102"/>
  <c r="I13" i="102" s="1"/>
  <c r="H148" i="102"/>
  <c r="C148" i="102"/>
  <c r="C13" i="102" s="1"/>
  <c r="B148" i="102"/>
  <c r="B13" i="102" s="1"/>
  <c r="W147" i="102"/>
  <c r="V147" i="102"/>
  <c r="U147" i="102"/>
  <c r="T147" i="102"/>
  <c r="S147" i="102"/>
  <c r="Q147" i="102"/>
  <c r="N147" i="102"/>
  <c r="O147" i="102" s="1"/>
  <c r="K147" i="102"/>
  <c r="L147" i="102" s="1"/>
  <c r="W146" i="102"/>
  <c r="V146" i="102"/>
  <c r="U146" i="102"/>
  <c r="T146" i="102"/>
  <c r="S146" i="102"/>
  <c r="Q146" i="102"/>
  <c r="N146" i="102"/>
  <c r="O146" i="102" s="1"/>
  <c r="K146" i="102"/>
  <c r="L146" i="102" s="1"/>
  <c r="W145" i="102"/>
  <c r="V145" i="102"/>
  <c r="U145" i="102"/>
  <c r="T145" i="102"/>
  <c r="S145" i="102"/>
  <c r="Q145" i="102"/>
  <c r="N145" i="102"/>
  <c r="O145" i="102" s="1"/>
  <c r="K145" i="102"/>
  <c r="L145" i="102" s="1"/>
  <c r="W144" i="102"/>
  <c r="V144" i="102"/>
  <c r="U144" i="102"/>
  <c r="T144" i="102"/>
  <c r="S144" i="102"/>
  <c r="Q144" i="102"/>
  <c r="N144" i="102"/>
  <c r="O144" i="102" s="1"/>
  <c r="K144" i="102"/>
  <c r="L144" i="102" s="1"/>
  <c r="W143" i="102"/>
  <c r="V143" i="102"/>
  <c r="U143" i="102"/>
  <c r="T143" i="102"/>
  <c r="S143" i="102"/>
  <c r="Q143" i="102"/>
  <c r="N143" i="102"/>
  <c r="O143" i="102" s="1"/>
  <c r="K143" i="102"/>
  <c r="L143" i="102" s="1"/>
  <c r="W142" i="102"/>
  <c r="V142" i="102"/>
  <c r="U142" i="102"/>
  <c r="T142" i="102"/>
  <c r="S142" i="102"/>
  <c r="Q142" i="102"/>
  <c r="N142" i="102"/>
  <c r="O142" i="102" s="1"/>
  <c r="K142" i="102"/>
  <c r="L142" i="102" s="1"/>
  <c r="W141" i="102"/>
  <c r="V141" i="102"/>
  <c r="U141" i="102"/>
  <c r="T141" i="102"/>
  <c r="S141" i="102"/>
  <c r="Q141" i="102"/>
  <c r="N141" i="102"/>
  <c r="O141" i="102" s="1"/>
  <c r="K141" i="102"/>
  <c r="L141" i="102" s="1"/>
  <c r="W140" i="102"/>
  <c r="V140" i="102"/>
  <c r="U140" i="102"/>
  <c r="T140" i="102"/>
  <c r="S140" i="102"/>
  <c r="Q140" i="102"/>
  <c r="N140" i="102"/>
  <c r="O140" i="102" s="1"/>
  <c r="K140" i="102"/>
  <c r="L140" i="102" s="1"/>
  <c r="W139" i="102"/>
  <c r="V139" i="102"/>
  <c r="U139" i="102"/>
  <c r="T139" i="102"/>
  <c r="S139" i="102"/>
  <c r="Q139" i="102"/>
  <c r="N139" i="102"/>
  <c r="O139" i="102" s="1"/>
  <c r="K139" i="102"/>
  <c r="L139" i="102" s="1"/>
  <c r="W138" i="102"/>
  <c r="V138" i="102"/>
  <c r="U138" i="102"/>
  <c r="T138" i="102"/>
  <c r="S138" i="102"/>
  <c r="Q138" i="102"/>
  <c r="N138" i="102"/>
  <c r="O138" i="102" s="1"/>
  <c r="K138" i="102"/>
  <c r="L138" i="102" s="1"/>
  <c r="W137" i="102"/>
  <c r="V137" i="102"/>
  <c r="U137" i="102"/>
  <c r="T137" i="102"/>
  <c r="W136" i="102"/>
  <c r="V136" i="102"/>
  <c r="U136" i="102"/>
  <c r="T136" i="102"/>
  <c r="W135" i="102"/>
  <c r="V135" i="102"/>
  <c r="U135" i="102"/>
  <c r="T135" i="102"/>
  <c r="W134" i="102"/>
  <c r="V134" i="102"/>
  <c r="U134" i="102"/>
  <c r="T134" i="102"/>
  <c r="W133" i="102"/>
  <c r="V133" i="102"/>
  <c r="U133" i="102"/>
  <c r="T133" i="102"/>
  <c r="W132" i="102"/>
  <c r="V132" i="102"/>
  <c r="U132" i="102"/>
  <c r="T132" i="102"/>
  <c r="W131" i="102"/>
  <c r="V131" i="102"/>
  <c r="U131" i="102"/>
  <c r="T131" i="102"/>
  <c r="W130" i="102"/>
  <c r="V130" i="102"/>
  <c r="U130" i="102"/>
  <c r="T130" i="102"/>
  <c r="W129" i="102"/>
  <c r="V129" i="102"/>
  <c r="U129" i="102"/>
  <c r="T129" i="102"/>
  <c r="W128" i="102"/>
  <c r="V128" i="102"/>
  <c r="U128" i="102"/>
  <c r="T128" i="102"/>
  <c r="I123" i="102"/>
  <c r="H123" i="102"/>
  <c r="H12" i="102" s="1"/>
  <c r="C123" i="102"/>
  <c r="C12" i="102" s="1"/>
  <c r="B123" i="102"/>
  <c r="B12" i="102" s="1"/>
  <c r="W122" i="102"/>
  <c r="V122" i="102"/>
  <c r="U122" i="102"/>
  <c r="T122" i="102"/>
  <c r="S122" i="102"/>
  <c r="Q122" i="102"/>
  <c r="N122" i="102"/>
  <c r="O122" i="102" s="1"/>
  <c r="K122" i="102"/>
  <c r="L122" i="102" s="1"/>
  <c r="W121" i="102"/>
  <c r="V121" i="102"/>
  <c r="U121" i="102"/>
  <c r="T121" i="102"/>
  <c r="S121" i="102"/>
  <c r="Q121" i="102"/>
  <c r="N121" i="102"/>
  <c r="O121" i="102" s="1"/>
  <c r="K121" i="102"/>
  <c r="L121" i="102" s="1"/>
  <c r="W120" i="102"/>
  <c r="V120" i="102"/>
  <c r="U120" i="102"/>
  <c r="T120" i="102"/>
  <c r="S120" i="102"/>
  <c r="Q120" i="102"/>
  <c r="N120" i="102"/>
  <c r="O120" i="102" s="1"/>
  <c r="K120" i="102"/>
  <c r="L120" i="102" s="1"/>
  <c r="W119" i="102"/>
  <c r="V119" i="102"/>
  <c r="U119" i="102"/>
  <c r="T119" i="102"/>
  <c r="S119" i="102"/>
  <c r="Q119" i="102"/>
  <c r="N119" i="102"/>
  <c r="O119" i="102" s="1"/>
  <c r="K119" i="102"/>
  <c r="L119" i="102" s="1"/>
  <c r="W118" i="102"/>
  <c r="V118" i="102"/>
  <c r="U118" i="102"/>
  <c r="T118" i="102"/>
  <c r="S118" i="102"/>
  <c r="Q118" i="102"/>
  <c r="N118" i="102"/>
  <c r="O118" i="102" s="1"/>
  <c r="K118" i="102"/>
  <c r="L118" i="102" s="1"/>
  <c r="W117" i="102"/>
  <c r="V117" i="102"/>
  <c r="U117" i="102"/>
  <c r="T117" i="102"/>
  <c r="S117" i="102"/>
  <c r="Q117" i="102"/>
  <c r="N117" i="102"/>
  <c r="O117" i="102" s="1"/>
  <c r="K117" i="102"/>
  <c r="L117" i="102" s="1"/>
  <c r="W116" i="102"/>
  <c r="V116" i="102"/>
  <c r="U116" i="102"/>
  <c r="T116" i="102"/>
  <c r="S116" i="102"/>
  <c r="Q116" i="102"/>
  <c r="N116" i="102"/>
  <c r="O116" i="102" s="1"/>
  <c r="K116" i="102"/>
  <c r="L116" i="102" s="1"/>
  <c r="W115" i="102"/>
  <c r="V115" i="102"/>
  <c r="U115" i="102"/>
  <c r="T115" i="102"/>
  <c r="S115" i="102"/>
  <c r="Q115" i="102"/>
  <c r="N115" i="102"/>
  <c r="O115" i="102" s="1"/>
  <c r="K115" i="102"/>
  <c r="L115" i="102" s="1"/>
  <c r="W114" i="102"/>
  <c r="V114" i="102"/>
  <c r="U114" i="102"/>
  <c r="T114" i="102"/>
  <c r="S114" i="102"/>
  <c r="Q114" i="102"/>
  <c r="N114" i="102"/>
  <c r="O114" i="102" s="1"/>
  <c r="L114" i="102"/>
  <c r="K114" i="102"/>
  <c r="W113" i="102"/>
  <c r="V113" i="102"/>
  <c r="U113" i="102"/>
  <c r="T113" i="102"/>
  <c r="S113" i="102"/>
  <c r="Q113" i="102"/>
  <c r="O113" i="102"/>
  <c r="N113" i="102"/>
  <c r="K113" i="102"/>
  <c r="L113" i="102" s="1"/>
  <c r="W112" i="102"/>
  <c r="V112" i="102"/>
  <c r="U112" i="102"/>
  <c r="T112" i="102"/>
  <c r="W111" i="102"/>
  <c r="V111" i="102"/>
  <c r="U111" i="102"/>
  <c r="T111" i="102"/>
  <c r="W110" i="102"/>
  <c r="V110" i="102"/>
  <c r="U110" i="102"/>
  <c r="T110" i="102"/>
  <c r="W109" i="102"/>
  <c r="V109" i="102"/>
  <c r="U109" i="102"/>
  <c r="T109" i="102"/>
  <c r="W108" i="102"/>
  <c r="V108" i="102"/>
  <c r="U108" i="102"/>
  <c r="T108" i="102"/>
  <c r="W107" i="102"/>
  <c r="V107" i="102"/>
  <c r="U107" i="102"/>
  <c r="T107" i="102"/>
  <c r="W106" i="102"/>
  <c r="V106" i="102"/>
  <c r="U106" i="102"/>
  <c r="T106" i="102"/>
  <c r="W105" i="102"/>
  <c r="V105" i="102"/>
  <c r="U105" i="102"/>
  <c r="T105" i="102"/>
  <c r="W104" i="102"/>
  <c r="V104" i="102"/>
  <c r="U104" i="102"/>
  <c r="T104" i="102"/>
  <c r="W103" i="102"/>
  <c r="V103" i="102"/>
  <c r="U103" i="102"/>
  <c r="T103" i="102"/>
  <c r="I98" i="102"/>
  <c r="I11" i="102" s="1"/>
  <c r="H98" i="102"/>
  <c r="H11" i="102" s="1"/>
  <c r="C98" i="102"/>
  <c r="C11" i="102" s="1"/>
  <c r="B98" i="102"/>
  <c r="B11" i="102" s="1"/>
  <c r="W97" i="102"/>
  <c r="V97" i="102"/>
  <c r="U97" i="102"/>
  <c r="T97" i="102"/>
  <c r="S97" i="102"/>
  <c r="Q97" i="102"/>
  <c r="N97" i="102"/>
  <c r="O97" i="102" s="1"/>
  <c r="K97" i="102"/>
  <c r="L97" i="102" s="1"/>
  <c r="W96" i="102"/>
  <c r="V96" i="102"/>
  <c r="U96" i="102"/>
  <c r="T96" i="102"/>
  <c r="S96" i="102"/>
  <c r="Q96" i="102"/>
  <c r="N96" i="102"/>
  <c r="O96" i="102" s="1"/>
  <c r="K96" i="102"/>
  <c r="L96" i="102" s="1"/>
  <c r="W95" i="102"/>
  <c r="V95" i="102"/>
  <c r="U95" i="102"/>
  <c r="T95" i="102"/>
  <c r="S95" i="102"/>
  <c r="Q95" i="102"/>
  <c r="N95" i="102"/>
  <c r="O95" i="102" s="1"/>
  <c r="K95" i="102"/>
  <c r="L95" i="102" s="1"/>
  <c r="W94" i="102"/>
  <c r="V94" i="102"/>
  <c r="U94" i="102"/>
  <c r="T94" i="102"/>
  <c r="S94" i="102"/>
  <c r="Q94" i="102"/>
  <c r="N94" i="102"/>
  <c r="O94" i="102" s="1"/>
  <c r="K94" i="102"/>
  <c r="L94" i="102" s="1"/>
  <c r="W93" i="102"/>
  <c r="V93" i="102"/>
  <c r="U93" i="102"/>
  <c r="T93" i="102"/>
  <c r="S93" i="102"/>
  <c r="Q93" i="102"/>
  <c r="N93" i="102"/>
  <c r="O93" i="102" s="1"/>
  <c r="K93" i="102"/>
  <c r="L93" i="102" s="1"/>
  <c r="W92" i="102"/>
  <c r="V92" i="102"/>
  <c r="U92" i="102"/>
  <c r="T92" i="102"/>
  <c r="S92" i="102"/>
  <c r="Q92" i="102"/>
  <c r="N92" i="102"/>
  <c r="O92" i="102" s="1"/>
  <c r="K92" i="102"/>
  <c r="L92" i="102" s="1"/>
  <c r="W91" i="102"/>
  <c r="V91" i="102"/>
  <c r="U91" i="102"/>
  <c r="T91" i="102"/>
  <c r="S91" i="102"/>
  <c r="Q91" i="102"/>
  <c r="N91" i="102"/>
  <c r="O91" i="102" s="1"/>
  <c r="K91" i="102"/>
  <c r="L91" i="102" s="1"/>
  <c r="W90" i="102"/>
  <c r="V90" i="102"/>
  <c r="U90" i="102"/>
  <c r="T90" i="102"/>
  <c r="S90" i="102"/>
  <c r="Q90" i="102"/>
  <c r="N90" i="102"/>
  <c r="O90" i="102" s="1"/>
  <c r="K90" i="102"/>
  <c r="L90" i="102" s="1"/>
  <c r="W89" i="102"/>
  <c r="V89" i="102"/>
  <c r="U89" i="102"/>
  <c r="T89" i="102"/>
  <c r="S89" i="102"/>
  <c r="Q89" i="102"/>
  <c r="N89" i="102"/>
  <c r="O89" i="102" s="1"/>
  <c r="K89" i="102"/>
  <c r="L89" i="102" s="1"/>
  <c r="W88" i="102"/>
  <c r="V88" i="102"/>
  <c r="U88" i="102"/>
  <c r="T88" i="102"/>
  <c r="S88" i="102"/>
  <c r="Q88" i="102"/>
  <c r="N88" i="102"/>
  <c r="O88" i="102" s="1"/>
  <c r="K88" i="102"/>
  <c r="L88" i="102" s="1"/>
  <c r="W87" i="102"/>
  <c r="V87" i="102"/>
  <c r="U87" i="102"/>
  <c r="T87" i="102"/>
  <c r="W86" i="102"/>
  <c r="V86" i="102"/>
  <c r="U86" i="102"/>
  <c r="T86" i="102"/>
  <c r="W85" i="102"/>
  <c r="V85" i="102"/>
  <c r="U85" i="102"/>
  <c r="T85" i="102"/>
  <c r="W84" i="102"/>
  <c r="V84" i="102"/>
  <c r="U84" i="102"/>
  <c r="T84" i="102"/>
  <c r="W83" i="102"/>
  <c r="V83" i="102"/>
  <c r="U83" i="102"/>
  <c r="T83" i="102"/>
  <c r="W82" i="102"/>
  <c r="V82" i="102"/>
  <c r="U82" i="102"/>
  <c r="T82" i="102"/>
  <c r="W81" i="102"/>
  <c r="V81" i="102"/>
  <c r="U81" i="102"/>
  <c r="T81" i="102"/>
  <c r="W80" i="102"/>
  <c r="V80" i="102"/>
  <c r="U80" i="102"/>
  <c r="T80" i="102"/>
  <c r="W79" i="102"/>
  <c r="V79" i="102"/>
  <c r="U79" i="102"/>
  <c r="T79" i="102"/>
  <c r="W78" i="102"/>
  <c r="V78" i="102"/>
  <c r="U78" i="102"/>
  <c r="T78" i="102"/>
  <c r="I73" i="102"/>
  <c r="I10" i="102" s="1"/>
  <c r="H73" i="102"/>
  <c r="H10" i="102" s="1"/>
  <c r="C73" i="102"/>
  <c r="C10" i="102" s="1"/>
  <c r="B73" i="102"/>
  <c r="B10" i="102" s="1"/>
  <c r="W72" i="102"/>
  <c r="V72" i="102"/>
  <c r="U72" i="102"/>
  <c r="T72" i="102"/>
  <c r="S72" i="102"/>
  <c r="Q72" i="102"/>
  <c r="N72" i="102"/>
  <c r="O72" i="102" s="1"/>
  <c r="K72" i="102"/>
  <c r="L72" i="102" s="1"/>
  <c r="W71" i="102"/>
  <c r="V71" i="102"/>
  <c r="U71" i="102"/>
  <c r="T71" i="102"/>
  <c r="S71" i="102"/>
  <c r="Q71" i="102"/>
  <c r="N71" i="102"/>
  <c r="O71" i="102" s="1"/>
  <c r="K71" i="102"/>
  <c r="L71" i="102" s="1"/>
  <c r="W70" i="102"/>
  <c r="V70" i="102"/>
  <c r="U70" i="102"/>
  <c r="T70" i="102"/>
  <c r="S70" i="102"/>
  <c r="Q70" i="102"/>
  <c r="N70" i="102"/>
  <c r="O70" i="102" s="1"/>
  <c r="K70" i="102"/>
  <c r="L70" i="102" s="1"/>
  <c r="W69" i="102"/>
  <c r="V69" i="102"/>
  <c r="U69" i="102"/>
  <c r="T69" i="102"/>
  <c r="S69" i="102"/>
  <c r="Q69" i="102"/>
  <c r="N69" i="102"/>
  <c r="O69" i="102" s="1"/>
  <c r="K69" i="102"/>
  <c r="L69" i="102" s="1"/>
  <c r="W68" i="102"/>
  <c r="V68" i="102"/>
  <c r="U68" i="102"/>
  <c r="T68" i="102"/>
  <c r="S68" i="102"/>
  <c r="Q68" i="102"/>
  <c r="N68" i="102"/>
  <c r="O68" i="102" s="1"/>
  <c r="K68" i="102"/>
  <c r="L68" i="102" s="1"/>
  <c r="W67" i="102"/>
  <c r="V67" i="102"/>
  <c r="U67" i="102"/>
  <c r="T67" i="102"/>
  <c r="S67" i="102"/>
  <c r="Q67" i="102"/>
  <c r="N67" i="102"/>
  <c r="O67" i="102" s="1"/>
  <c r="K67" i="102"/>
  <c r="L67" i="102" s="1"/>
  <c r="W66" i="102"/>
  <c r="V66" i="102"/>
  <c r="U66" i="102"/>
  <c r="T66" i="102"/>
  <c r="S66" i="102"/>
  <c r="Q66" i="102"/>
  <c r="N66" i="102"/>
  <c r="O66" i="102" s="1"/>
  <c r="K66" i="102"/>
  <c r="L66" i="102" s="1"/>
  <c r="W65" i="102"/>
  <c r="V65" i="102"/>
  <c r="U65" i="102"/>
  <c r="T65" i="102"/>
  <c r="S65" i="102"/>
  <c r="Q65" i="102"/>
  <c r="N65" i="102"/>
  <c r="O65" i="102" s="1"/>
  <c r="K65" i="102"/>
  <c r="L65" i="102" s="1"/>
  <c r="W64" i="102"/>
  <c r="V64" i="102"/>
  <c r="U64" i="102"/>
  <c r="T64" i="102"/>
  <c r="S64" i="102"/>
  <c r="Q64" i="102"/>
  <c r="N64" i="102"/>
  <c r="O64" i="102" s="1"/>
  <c r="K64" i="102"/>
  <c r="L64" i="102" s="1"/>
  <c r="W63" i="102"/>
  <c r="V63" i="102"/>
  <c r="U63" i="102"/>
  <c r="T63" i="102"/>
  <c r="S63" i="102"/>
  <c r="Q63" i="102"/>
  <c r="N63" i="102"/>
  <c r="O63" i="102" s="1"/>
  <c r="K63" i="102"/>
  <c r="L63" i="102" s="1"/>
  <c r="W62" i="102"/>
  <c r="V62" i="102"/>
  <c r="U62" i="102"/>
  <c r="T62" i="102"/>
  <c r="W61" i="102"/>
  <c r="V61" i="102"/>
  <c r="U61" i="102"/>
  <c r="T61" i="102"/>
  <c r="W60" i="102"/>
  <c r="V60" i="102"/>
  <c r="U60" i="102"/>
  <c r="T60" i="102"/>
  <c r="W59" i="102"/>
  <c r="V59" i="102"/>
  <c r="U59" i="102"/>
  <c r="T59" i="102"/>
  <c r="W58" i="102"/>
  <c r="V58" i="102"/>
  <c r="U58" i="102"/>
  <c r="T58" i="102"/>
  <c r="W57" i="102"/>
  <c r="V57" i="102"/>
  <c r="U57" i="102"/>
  <c r="T57" i="102"/>
  <c r="W56" i="102"/>
  <c r="V56" i="102"/>
  <c r="U56" i="102"/>
  <c r="T56" i="102"/>
  <c r="W55" i="102"/>
  <c r="V55" i="102"/>
  <c r="U55" i="102"/>
  <c r="T55" i="102"/>
  <c r="W54" i="102"/>
  <c r="V54" i="102"/>
  <c r="U54" i="102"/>
  <c r="T54" i="102"/>
  <c r="W53" i="102"/>
  <c r="V53" i="102"/>
  <c r="U53" i="102"/>
  <c r="T53" i="102"/>
  <c r="I48" i="102"/>
  <c r="I9" i="102" s="1"/>
  <c r="H48" i="102"/>
  <c r="H9" i="102" s="1"/>
  <c r="C48" i="102"/>
  <c r="C9" i="102" s="1"/>
  <c r="B48" i="102"/>
  <c r="W47" i="102"/>
  <c r="V47" i="102"/>
  <c r="U47" i="102"/>
  <c r="T47" i="102"/>
  <c r="S47" i="102"/>
  <c r="Q47" i="102"/>
  <c r="N47" i="102"/>
  <c r="O47" i="102" s="1"/>
  <c r="K47" i="102"/>
  <c r="L47" i="102" s="1"/>
  <c r="W46" i="102"/>
  <c r="V46" i="102"/>
  <c r="U46" i="102"/>
  <c r="T46" i="102"/>
  <c r="S46" i="102"/>
  <c r="Q46" i="102"/>
  <c r="N46" i="102"/>
  <c r="O46" i="102" s="1"/>
  <c r="K46" i="102"/>
  <c r="L46" i="102" s="1"/>
  <c r="W45" i="102"/>
  <c r="V45" i="102"/>
  <c r="U45" i="102"/>
  <c r="T45" i="102"/>
  <c r="S45" i="102"/>
  <c r="Q45" i="102"/>
  <c r="N45" i="102"/>
  <c r="O45" i="102" s="1"/>
  <c r="K45" i="102"/>
  <c r="L45" i="102" s="1"/>
  <c r="W44" i="102"/>
  <c r="V44" i="102"/>
  <c r="U44" i="102"/>
  <c r="T44" i="102"/>
  <c r="S44" i="102"/>
  <c r="Q44" i="102"/>
  <c r="N44" i="102"/>
  <c r="O44" i="102" s="1"/>
  <c r="K44" i="102"/>
  <c r="L44" i="102" s="1"/>
  <c r="W43" i="102"/>
  <c r="V43" i="102"/>
  <c r="U43" i="102"/>
  <c r="T43" i="102"/>
  <c r="S43" i="102"/>
  <c r="Q43" i="102"/>
  <c r="N43" i="102"/>
  <c r="O43" i="102" s="1"/>
  <c r="K43" i="102"/>
  <c r="L43" i="102" s="1"/>
  <c r="W42" i="102"/>
  <c r="V42" i="102"/>
  <c r="U42" i="102"/>
  <c r="T42" i="102"/>
  <c r="S42" i="102"/>
  <c r="Q42" i="102"/>
  <c r="N42" i="102"/>
  <c r="O42" i="102" s="1"/>
  <c r="K42" i="102"/>
  <c r="L42" i="102" s="1"/>
  <c r="W41" i="102"/>
  <c r="V41" i="102"/>
  <c r="U41" i="102"/>
  <c r="T41" i="102"/>
  <c r="S41" i="102"/>
  <c r="Q41" i="102"/>
  <c r="N41" i="102"/>
  <c r="O41" i="102" s="1"/>
  <c r="K41" i="102"/>
  <c r="L41" i="102" s="1"/>
  <c r="W40" i="102"/>
  <c r="V40" i="102"/>
  <c r="U40" i="102"/>
  <c r="T40" i="102"/>
  <c r="S40" i="102"/>
  <c r="Q40" i="102"/>
  <c r="N40" i="102"/>
  <c r="O40" i="102" s="1"/>
  <c r="K40" i="102"/>
  <c r="L40" i="102" s="1"/>
  <c r="W39" i="102"/>
  <c r="V39" i="102"/>
  <c r="U39" i="102"/>
  <c r="T39" i="102"/>
  <c r="S39" i="102"/>
  <c r="Q39" i="102"/>
  <c r="N39" i="102"/>
  <c r="O39" i="102" s="1"/>
  <c r="K39" i="102"/>
  <c r="L39" i="102" s="1"/>
  <c r="W38" i="102"/>
  <c r="V38" i="102"/>
  <c r="U38" i="102"/>
  <c r="T38" i="102"/>
  <c r="S38" i="102"/>
  <c r="Q38" i="102"/>
  <c r="N38" i="102"/>
  <c r="O38" i="102" s="1"/>
  <c r="K38" i="102"/>
  <c r="L38" i="102" s="1"/>
  <c r="W37" i="102"/>
  <c r="V37" i="102"/>
  <c r="U37" i="102"/>
  <c r="T37" i="102"/>
  <c r="W36" i="102"/>
  <c r="V36" i="102"/>
  <c r="U36" i="102"/>
  <c r="T36" i="102"/>
  <c r="W35" i="102"/>
  <c r="V35" i="102"/>
  <c r="U35" i="102"/>
  <c r="T35" i="102"/>
  <c r="W34" i="102"/>
  <c r="V34" i="102"/>
  <c r="U34" i="102"/>
  <c r="T34" i="102"/>
  <c r="W33" i="102"/>
  <c r="V33" i="102"/>
  <c r="U33" i="102"/>
  <c r="T33" i="102"/>
  <c r="W32" i="102"/>
  <c r="V32" i="102"/>
  <c r="U32" i="102"/>
  <c r="T32" i="102"/>
  <c r="W31" i="102"/>
  <c r="V31" i="102"/>
  <c r="U31" i="102"/>
  <c r="T31" i="102"/>
  <c r="W30" i="102"/>
  <c r="V30" i="102"/>
  <c r="U30" i="102"/>
  <c r="T30" i="102"/>
  <c r="W29" i="102"/>
  <c r="V29" i="102"/>
  <c r="U29" i="102"/>
  <c r="T29" i="102"/>
  <c r="W28" i="102"/>
  <c r="V28" i="102"/>
  <c r="U28" i="102"/>
  <c r="T28" i="102"/>
  <c r="I23" i="102"/>
  <c r="H23" i="102"/>
  <c r="C23" i="102"/>
  <c r="B23" i="102"/>
  <c r="I22" i="102"/>
  <c r="H22" i="102"/>
  <c r="B22" i="102"/>
  <c r="B21" i="102"/>
  <c r="C20" i="102"/>
  <c r="O20" i="102" s="1"/>
  <c r="Y20" i="102" s="1"/>
  <c r="H19" i="102"/>
  <c r="C19" i="102"/>
  <c r="O19" i="102" s="1"/>
  <c r="Y19" i="102" s="1"/>
  <c r="H18" i="102"/>
  <c r="B18" i="102"/>
  <c r="I17" i="102"/>
  <c r="C17" i="102"/>
  <c r="B17" i="102"/>
  <c r="H16" i="102"/>
  <c r="B16" i="102"/>
  <c r="I14" i="102"/>
  <c r="H14" i="102"/>
  <c r="H13" i="102"/>
  <c r="I12" i="102"/>
  <c r="AA9" i="102"/>
  <c r="B9" i="102"/>
  <c r="S4" i="102"/>
  <c r="S5" i="102" s="1"/>
  <c r="Q4" i="102"/>
  <c r="Q5" i="102" s="1"/>
  <c r="F4" i="102"/>
  <c r="V9" i="102" s="1"/>
  <c r="F4" i="70"/>
  <c r="O9" i="109" l="1"/>
  <c r="Y9" i="109" s="1"/>
  <c r="O9" i="108"/>
  <c r="Y9" i="108" s="1"/>
  <c r="T74" i="107"/>
  <c r="T73" i="107" s="1"/>
  <c r="D73" i="107" s="1"/>
  <c r="K55" i="107" s="1"/>
  <c r="L55" i="107" s="1"/>
  <c r="T9" i="106"/>
  <c r="O20" i="106"/>
  <c r="Y20" i="106" s="1"/>
  <c r="O22" i="106"/>
  <c r="Y22" i="106" s="1"/>
  <c r="O22" i="102"/>
  <c r="Y22" i="102" s="1"/>
  <c r="O15" i="102"/>
  <c r="Y15" i="102" s="1"/>
  <c r="O10" i="102"/>
  <c r="Y10" i="102" s="1"/>
  <c r="O17" i="102"/>
  <c r="Y17" i="102" s="1"/>
  <c r="T22" i="104"/>
  <c r="O21" i="102"/>
  <c r="Y21" i="102" s="1"/>
  <c r="T22" i="102"/>
  <c r="W249" i="102"/>
  <c r="W248" i="102" s="1"/>
  <c r="G248" i="102" s="1"/>
  <c r="S231" i="102" s="1"/>
  <c r="T17" i="102"/>
  <c r="O15" i="104"/>
  <c r="Y15" i="104" s="1"/>
  <c r="O19" i="105"/>
  <c r="Y19" i="105" s="1"/>
  <c r="T20" i="104"/>
  <c r="T19" i="105"/>
  <c r="O12" i="102"/>
  <c r="Y12" i="102" s="1"/>
  <c r="O18" i="102"/>
  <c r="Y18" i="102" s="1"/>
  <c r="U274" i="103"/>
  <c r="U273" i="103" s="1"/>
  <c r="E273" i="103" s="1"/>
  <c r="E18" i="103" s="1"/>
  <c r="S18" i="103" s="1"/>
  <c r="O16" i="104"/>
  <c r="Y16" i="104" s="1"/>
  <c r="O14" i="105"/>
  <c r="Y14" i="105" s="1"/>
  <c r="O23" i="102"/>
  <c r="Y23" i="102" s="1"/>
  <c r="V124" i="103"/>
  <c r="V123" i="103" s="1"/>
  <c r="F123" i="103" s="1"/>
  <c r="F12" i="103" s="1"/>
  <c r="T16" i="104"/>
  <c r="O13" i="102"/>
  <c r="Y13" i="102" s="1"/>
  <c r="O16" i="102"/>
  <c r="Y16" i="102" s="1"/>
  <c r="T9" i="103"/>
  <c r="T13" i="103"/>
  <c r="O12" i="105"/>
  <c r="Y12" i="105" s="1"/>
  <c r="W299" i="102"/>
  <c r="W298" i="102" s="1"/>
  <c r="G298" i="102" s="1"/>
  <c r="U374" i="103"/>
  <c r="U373" i="103" s="1"/>
  <c r="E373" i="103" s="1"/>
  <c r="E22" i="103" s="1"/>
  <c r="S22" i="103" s="1"/>
  <c r="T13" i="107"/>
  <c r="T9" i="107"/>
  <c r="V399" i="108"/>
  <c r="V398" i="108" s="1"/>
  <c r="F398" i="108" s="1"/>
  <c r="F23" i="108" s="1"/>
  <c r="T11" i="109"/>
  <c r="W149" i="110"/>
  <c r="W148" i="110" s="1"/>
  <c r="G148" i="110" s="1"/>
  <c r="G13" i="110" s="1"/>
  <c r="T12" i="112"/>
  <c r="V349" i="110"/>
  <c r="V348" i="110" s="1"/>
  <c r="F348" i="110" s="1"/>
  <c r="F21" i="110" s="1"/>
  <c r="V349" i="107"/>
  <c r="V348" i="107" s="1"/>
  <c r="F348" i="107" s="1"/>
  <c r="F21" i="107" s="1"/>
  <c r="T16" i="109"/>
  <c r="V74" i="109"/>
  <c r="V73" i="109" s="1"/>
  <c r="F73" i="109" s="1"/>
  <c r="T10" i="109"/>
  <c r="T9" i="110"/>
  <c r="T12" i="110"/>
  <c r="W274" i="111"/>
  <c r="W273" i="111" s="1"/>
  <c r="G273" i="111" s="1"/>
  <c r="G18" i="111" s="1"/>
  <c r="O17" i="105"/>
  <c r="Y17" i="105" s="1"/>
  <c r="O17" i="106"/>
  <c r="Y17" i="106" s="1"/>
  <c r="O21" i="106"/>
  <c r="Y21" i="106" s="1"/>
  <c r="O19" i="106"/>
  <c r="Y19" i="106" s="1"/>
  <c r="T224" i="110"/>
  <c r="T223" i="110" s="1"/>
  <c r="D223" i="110" s="1"/>
  <c r="D16" i="110" s="1"/>
  <c r="Q16" i="110" s="1"/>
  <c r="AA16" i="110" s="1"/>
  <c r="T21" i="103"/>
  <c r="T17" i="106"/>
  <c r="T20" i="106"/>
  <c r="V74" i="107"/>
  <c r="V73" i="107" s="1"/>
  <c r="F73" i="107" s="1"/>
  <c r="Q62" i="107" s="1"/>
  <c r="V374" i="108"/>
  <c r="V373" i="108" s="1"/>
  <c r="F373" i="108" s="1"/>
  <c r="F22" i="108" s="1"/>
  <c r="T49" i="109"/>
  <c r="T48" i="109" s="1"/>
  <c r="D48" i="109" s="1"/>
  <c r="T349" i="109"/>
  <c r="T348" i="109" s="1"/>
  <c r="D348" i="109" s="1"/>
  <c r="D21" i="109" s="1"/>
  <c r="Q21" i="109" s="1"/>
  <c r="AA21" i="109" s="1"/>
  <c r="V124" i="111"/>
  <c r="V123" i="111" s="1"/>
  <c r="F123" i="111" s="1"/>
  <c r="F12" i="111" s="1"/>
  <c r="T324" i="104"/>
  <c r="T323" i="104" s="1"/>
  <c r="D323" i="104" s="1"/>
  <c r="D20" i="104" s="1"/>
  <c r="Q20" i="104" s="1"/>
  <c r="AA20" i="104" s="1"/>
  <c r="T21" i="108"/>
  <c r="W374" i="108"/>
  <c r="W373" i="108" s="1"/>
  <c r="G373" i="108" s="1"/>
  <c r="G22" i="108" s="1"/>
  <c r="AB22" i="108" s="1"/>
  <c r="T19" i="110"/>
  <c r="O10" i="105"/>
  <c r="Y10" i="105" s="1"/>
  <c r="V299" i="106"/>
  <c r="V298" i="106" s="1"/>
  <c r="F298" i="106" s="1"/>
  <c r="F19" i="106" s="1"/>
  <c r="U149" i="108"/>
  <c r="U148" i="108" s="1"/>
  <c r="E148" i="108" s="1"/>
  <c r="E13" i="108" s="1"/>
  <c r="S13" i="108" s="1"/>
  <c r="U349" i="108"/>
  <c r="U348" i="108" s="1"/>
  <c r="E348" i="108" s="1"/>
  <c r="E21" i="108" s="1"/>
  <c r="S21" i="108" s="1"/>
  <c r="T17" i="109"/>
  <c r="V49" i="109"/>
  <c r="V48" i="109" s="1"/>
  <c r="F48" i="109" s="1"/>
  <c r="T399" i="109"/>
  <c r="T398" i="109" s="1"/>
  <c r="D398" i="109" s="1"/>
  <c r="D23" i="109" s="1"/>
  <c r="Q23" i="109" s="1"/>
  <c r="AA23" i="109" s="1"/>
  <c r="T12" i="111"/>
  <c r="O11" i="106"/>
  <c r="Y11" i="106" s="1"/>
  <c r="O15" i="106"/>
  <c r="Y15" i="106" s="1"/>
  <c r="O18" i="106"/>
  <c r="Y18" i="106" s="1"/>
  <c r="O12" i="106"/>
  <c r="Y12" i="106" s="1"/>
  <c r="O14" i="106"/>
  <c r="Y14" i="106" s="1"/>
  <c r="T23" i="108"/>
  <c r="V349" i="108"/>
  <c r="V348" i="108" s="1"/>
  <c r="F348" i="108" s="1"/>
  <c r="F21" i="108" s="1"/>
  <c r="R21" i="108" s="1"/>
  <c r="T124" i="110"/>
  <c r="T123" i="110" s="1"/>
  <c r="D123" i="110" s="1"/>
  <c r="D12" i="110" s="1"/>
  <c r="Q12" i="110" s="1"/>
  <c r="AA12" i="110" s="1"/>
  <c r="T10" i="112"/>
  <c r="T15" i="106"/>
  <c r="T15" i="111"/>
  <c r="V199" i="107"/>
  <c r="V198" i="107" s="1"/>
  <c r="F198" i="107" s="1"/>
  <c r="F15" i="107" s="1"/>
  <c r="T18" i="107"/>
  <c r="T15" i="109"/>
  <c r="W174" i="110"/>
  <c r="W173" i="110" s="1"/>
  <c r="G173" i="110" s="1"/>
  <c r="G14" i="110" s="1"/>
  <c r="W374" i="104"/>
  <c r="W373" i="104" s="1"/>
  <c r="G373" i="104" s="1"/>
  <c r="G22" i="104" s="1"/>
  <c r="AB22" i="104" s="1"/>
  <c r="T13" i="106"/>
  <c r="V399" i="106"/>
  <c r="V398" i="106" s="1"/>
  <c r="F398" i="106" s="1"/>
  <c r="F23" i="106" s="1"/>
  <c r="R23" i="106" s="1"/>
  <c r="T17" i="107"/>
  <c r="U199" i="108"/>
  <c r="U198" i="108" s="1"/>
  <c r="E198" i="108" s="1"/>
  <c r="E15" i="108" s="1"/>
  <c r="S15" i="108" s="1"/>
  <c r="T399" i="108"/>
  <c r="T398" i="108" s="1"/>
  <c r="D398" i="108" s="1"/>
  <c r="D23" i="108" s="1"/>
  <c r="Q23" i="108" s="1"/>
  <c r="AA23" i="108" s="1"/>
  <c r="V349" i="104"/>
  <c r="V348" i="104" s="1"/>
  <c r="F348" i="104" s="1"/>
  <c r="F21" i="104" s="1"/>
  <c r="R21" i="104" s="1"/>
  <c r="O16" i="106"/>
  <c r="Y16" i="106" s="1"/>
  <c r="W399" i="106"/>
  <c r="W398" i="106" s="1"/>
  <c r="G398" i="106" s="1"/>
  <c r="G23" i="106" s="1"/>
  <c r="AB23" i="106" s="1"/>
  <c r="T21" i="107"/>
  <c r="T16" i="108"/>
  <c r="U399" i="108"/>
  <c r="U398" i="108" s="1"/>
  <c r="E398" i="108" s="1"/>
  <c r="E23" i="108" s="1"/>
  <c r="S23" i="108" s="1"/>
  <c r="T22" i="111"/>
  <c r="T99" i="110"/>
  <c r="T98" i="110" s="1"/>
  <c r="D98" i="110" s="1"/>
  <c r="D11" i="110" s="1"/>
  <c r="Q11" i="110" s="1"/>
  <c r="AA11" i="110" s="1"/>
  <c r="V174" i="110"/>
  <c r="V173" i="110" s="1"/>
  <c r="F173" i="110" s="1"/>
  <c r="F14" i="110" s="1"/>
  <c r="V124" i="112"/>
  <c r="V123" i="112" s="1"/>
  <c r="F123" i="112" s="1"/>
  <c r="F12" i="112" s="1"/>
  <c r="R12" i="112" s="1"/>
  <c r="T15" i="112"/>
  <c r="T16" i="112"/>
  <c r="T49" i="113"/>
  <c r="T48" i="113" s="1"/>
  <c r="D48" i="113" s="1"/>
  <c r="D9" i="113" s="1"/>
  <c r="T23" i="114"/>
  <c r="U199" i="114"/>
  <c r="U198" i="114" s="1"/>
  <c r="E198" i="114" s="1"/>
  <c r="E15" i="114" s="1"/>
  <c r="S15" i="114" s="1"/>
  <c r="U274" i="114"/>
  <c r="U273" i="114" s="1"/>
  <c r="E273" i="114" s="1"/>
  <c r="E18" i="114" s="1"/>
  <c r="S18" i="114" s="1"/>
  <c r="T23" i="115"/>
  <c r="T18" i="115"/>
  <c r="T17" i="115"/>
  <c r="U74" i="112"/>
  <c r="U73" i="112" s="1"/>
  <c r="E73" i="112" s="1"/>
  <c r="E10" i="112" s="1"/>
  <c r="S10" i="112" s="1"/>
  <c r="T22" i="113"/>
  <c r="T174" i="114"/>
  <c r="T173" i="114" s="1"/>
  <c r="D173" i="114" s="1"/>
  <c r="D14" i="114" s="1"/>
  <c r="Q14" i="114" s="1"/>
  <c r="AA14" i="114" s="1"/>
  <c r="T13" i="113"/>
  <c r="T16" i="113"/>
  <c r="V174" i="114"/>
  <c r="V173" i="114" s="1"/>
  <c r="F173" i="114" s="1"/>
  <c r="F14" i="114" s="1"/>
  <c r="V249" i="114"/>
  <c r="V248" i="114" s="1"/>
  <c r="F248" i="114" s="1"/>
  <c r="F17" i="114" s="1"/>
  <c r="T20" i="111"/>
  <c r="T14" i="112"/>
  <c r="V49" i="113"/>
  <c r="V48" i="113" s="1"/>
  <c r="F48" i="113" s="1"/>
  <c r="F9" i="113" s="1"/>
  <c r="R9" i="113" s="1"/>
  <c r="W174" i="114"/>
  <c r="W173" i="114" s="1"/>
  <c r="G173" i="114" s="1"/>
  <c r="G14" i="114" s="1"/>
  <c r="AB14" i="114" s="1"/>
  <c r="W249" i="114"/>
  <c r="W248" i="114" s="1"/>
  <c r="G248" i="114" s="1"/>
  <c r="G17" i="114" s="1"/>
  <c r="T49" i="114"/>
  <c r="T48" i="114" s="1"/>
  <c r="D48" i="114" s="1"/>
  <c r="D9" i="114" s="1"/>
  <c r="T74" i="114"/>
  <c r="T73" i="114" s="1"/>
  <c r="D73" i="114" s="1"/>
  <c r="D10" i="114" s="1"/>
  <c r="Q10" i="114" s="1"/>
  <c r="AA10" i="114" s="1"/>
  <c r="U149" i="114"/>
  <c r="U148" i="114" s="1"/>
  <c r="E148" i="114" s="1"/>
  <c r="E13" i="114" s="1"/>
  <c r="S13" i="114" s="1"/>
  <c r="U224" i="114"/>
  <c r="U223" i="114" s="1"/>
  <c r="E223" i="114" s="1"/>
  <c r="E16" i="114" s="1"/>
  <c r="S16" i="114" s="1"/>
  <c r="T11" i="115"/>
  <c r="V199" i="115"/>
  <c r="V198" i="115" s="1"/>
  <c r="F198" i="115" s="1"/>
  <c r="F15" i="115" s="1"/>
  <c r="K15" i="115" s="1"/>
  <c r="V174" i="113"/>
  <c r="V173" i="113" s="1"/>
  <c r="F173" i="113" s="1"/>
  <c r="F14" i="113" s="1"/>
  <c r="V149" i="114"/>
  <c r="V148" i="114" s="1"/>
  <c r="F148" i="114" s="1"/>
  <c r="F13" i="114" s="1"/>
  <c r="V224" i="114"/>
  <c r="V223" i="114" s="1"/>
  <c r="F223" i="114" s="1"/>
  <c r="F16" i="114" s="1"/>
  <c r="V299" i="114"/>
  <c r="V298" i="114" s="1"/>
  <c r="F298" i="114" s="1"/>
  <c r="F19" i="114" s="1"/>
  <c r="U99" i="115"/>
  <c r="U98" i="115" s="1"/>
  <c r="E98" i="115" s="1"/>
  <c r="E11" i="115" s="1"/>
  <c r="S11" i="115" s="1"/>
  <c r="T99" i="111"/>
  <c r="T98" i="111" s="1"/>
  <c r="D98" i="111" s="1"/>
  <c r="D11" i="111" s="1"/>
  <c r="Q11" i="111" s="1"/>
  <c r="AA11" i="111" s="1"/>
  <c r="U324" i="111"/>
  <c r="U323" i="111" s="1"/>
  <c r="E323" i="111" s="1"/>
  <c r="E20" i="111" s="1"/>
  <c r="S20" i="111" s="1"/>
  <c r="T224" i="113"/>
  <c r="T223" i="113" s="1"/>
  <c r="D223" i="113" s="1"/>
  <c r="D16" i="113" s="1"/>
  <c r="Q16" i="113" s="1"/>
  <c r="AA16" i="113" s="1"/>
  <c r="U274" i="113"/>
  <c r="U273" i="113" s="1"/>
  <c r="E273" i="113" s="1"/>
  <c r="E18" i="113" s="1"/>
  <c r="S18" i="113" s="1"/>
  <c r="T16" i="114"/>
  <c r="W149" i="114"/>
  <c r="W148" i="114" s="1"/>
  <c r="G148" i="114" s="1"/>
  <c r="G13" i="114" s="1"/>
  <c r="W224" i="114"/>
  <c r="W223" i="114" s="1"/>
  <c r="G223" i="114" s="1"/>
  <c r="G16" i="114" s="1"/>
  <c r="T21" i="114"/>
  <c r="T22" i="114"/>
  <c r="T374" i="112"/>
  <c r="T373" i="112" s="1"/>
  <c r="D373" i="112" s="1"/>
  <c r="D22" i="112" s="1"/>
  <c r="Q22" i="112" s="1"/>
  <c r="AA22" i="112" s="1"/>
  <c r="V124" i="113"/>
  <c r="V123" i="113" s="1"/>
  <c r="F123" i="113" s="1"/>
  <c r="F12" i="113" s="1"/>
  <c r="K12" i="113" s="1"/>
  <c r="T124" i="114"/>
  <c r="T123" i="114" s="1"/>
  <c r="D123" i="114" s="1"/>
  <c r="D12" i="114" s="1"/>
  <c r="Q12" i="114" s="1"/>
  <c r="AA12" i="114" s="1"/>
  <c r="T18" i="104"/>
  <c r="O11" i="104"/>
  <c r="Y11" i="104" s="1"/>
  <c r="O10" i="104"/>
  <c r="Y10" i="104" s="1"/>
  <c r="O12" i="104"/>
  <c r="Y12" i="104" s="1"/>
  <c r="O14" i="104"/>
  <c r="Y14" i="104" s="1"/>
  <c r="Q281" i="106"/>
  <c r="Q282" i="106"/>
  <c r="Q283" i="106"/>
  <c r="Q278" i="106"/>
  <c r="Q279" i="106"/>
  <c r="Q280" i="106"/>
  <c r="V274" i="106"/>
  <c r="V273" i="106" s="1"/>
  <c r="F273" i="106" s="1"/>
  <c r="W399" i="102"/>
  <c r="W398" i="102" s="1"/>
  <c r="G398" i="102" s="1"/>
  <c r="S360" i="102"/>
  <c r="S353" i="102"/>
  <c r="S354" i="102"/>
  <c r="S355" i="102"/>
  <c r="S356" i="102"/>
  <c r="S357" i="102"/>
  <c r="S358" i="102"/>
  <c r="S359" i="102"/>
  <c r="S278" i="102"/>
  <c r="S279" i="102"/>
  <c r="S280" i="102"/>
  <c r="S281" i="102"/>
  <c r="T15" i="102"/>
  <c r="T74" i="108"/>
  <c r="T73" i="108" s="1"/>
  <c r="D73" i="108" s="1"/>
  <c r="K53" i="108" s="1"/>
  <c r="L53" i="108" s="1"/>
  <c r="O11" i="108"/>
  <c r="Y11" i="108" s="1"/>
  <c r="O12" i="108"/>
  <c r="Y12" i="108" s="1"/>
  <c r="O10" i="108"/>
  <c r="Y10" i="108" s="1"/>
  <c r="O13" i="108"/>
  <c r="Y13" i="108" s="1"/>
  <c r="W299" i="107"/>
  <c r="W298" i="107" s="1"/>
  <c r="G298" i="107" s="1"/>
  <c r="G19" i="107" s="1"/>
  <c r="W249" i="107"/>
  <c r="W248" i="107" s="1"/>
  <c r="G248" i="107" s="1"/>
  <c r="G17" i="107" s="1"/>
  <c r="T124" i="107"/>
  <c r="T123" i="107" s="1"/>
  <c r="D123" i="107" s="1"/>
  <c r="K105" i="107" s="1"/>
  <c r="L105" i="107" s="1"/>
  <c r="U124" i="107"/>
  <c r="U123" i="107" s="1"/>
  <c r="E123" i="107" s="1"/>
  <c r="V99" i="107"/>
  <c r="V98" i="107" s="1"/>
  <c r="F98" i="107" s="1"/>
  <c r="F11" i="107" s="1"/>
  <c r="K11" i="107" s="1"/>
  <c r="R11" i="107" s="1"/>
  <c r="T11" i="107"/>
  <c r="T99" i="107"/>
  <c r="T98" i="107" s="1"/>
  <c r="D98" i="107" s="1"/>
  <c r="O19" i="107"/>
  <c r="Y19" i="107" s="1"/>
  <c r="V49" i="107"/>
  <c r="V48" i="107" s="1"/>
  <c r="F48" i="107" s="1"/>
  <c r="F9" i="107" s="1"/>
  <c r="K9" i="107" s="1"/>
  <c r="W49" i="107"/>
  <c r="W48" i="107" s="1"/>
  <c r="G48" i="107" s="1"/>
  <c r="O18" i="107"/>
  <c r="Y18" i="107" s="1"/>
  <c r="T23" i="105"/>
  <c r="O16" i="105"/>
  <c r="Y16" i="105" s="1"/>
  <c r="O13" i="105"/>
  <c r="Y13" i="105" s="1"/>
  <c r="O11" i="105"/>
  <c r="Y11" i="105" s="1"/>
  <c r="O15" i="105"/>
  <c r="Y15" i="105" s="1"/>
  <c r="O20" i="105"/>
  <c r="Y20" i="105" s="1"/>
  <c r="O18" i="105"/>
  <c r="Y18" i="105" s="1"/>
  <c r="O17" i="104"/>
  <c r="Y17" i="104" s="1"/>
  <c r="O11" i="102"/>
  <c r="Y11" i="102" s="1"/>
  <c r="O14" i="102"/>
  <c r="Y14" i="102" s="1"/>
  <c r="T49" i="107"/>
  <c r="T48" i="107" s="1"/>
  <c r="D48" i="107" s="1"/>
  <c r="D9" i="107" s="1"/>
  <c r="N128" i="108"/>
  <c r="O128" i="108" s="1"/>
  <c r="N129" i="108"/>
  <c r="O129" i="108" s="1"/>
  <c r="N130" i="108"/>
  <c r="O130" i="108" s="1"/>
  <c r="N131" i="108"/>
  <c r="O131" i="108" s="1"/>
  <c r="N132" i="108"/>
  <c r="O132" i="108" s="1"/>
  <c r="N133" i="108"/>
  <c r="O133" i="108" s="1"/>
  <c r="N134" i="108"/>
  <c r="O134" i="108" s="1"/>
  <c r="N135" i="108"/>
  <c r="O135" i="108" s="1"/>
  <c r="N136" i="108"/>
  <c r="O136" i="108" s="1"/>
  <c r="N137" i="108"/>
  <c r="O137" i="108" s="1"/>
  <c r="T12" i="108"/>
  <c r="T9" i="108"/>
  <c r="T19" i="107"/>
  <c r="S278" i="107"/>
  <c r="S228" i="107"/>
  <c r="S229" i="107"/>
  <c r="S230" i="107"/>
  <c r="S231" i="107"/>
  <c r="S232" i="107"/>
  <c r="S233" i="107"/>
  <c r="W199" i="107"/>
  <c r="W198" i="107" s="1"/>
  <c r="G198" i="107" s="1"/>
  <c r="Q184" i="107"/>
  <c r="Q185" i="107"/>
  <c r="Q186" i="107"/>
  <c r="Q187" i="107"/>
  <c r="Q178" i="107"/>
  <c r="Q179" i="107"/>
  <c r="Q180" i="107"/>
  <c r="Q181" i="107"/>
  <c r="Q182" i="107"/>
  <c r="Q183" i="107"/>
  <c r="T14" i="107"/>
  <c r="K103" i="107"/>
  <c r="L103" i="107" s="1"/>
  <c r="K104" i="107"/>
  <c r="L104" i="107" s="1"/>
  <c r="K106" i="107"/>
  <c r="L106" i="107" s="1"/>
  <c r="K108" i="107"/>
  <c r="L108" i="107" s="1"/>
  <c r="K110" i="107"/>
  <c r="L110" i="107" s="1"/>
  <c r="K111" i="107"/>
  <c r="L111" i="107" s="1"/>
  <c r="N111" i="107"/>
  <c r="O111" i="107" s="1"/>
  <c r="N112" i="107"/>
  <c r="O112" i="107" s="1"/>
  <c r="V124" i="107"/>
  <c r="V123" i="107" s="1"/>
  <c r="F123" i="107" s="1"/>
  <c r="Q79" i="107"/>
  <c r="W74" i="107"/>
  <c r="W73" i="107" s="1"/>
  <c r="G73" i="107" s="1"/>
  <c r="K58" i="107"/>
  <c r="L58" i="107" s="1"/>
  <c r="K59" i="107"/>
  <c r="L59" i="107" s="1"/>
  <c r="K60" i="107"/>
  <c r="L60" i="107" s="1"/>
  <c r="F10" i="107"/>
  <c r="Q53" i="107"/>
  <c r="Q54" i="107"/>
  <c r="Q55" i="107"/>
  <c r="Q59" i="107"/>
  <c r="Q60" i="107"/>
  <c r="Q61" i="107"/>
  <c r="T10" i="107"/>
  <c r="Q35" i="107"/>
  <c r="O9" i="107"/>
  <c r="Y9" i="107" s="1"/>
  <c r="O10" i="106"/>
  <c r="Y10" i="106" s="1"/>
  <c r="T10" i="106"/>
  <c r="V399" i="105"/>
  <c r="V398" i="105" s="1"/>
  <c r="F398" i="105" s="1"/>
  <c r="V374" i="105"/>
  <c r="V373" i="105" s="1"/>
  <c r="F373" i="105" s="1"/>
  <c r="V349" i="105"/>
  <c r="V348" i="105" s="1"/>
  <c r="F348" i="105" s="1"/>
  <c r="T18" i="105"/>
  <c r="O9" i="102"/>
  <c r="Y9" i="102" s="1"/>
  <c r="T74" i="105"/>
  <c r="T73" i="105" s="1"/>
  <c r="D73" i="105" s="1"/>
  <c r="D10" i="105" s="1"/>
  <c r="O9" i="105"/>
  <c r="Y9" i="105" s="1"/>
  <c r="T12" i="102"/>
  <c r="AC9" i="102"/>
  <c r="T10" i="105"/>
  <c r="T9" i="105"/>
  <c r="T14" i="104"/>
  <c r="W174" i="102"/>
  <c r="W173" i="102" s="1"/>
  <c r="G173" i="102" s="1"/>
  <c r="W149" i="102"/>
  <c r="W148" i="102" s="1"/>
  <c r="G148" i="102" s="1"/>
  <c r="T13" i="102"/>
  <c r="T49" i="102"/>
  <c r="T48" i="102" s="1"/>
  <c r="D48" i="102" s="1"/>
  <c r="T16" i="102"/>
  <c r="T20" i="102"/>
  <c r="T99" i="102"/>
  <c r="T98" i="102" s="1"/>
  <c r="D98" i="102" s="1"/>
  <c r="W124" i="102"/>
  <c r="W123" i="102" s="1"/>
  <c r="G123" i="102" s="1"/>
  <c r="T174" i="102"/>
  <c r="T173" i="102" s="1"/>
  <c r="D173" i="102" s="1"/>
  <c r="U199" i="102"/>
  <c r="U198" i="102" s="1"/>
  <c r="E198" i="102" s="1"/>
  <c r="T199" i="102"/>
  <c r="T198" i="102" s="1"/>
  <c r="D198" i="102" s="1"/>
  <c r="U224" i="102"/>
  <c r="U223" i="102" s="1"/>
  <c r="E223" i="102" s="1"/>
  <c r="T224" i="102"/>
  <c r="T223" i="102" s="1"/>
  <c r="D223" i="102" s="1"/>
  <c r="T349" i="102"/>
  <c r="T348" i="102" s="1"/>
  <c r="D348" i="102" s="1"/>
  <c r="T14" i="103"/>
  <c r="T17" i="103"/>
  <c r="T19" i="103"/>
  <c r="V99" i="103"/>
  <c r="V98" i="103" s="1"/>
  <c r="F98" i="103" s="1"/>
  <c r="F11" i="103" s="1"/>
  <c r="U249" i="103"/>
  <c r="U248" i="103" s="1"/>
  <c r="E248" i="103" s="1"/>
  <c r="E17" i="103" s="1"/>
  <c r="S17" i="103" s="1"/>
  <c r="V274" i="103"/>
  <c r="V273" i="103" s="1"/>
  <c r="F273" i="103" s="1"/>
  <c r="F18" i="103" s="1"/>
  <c r="K18" i="103" s="1"/>
  <c r="T349" i="103"/>
  <c r="T348" i="103" s="1"/>
  <c r="D348" i="103" s="1"/>
  <c r="D21" i="103" s="1"/>
  <c r="Q21" i="103" s="1"/>
  <c r="AA21" i="103" s="1"/>
  <c r="V374" i="103"/>
  <c r="V373" i="103" s="1"/>
  <c r="F373" i="103" s="1"/>
  <c r="F22" i="103" s="1"/>
  <c r="R22" i="103" s="1"/>
  <c r="V9" i="106"/>
  <c r="AC9" i="106"/>
  <c r="T124" i="106"/>
  <c r="T123" i="106" s="1"/>
  <c r="D123" i="106" s="1"/>
  <c r="T10" i="102"/>
  <c r="T19" i="102"/>
  <c r="T21" i="102"/>
  <c r="U49" i="102"/>
  <c r="U48" i="102" s="1"/>
  <c r="E48" i="102" s="1"/>
  <c r="U74" i="102"/>
  <c r="U73" i="102" s="1"/>
  <c r="E73" i="102" s="1"/>
  <c r="U99" i="102"/>
  <c r="U98" i="102" s="1"/>
  <c r="E98" i="102" s="1"/>
  <c r="U174" i="102"/>
  <c r="U173" i="102" s="1"/>
  <c r="E173" i="102" s="1"/>
  <c r="V199" i="102"/>
  <c r="V198" i="102" s="1"/>
  <c r="F198" i="102" s="1"/>
  <c r="V224" i="102"/>
  <c r="V223" i="102" s="1"/>
  <c r="F223" i="102" s="1"/>
  <c r="T18" i="103"/>
  <c r="T20" i="103"/>
  <c r="W49" i="103"/>
  <c r="W48" i="103" s="1"/>
  <c r="G48" i="103" s="1"/>
  <c r="G9" i="103" s="1"/>
  <c r="W99" i="103"/>
  <c r="W98" i="103" s="1"/>
  <c r="G98" i="103" s="1"/>
  <c r="G11" i="103" s="1"/>
  <c r="T174" i="103"/>
  <c r="T173" i="103" s="1"/>
  <c r="D173" i="103" s="1"/>
  <c r="D14" i="103" s="1"/>
  <c r="Q14" i="103" s="1"/>
  <c r="AA14" i="103" s="1"/>
  <c r="T224" i="103"/>
  <c r="T223" i="103" s="1"/>
  <c r="D223" i="103" s="1"/>
  <c r="D16" i="103" s="1"/>
  <c r="Q16" i="103" s="1"/>
  <c r="AA16" i="103" s="1"/>
  <c r="T16" i="103"/>
  <c r="W274" i="103"/>
  <c r="W273" i="103" s="1"/>
  <c r="G273" i="103" s="1"/>
  <c r="G18" i="103" s="1"/>
  <c r="AB18" i="103" s="1"/>
  <c r="V74" i="104"/>
  <c r="V73" i="104" s="1"/>
  <c r="F73" i="104" s="1"/>
  <c r="W74" i="102"/>
  <c r="W73" i="102" s="1"/>
  <c r="G73" i="102" s="1"/>
  <c r="V174" i="102"/>
  <c r="V173" i="102" s="1"/>
  <c r="F173" i="102" s="1"/>
  <c r="T324" i="102"/>
  <c r="T323" i="102" s="1"/>
  <c r="D323" i="102" s="1"/>
  <c r="V349" i="102"/>
  <c r="V348" i="102" s="1"/>
  <c r="F348" i="102" s="1"/>
  <c r="AC9" i="103"/>
  <c r="W249" i="103"/>
  <c r="W248" i="103" s="1"/>
  <c r="G248" i="103" s="1"/>
  <c r="G17" i="103" s="1"/>
  <c r="AB17" i="103" s="1"/>
  <c r="T324" i="103"/>
  <c r="T323" i="103" s="1"/>
  <c r="D323" i="103" s="1"/>
  <c r="D20" i="103" s="1"/>
  <c r="Q20" i="103" s="1"/>
  <c r="AA20" i="103" s="1"/>
  <c r="V349" i="103"/>
  <c r="V348" i="103" s="1"/>
  <c r="F348" i="103" s="1"/>
  <c r="F21" i="103" s="1"/>
  <c r="R21" i="103" s="1"/>
  <c r="U49" i="104"/>
  <c r="U48" i="104" s="1"/>
  <c r="E48" i="104" s="1"/>
  <c r="T11" i="102"/>
  <c r="T9" i="102"/>
  <c r="W49" i="102"/>
  <c r="W48" i="102" s="1"/>
  <c r="G48" i="102" s="1"/>
  <c r="W99" i="102"/>
  <c r="W98" i="102" s="1"/>
  <c r="G98" i="102" s="1"/>
  <c r="W349" i="102"/>
  <c r="W348" i="102" s="1"/>
  <c r="G348" i="102" s="1"/>
  <c r="T74" i="103"/>
  <c r="T73" i="103" s="1"/>
  <c r="D73" i="103" s="1"/>
  <c r="D10" i="103" s="1"/>
  <c r="Q10" i="103" s="1"/>
  <c r="AA10" i="103" s="1"/>
  <c r="W349" i="103"/>
  <c r="W348" i="103" s="1"/>
  <c r="G348" i="103" s="1"/>
  <c r="G21" i="103" s="1"/>
  <c r="AB21" i="103" s="1"/>
  <c r="V324" i="105"/>
  <c r="V323" i="105" s="1"/>
  <c r="F323" i="105" s="1"/>
  <c r="V49" i="102"/>
  <c r="V48" i="102" s="1"/>
  <c r="F48" i="102" s="1"/>
  <c r="U149" i="102"/>
  <c r="U148" i="102" s="1"/>
  <c r="E148" i="102" s="1"/>
  <c r="T18" i="102"/>
  <c r="T74" i="102"/>
  <c r="T73" i="102" s="1"/>
  <c r="D73" i="102" s="1"/>
  <c r="T124" i="102"/>
  <c r="T123" i="102" s="1"/>
  <c r="D123" i="102" s="1"/>
  <c r="V324" i="102"/>
  <c r="V323" i="102" s="1"/>
  <c r="F323" i="102" s="1"/>
  <c r="T374" i="102"/>
  <c r="T373" i="102" s="1"/>
  <c r="D373" i="102" s="1"/>
  <c r="T399" i="102"/>
  <c r="T398" i="102" s="1"/>
  <c r="D398" i="102" s="1"/>
  <c r="T10" i="103"/>
  <c r="T23" i="103"/>
  <c r="V149" i="103"/>
  <c r="V148" i="103" s="1"/>
  <c r="F148" i="103" s="1"/>
  <c r="F13" i="103" s="1"/>
  <c r="W174" i="103"/>
  <c r="W173" i="103" s="1"/>
  <c r="G173" i="103" s="1"/>
  <c r="G14" i="103" s="1"/>
  <c r="AB14" i="103" s="1"/>
  <c r="V174" i="103"/>
  <c r="V173" i="103" s="1"/>
  <c r="F173" i="103" s="1"/>
  <c r="F14" i="103" s="1"/>
  <c r="V199" i="103"/>
  <c r="V198" i="103" s="1"/>
  <c r="F198" i="103" s="1"/>
  <c r="F15" i="103" s="1"/>
  <c r="W224" i="103"/>
  <c r="W223" i="103" s="1"/>
  <c r="G223" i="103" s="1"/>
  <c r="G16" i="103" s="1"/>
  <c r="V324" i="103"/>
  <c r="V323" i="103" s="1"/>
  <c r="F323" i="103" s="1"/>
  <c r="F20" i="103" s="1"/>
  <c r="T19" i="104"/>
  <c r="W274" i="104"/>
  <c r="W273" i="104" s="1"/>
  <c r="G273" i="104" s="1"/>
  <c r="V274" i="104"/>
  <c r="V273" i="104" s="1"/>
  <c r="F273" i="104" s="1"/>
  <c r="T14" i="105"/>
  <c r="T16" i="105"/>
  <c r="W249" i="106"/>
  <c r="W248" i="106" s="1"/>
  <c r="G248" i="106" s="1"/>
  <c r="V249" i="106"/>
  <c r="V248" i="106" s="1"/>
  <c r="F248" i="106" s="1"/>
  <c r="T23" i="102"/>
  <c r="U249" i="102"/>
  <c r="U248" i="102" s="1"/>
  <c r="E248" i="102" s="1"/>
  <c r="U374" i="102"/>
  <c r="U373" i="102" s="1"/>
  <c r="E373" i="102" s="1"/>
  <c r="T12" i="103"/>
  <c r="T15" i="103"/>
  <c r="T22" i="103"/>
  <c r="T49" i="103"/>
  <c r="T48" i="103" s="1"/>
  <c r="D48" i="103" s="1"/>
  <c r="D9" i="103" s="1"/>
  <c r="V74" i="103"/>
  <c r="V73" i="103" s="1"/>
  <c r="F73" i="103" s="1"/>
  <c r="F10" i="103" s="1"/>
  <c r="T124" i="103"/>
  <c r="T123" i="103" s="1"/>
  <c r="D123" i="103" s="1"/>
  <c r="D12" i="103" s="1"/>
  <c r="Q12" i="103" s="1"/>
  <c r="AA12" i="103" s="1"/>
  <c r="T149" i="103"/>
  <c r="T148" i="103" s="1"/>
  <c r="D148" i="103" s="1"/>
  <c r="D13" i="103" s="1"/>
  <c r="Q13" i="103" s="1"/>
  <c r="AA13" i="103" s="1"/>
  <c r="T199" i="103"/>
  <c r="T198" i="103" s="1"/>
  <c r="D198" i="103" s="1"/>
  <c r="D15" i="103" s="1"/>
  <c r="Q15" i="103" s="1"/>
  <c r="AA15" i="103" s="1"/>
  <c r="U299" i="103"/>
  <c r="U298" i="103" s="1"/>
  <c r="E298" i="103" s="1"/>
  <c r="E19" i="103" s="1"/>
  <c r="S19" i="103" s="1"/>
  <c r="V399" i="103"/>
  <c r="V398" i="103" s="1"/>
  <c r="F398" i="103" s="1"/>
  <c r="F23" i="103" s="1"/>
  <c r="T12" i="104"/>
  <c r="W224" i="106"/>
  <c r="W223" i="106" s="1"/>
  <c r="G223" i="106" s="1"/>
  <c r="V224" i="106"/>
  <c r="V223" i="106" s="1"/>
  <c r="F223" i="106" s="1"/>
  <c r="T14" i="102"/>
  <c r="V74" i="102"/>
  <c r="V73" i="102" s="1"/>
  <c r="F73" i="102" s="1"/>
  <c r="W199" i="102"/>
  <c r="W198" i="102" s="1"/>
  <c r="G198" i="102" s="1"/>
  <c r="V374" i="102"/>
  <c r="V373" i="102" s="1"/>
  <c r="F373" i="102" s="1"/>
  <c r="V399" i="102"/>
  <c r="V398" i="102" s="1"/>
  <c r="F398" i="102" s="1"/>
  <c r="U49" i="103"/>
  <c r="U48" i="103" s="1"/>
  <c r="E48" i="103" s="1"/>
  <c r="E9" i="103" s="1"/>
  <c r="S9" i="103" s="1"/>
  <c r="W74" i="103"/>
  <c r="W73" i="103" s="1"/>
  <c r="G73" i="103" s="1"/>
  <c r="G10" i="103" s="1"/>
  <c r="T99" i="103"/>
  <c r="T98" i="103" s="1"/>
  <c r="D98" i="103" s="1"/>
  <c r="D11" i="103" s="1"/>
  <c r="Q11" i="103" s="1"/>
  <c r="AA11" i="103" s="1"/>
  <c r="T11" i="103"/>
  <c r="T274" i="103"/>
  <c r="T273" i="103" s="1"/>
  <c r="D273" i="103" s="1"/>
  <c r="D18" i="103" s="1"/>
  <c r="Q18" i="103" s="1"/>
  <c r="AA18" i="103" s="1"/>
  <c r="V299" i="103"/>
  <c r="V298" i="103" s="1"/>
  <c r="F298" i="103" s="1"/>
  <c r="F19" i="103" s="1"/>
  <c r="T374" i="103"/>
  <c r="T373" i="103" s="1"/>
  <c r="D373" i="103" s="1"/>
  <c r="D22" i="103" s="1"/>
  <c r="Q22" i="103" s="1"/>
  <c r="AA22" i="103" s="1"/>
  <c r="U124" i="104"/>
  <c r="U123" i="104" s="1"/>
  <c r="E123" i="104" s="1"/>
  <c r="W224" i="104"/>
  <c r="W223" i="104" s="1"/>
  <c r="G223" i="104" s="1"/>
  <c r="V124" i="105"/>
  <c r="V123" i="105" s="1"/>
  <c r="F123" i="105" s="1"/>
  <c r="V149" i="105"/>
  <c r="V148" i="105" s="1"/>
  <c r="F148" i="105" s="1"/>
  <c r="V174" i="105"/>
  <c r="V173" i="105" s="1"/>
  <c r="F173" i="105" s="1"/>
  <c r="V199" i="105"/>
  <c r="V198" i="105" s="1"/>
  <c r="F198" i="105" s="1"/>
  <c r="V199" i="106"/>
  <c r="V198" i="106" s="1"/>
  <c r="F198" i="106" s="1"/>
  <c r="W149" i="104"/>
  <c r="W148" i="104" s="1"/>
  <c r="G148" i="104" s="1"/>
  <c r="U149" i="104"/>
  <c r="U148" i="104" s="1"/>
  <c r="E148" i="104" s="1"/>
  <c r="T15" i="105"/>
  <c r="W149" i="105"/>
  <c r="W148" i="105" s="1"/>
  <c r="G148" i="105" s="1"/>
  <c r="W174" i="105"/>
  <c r="W173" i="105" s="1"/>
  <c r="G173" i="105" s="1"/>
  <c r="W199" i="105"/>
  <c r="W198" i="105" s="1"/>
  <c r="G198" i="105" s="1"/>
  <c r="W224" i="105"/>
  <c r="W223" i="105" s="1"/>
  <c r="G223" i="105" s="1"/>
  <c r="W349" i="105"/>
  <c r="W348" i="105" s="1"/>
  <c r="G348" i="105" s="1"/>
  <c r="W374" i="105"/>
  <c r="W373" i="105" s="1"/>
  <c r="G373" i="105" s="1"/>
  <c r="V99" i="106"/>
  <c r="V98" i="106" s="1"/>
  <c r="F98" i="106" s="1"/>
  <c r="W324" i="106"/>
  <c r="W323" i="106" s="1"/>
  <c r="G323" i="106" s="1"/>
  <c r="V324" i="106"/>
  <c r="V323" i="106" s="1"/>
  <c r="F323" i="106" s="1"/>
  <c r="W99" i="107"/>
  <c r="W98" i="107" s="1"/>
  <c r="G98" i="107" s="1"/>
  <c r="U149" i="107"/>
  <c r="U148" i="107" s="1"/>
  <c r="E148" i="107" s="1"/>
  <c r="T15" i="104"/>
  <c r="V199" i="104"/>
  <c r="V198" i="104" s="1"/>
  <c r="F198" i="104" s="1"/>
  <c r="W99" i="105"/>
  <c r="W98" i="105" s="1"/>
  <c r="G98" i="105" s="1"/>
  <c r="U99" i="105"/>
  <c r="U98" i="105" s="1"/>
  <c r="E98" i="105" s="1"/>
  <c r="U124" i="105"/>
  <c r="U123" i="105" s="1"/>
  <c r="E123" i="105" s="1"/>
  <c r="U149" i="105"/>
  <c r="U148" i="105" s="1"/>
  <c r="E148" i="105" s="1"/>
  <c r="T249" i="105"/>
  <c r="T248" i="105" s="1"/>
  <c r="D248" i="105" s="1"/>
  <c r="T18" i="106"/>
  <c r="K23" i="106"/>
  <c r="W99" i="106"/>
  <c r="W98" i="106" s="1"/>
  <c r="G98" i="106" s="1"/>
  <c r="T11" i="106"/>
  <c r="W224" i="107"/>
  <c r="W223" i="107" s="1"/>
  <c r="G223" i="107" s="1"/>
  <c r="U49" i="105"/>
  <c r="U48" i="105" s="1"/>
  <c r="E48" i="105" s="1"/>
  <c r="V99" i="105"/>
  <c r="V98" i="105" s="1"/>
  <c r="F98" i="105" s="1"/>
  <c r="T49" i="106"/>
  <c r="T48" i="106" s="1"/>
  <c r="D48" i="106" s="1"/>
  <c r="W49" i="106"/>
  <c r="W48" i="106" s="1"/>
  <c r="G48" i="106" s="1"/>
  <c r="T12" i="107"/>
  <c r="U74" i="107"/>
  <c r="U73" i="107" s="1"/>
  <c r="E73" i="107" s="1"/>
  <c r="U174" i="109"/>
  <c r="U173" i="109" s="1"/>
  <c r="E173" i="109" s="1"/>
  <c r="E14" i="109" s="1"/>
  <c r="S14" i="109" s="1"/>
  <c r="V49" i="104"/>
  <c r="V48" i="104" s="1"/>
  <c r="F48" i="104" s="1"/>
  <c r="T10" i="104"/>
  <c r="V124" i="104"/>
  <c r="V123" i="104" s="1"/>
  <c r="F123" i="104" s="1"/>
  <c r="U399" i="104"/>
  <c r="U398" i="104" s="1"/>
  <c r="E398" i="104" s="1"/>
  <c r="E23" i="104" s="1"/>
  <c r="S23" i="104" s="1"/>
  <c r="T12" i="105"/>
  <c r="T20" i="105"/>
  <c r="T21" i="105"/>
  <c r="T299" i="105"/>
  <c r="T298" i="105" s="1"/>
  <c r="D298" i="105" s="1"/>
  <c r="W124" i="106"/>
  <c r="W123" i="106" s="1"/>
  <c r="G123" i="106" s="1"/>
  <c r="T174" i="106"/>
  <c r="T173" i="106" s="1"/>
  <c r="D173" i="106" s="1"/>
  <c r="T374" i="106"/>
  <c r="T373" i="106" s="1"/>
  <c r="D373" i="106" s="1"/>
  <c r="W174" i="107"/>
  <c r="W173" i="107" s="1"/>
  <c r="G173" i="107" s="1"/>
  <c r="W349" i="107"/>
  <c r="W348" i="107" s="1"/>
  <c r="G348" i="107" s="1"/>
  <c r="G21" i="107" s="1"/>
  <c r="AB21" i="107" s="1"/>
  <c r="U99" i="104"/>
  <c r="U98" i="104" s="1"/>
  <c r="E98" i="104" s="1"/>
  <c r="T299" i="104"/>
  <c r="T298" i="104" s="1"/>
  <c r="D298" i="104" s="1"/>
  <c r="K279" i="104" s="1"/>
  <c r="L279" i="104" s="1"/>
  <c r="T374" i="104"/>
  <c r="T373" i="104" s="1"/>
  <c r="D373" i="104" s="1"/>
  <c r="D22" i="104" s="1"/>
  <c r="Q22" i="104" s="1"/>
  <c r="AA22" i="104" s="1"/>
  <c r="T13" i="105"/>
  <c r="W49" i="105"/>
  <c r="W48" i="105" s="1"/>
  <c r="G48" i="105" s="1"/>
  <c r="V49" i="106"/>
  <c r="V48" i="106" s="1"/>
  <c r="F48" i="106" s="1"/>
  <c r="T74" i="106"/>
  <c r="T73" i="106" s="1"/>
  <c r="D73" i="106" s="1"/>
  <c r="W74" i="106"/>
  <c r="W73" i="106" s="1"/>
  <c r="G73" i="106" s="1"/>
  <c r="U149" i="106"/>
  <c r="U148" i="106" s="1"/>
  <c r="E148" i="106" s="1"/>
  <c r="U174" i="106"/>
  <c r="U173" i="106" s="1"/>
  <c r="E173" i="106" s="1"/>
  <c r="T199" i="106"/>
  <c r="T198" i="106" s="1"/>
  <c r="D198" i="106" s="1"/>
  <c r="T224" i="106"/>
  <c r="T223" i="106" s="1"/>
  <c r="D223" i="106" s="1"/>
  <c r="T249" i="106"/>
  <c r="T248" i="106" s="1"/>
  <c r="D248" i="106" s="1"/>
  <c r="T274" i="106"/>
  <c r="T273" i="106" s="1"/>
  <c r="D273" i="106" s="1"/>
  <c r="T299" i="106"/>
  <c r="T298" i="106" s="1"/>
  <c r="D298" i="106" s="1"/>
  <c r="V374" i="106"/>
  <c r="V373" i="106" s="1"/>
  <c r="F373" i="106" s="1"/>
  <c r="W149" i="107"/>
  <c r="W148" i="107" s="1"/>
  <c r="G148" i="107" s="1"/>
  <c r="AC9" i="108"/>
  <c r="V9" i="108"/>
  <c r="T21" i="109"/>
  <c r="T9" i="104"/>
  <c r="V99" i="104"/>
  <c r="V98" i="104" s="1"/>
  <c r="F98" i="104" s="1"/>
  <c r="T149" i="104"/>
  <c r="T148" i="104" s="1"/>
  <c r="D148" i="104" s="1"/>
  <c r="U299" i="104"/>
  <c r="U298" i="104" s="1"/>
  <c r="E298" i="104" s="1"/>
  <c r="N279" i="104" s="1"/>
  <c r="O279" i="104" s="1"/>
  <c r="U374" i="104"/>
  <c r="U373" i="104" s="1"/>
  <c r="E373" i="104" s="1"/>
  <c r="E22" i="104" s="1"/>
  <c r="S22" i="104" s="1"/>
  <c r="W399" i="104"/>
  <c r="W398" i="104" s="1"/>
  <c r="G398" i="104" s="1"/>
  <c r="G23" i="104" s="1"/>
  <c r="AB23" i="104" s="1"/>
  <c r="T11" i="105"/>
  <c r="T17" i="105"/>
  <c r="V49" i="105"/>
  <c r="V48" i="105" s="1"/>
  <c r="F48" i="105" s="1"/>
  <c r="T149" i="105"/>
  <c r="T148" i="105" s="1"/>
  <c r="D148" i="105" s="1"/>
  <c r="T174" i="105"/>
  <c r="T173" i="105" s="1"/>
  <c r="D173" i="105" s="1"/>
  <c r="V299" i="105"/>
  <c r="V298" i="105" s="1"/>
  <c r="F298" i="105" s="1"/>
  <c r="T324" i="105"/>
  <c r="T323" i="105" s="1"/>
  <c r="D323" i="105" s="1"/>
  <c r="T349" i="105"/>
  <c r="T348" i="105" s="1"/>
  <c r="D348" i="105" s="1"/>
  <c r="T374" i="105"/>
  <c r="T373" i="105" s="1"/>
  <c r="D373" i="105" s="1"/>
  <c r="T399" i="105"/>
  <c r="T398" i="105" s="1"/>
  <c r="D398" i="105" s="1"/>
  <c r="V174" i="106"/>
  <c r="V173" i="106" s="1"/>
  <c r="F173" i="106" s="1"/>
  <c r="U224" i="106"/>
  <c r="U223" i="106" s="1"/>
  <c r="E223" i="106" s="1"/>
  <c r="U274" i="106"/>
  <c r="U273" i="106" s="1"/>
  <c r="E273" i="106" s="1"/>
  <c r="U299" i="106"/>
  <c r="U298" i="106" s="1"/>
  <c r="E298" i="106" s="1"/>
  <c r="T324" i="106"/>
  <c r="T323" i="106" s="1"/>
  <c r="D323" i="106" s="1"/>
  <c r="W374" i="106"/>
  <c r="W373" i="106" s="1"/>
  <c r="G373" i="106" s="1"/>
  <c r="U399" i="106"/>
  <c r="U398" i="106" s="1"/>
  <c r="E398" i="106" s="1"/>
  <c r="E23" i="106" s="1"/>
  <c r="S23" i="106" s="1"/>
  <c r="T199" i="107"/>
  <c r="T198" i="107" s="1"/>
  <c r="D198" i="107" s="1"/>
  <c r="AC9" i="104"/>
  <c r="T11" i="104"/>
  <c r="T13" i="104"/>
  <c r="T17" i="104"/>
  <c r="W74" i="104"/>
  <c r="W73" i="104" s="1"/>
  <c r="G73" i="104" s="1"/>
  <c r="U74" i="104"/>
  <c r="U73" i="104" s="1"/>
  <c r="E73" i="104" s="1"/>
  <c r="U224" i="104"/>
  <c r="U223" i="104" s="1"/>
  <c r="E223" i="104" s="1"/>
  <c r="U349" i="104"/>
  <c r="U348" i="104" s="1"/>
  <c r="E348" i="104" s="1"/>
  <c r="E21" i="104" s="1"/>
  <c r="S21" i="104" s="1"/>
  <c r="T22" i="105"/>
  <c r="U74" i="105"/>
  <c r="U73" i="105" s="1"/>
  <c r="E73" i="105" s="1"/>
  <c r="T99" i="105"/>
  <c r="T98" i="105" s="1"/>
  <c r="D98" i="105" s="1"/>
  <c r="U174" i="105"/>
  <c r="U173" i="105" s="1"/>
  <c r="E173" i="105" s="1"/>
  <c r="U199" i="105"/>
  <c r="U198" i="105" s="1"/>
  <c r="E198" i="105" s="1"/>
  <c r="U374" i="105"/>
  <c r="U373" i="105" s="1"/>
  <c r="E373" i="105" s="1"/>
  <c r="T14" i="106"/>
  <c r="T16" i="106"/>
  <c r="T22" i="106"/>
  <c r="V74" i="106"/>
  <c r="V73" i="106" s="1"/>
  <c r="F73" i="106" s="1"/>
  <c r="T99" i="106"/>
  <c r="T98" i="106" s="1"/>
  <c r="D98" i="106" s="1"/>
  <c r="W174" i="106"/>
  <c r="W173" i="106" s="1"/>
  <c r="G173" i="106" s="1"/>
  <c r="U349" i="106"/>
  <c r="U348" i="106" s="1"/>
  <c r="E348" i="106" s="1"/>
  <c r="T15" i="107"/>
  <c r="T16" i="107"/>
  <c r="T23" i="107"/>
  <c r="U49" i="107"/>
  <c r="U48" i="107" s="1"/>
  <c r="E48" i="107" s="1"/>
  <c r="U99" i="107"/>
  <c r="U98" i="107" s="1"/>
  <c r="E98" i="107" s="1"/>
  <c r="W124" i="107"/>
  <c r="W123" i="107" s="1"/>
  <c r="G123" i="107" s="1"/>
  <c r="U174" i="107"/>
  <c r="U173" i="107" s="1"/>
  <c r="E173" i="107" s="1"/>
  <c r="T374" i="107"/>
  <c r="T373" i="107" s="1"/>
  <c r="D373" i="107" s="1"/>
  <c r="D22" i="107" s="1"/>
  <c r="Q22" i="107" s="1"/>
  <c r="AA22" i="107" s="1"/>
  <c r="T17" i="108"/>
  <c r="V149" i="108"/>
  <c r="V148" i="108" s="1"/>
  <c r="F148" i="108" s="1"/>
  <c r="V124" i="109"/>
  <c r="V123" i="109" s="1"/>
  <c r="F123" i="109" s="1"/>
  <c r="F12" i="109" s="1"/>
  <c r="R12" i="109" s="1"/>
  <c r="T124" i="109"/>
  <c r="T123" i="109" s="1"/>
  <c r="D123" i="109" s="1"/>
  <c r="D12" i="109" s="1"/>
  <c r="Q12" i="109" s="1"/>
  <c r="AA12" i="109" s="1"/>
  <c r="V149" i="109"/>
  <c r="V148" i="109" s="1"/>
  <c r="F148" i="109" s="1"/>
  <c r="F13" i="109" s="1"/>
  <c r="K13" i="109" s="1"/>
  <c r="T149" i="109"/>
  <c r="T148" i="109" s="1"/>
  <c r="D148" i="109" s="1"/>
  <c r="D13" i="109" s="1"/>
  <c r="Q13" i="109" s="1"/>
  <c r="AA13" i="109" s="1"/>
  <c r="W49" i="112"/>
  <c r="W48" i="112" s="1"/>
  <c r="G48" i="112" s="1"/>
  <c r="G9" i="112" s="1"/>
  <c r="AB9" i="112" s="1"/>
  <c r="L21" i="108"/>
  <c r="T74" i="109"/>
  <c r="T73" i="109" s="1"/>
  <c r="D73" i="109" s="1"/>
  <c r="W149" i="109"/>
  <c r="W148" i="109" s="1"/>
  <c r="G148" i="109" s="1"/>
  <c r="G13" i="109" s="1"/>
  <c r="T224" i="109"/>
  <c r="T223" i="109" s="1"/>
  <c r="D223" i="109" s="1"/>
  <c r="D16" i="109" s="1"/>
  <c r="Q16" i="109" s="1"/>
  <c r="AA16" i="109" s="1"/>
  <c r="T299" i="109"/>
  <c r="T298" i="109" s="1"/>
  <c r="D298" i="109" s="1"/>
  <c r="D19" i="109" s="1"/>
  <c r="Q19" i="109" s="1"/>
  <c r="AA19" i="109" s="1"/>
  <c r="U199" i="107"/>
  <c r="U198" i="107" s="1"/>
  <c r="E198" i="107" s="1"/>
  <c r="T224" i="107"/>
  <c r="T223" i="107" s="1"/>
  <c r="D223" i="107" s="1"/>
  <c r="T249" i="107"/>
  <c r="T248" i="107" s="1"/>
  <c r="D248" i="107" s="1"/>
  <c r="W274" i="107"/>
  <c r="W273" i="107" s="1"/>
  <c r="G273" i="107" s="1"/>
  <c r="V374" i="107"/>
  <c r="V373" i="107" s="1"/>
  <c r="F373" i="107" s="1"/>
  <c r="F22" i="107" s="1"/>
  <c r="R22" i="107" s="1"/>
  <c r="T399" i="107"/>
  <c r="T398" i="107" s="1"/>
  <c r="D398" i="107" s="1"/>
  <c r="D23" i="107" s="1"/>
  <c r="Q23" i="107" s="1"/>
  <c r="AA23" i="107" s="1"/>
  <c r="V124" i="108"/>
  <c r="V123" i="108" s="1"/>
  <c r="F123" i="108" s="1"/>
  <c r="U224" i="108"/>
  <c r="U223" i="108" s="1"/>
  <c r="E223" i="108" s="1"/>
  <c r="E16" i="108" s="1"/>
  <c r="S16" i="108" s="1"/>
  <c r="T22" i="109"/>
  <c r="U74" i="109"/>
  <c r="U73" i="109" s="1"/>
  <c r="E73" i="109" s="1"/>
  <c r="U99" i="109"/>
  <c r="U98" i="109" s="1"/>
  <c r="E98" i="109" s="1"/>
  <c r="U124" i="109"/>
  <c r="U123" i="109" s="1"/>
  <c r="E123" i="109" s="1"/>
  <c r="E12" i="109" s="1"/>
  <c r="S12" i="109" s="1"/>
  <c r="U149" i="109"/>
  <c r="U148" i="109" s="1"/>
  <c r="E148" i="109" s="1"/>
  <c r="E13" i="109" s="1"/>
  <c r="S13" i="109" s="1"/>
  <c r="T274" i="107"/>
  <c r="T273" i="107" s="1"/>
  <c r="D273" i="107" s="1"/>
  <c r="T299" i="107"/>
  <c r="T298" i="107" s="1"/>
  <c r="D298" i="107" s="1"/>
  <c r="W324" i="107"/>
  <c r="W323" i="107" s="1"/>
  <c r="G323" i="107" s="1"/>
  <c r="G20" i="107" s="1"/>
  <c r="U399" i="107"/>
  <c r="U398" i="107" s="1"/>
  <c r="E398" i="107" s="1"/>
  <c r="E23" i="107" s="1"/>
  <c r="S23" i="107" s="1"/>
  <c r="T19" i="108"/>
  <c r="W49" i="108"/>
  <c r="W48" i="108" s="1"/>
  <c r="G48" i="108" s="1"/>
  <c r="U99" i="108"/>
  <c r="U98" i="108" s="1"/>
  <c r="E98" i="108" s="1"/>
  <c r="U249" i="108"/>
  <c r="U248" i="108" s="1"/>
  <c r="E248" i="108" s="1"/>
  <c r="E17" i="108" s="1"/>
  <c r="S17" i="108" s="1"/>
  <c r="T19" i="109"/>
  <c r="T23" i="109"/>
  <c r="V224" i="109"/>
  <c r="V223" i="109" s="1"/>
  <c r="F223" i="109" s="1"/>
  <c r="F16" i="109" s="1"/>
  <c r="R16" i="109" s="1"/>
  <c r="V149" i="107"/>
  <c r="V148" i="107" s="1"/>
  <c r="F148" i="107" s="1"/>
  <c r="V224" i="107"/>
  <c r="V223" i="107" s="1"/>
  <c r="F223" i="107" s="1"/>
  <c r="V249" i="107"/>
  <c r="V248" i="107" s="1"/>
  <c r="F248" i="107" s="1"/>
  <c r="U274" i="107"/>
  <c r="U273" i="107" s="1"/>
  <c r="E273" i="107" s="1"/>
  <c r="T324" i="107"/>
  <c r="T323" i="107" s="1"/>
  <c r="D323" i="107" s="1"/>
  <c r="D20" i="107" s="1"/>
  <c r="Q20" i="107" s="1"/>
  <c r="AA20" i="107" s="1"/>
  <c r="V399" i="107"/>
  <c r="V398" i="107" s="1"/>
  <c r="F398" i="107" s="1"/>
  <c r="F23" i="107" s="1"/>
  <c r="R23" i="107" s="1"/>
  <c r="T49" i="108"/>
  <c r="T48" i="108" s="1"/>
  <c r="D48" i="108" s="1"/>
  <c r="T174" i="108"/>
  <c r="T173" i="108" s="1"/>
  <c r="D173" i="108" s="1"/>
  <c r="D14" i="108" s="1"/>
  <c r="Q14" i="108" s="1"/>
  <c r="AA14" i="108" s="1"/>
  <c r="T199" i="109"/>
  <c r="T198" i="109" s="1"/>
  <c r="D198" i="109" s="1"/>
  <c r="D15" i="109" s="1"/>
  <c r="Q15" i="109" s="1"/>
  <c r="AA15" i="109" s="1"/>
  <c r="V374" i="110"/>
  <c r="V373" i="110" s="1"/>
  <c r="F373" i="110" s="1"/>
  <c r="F22" i="110" s="1"/>
  <c r="R22" i="110" s="1"/>
  <c r="V274" i="107"/>
  <c r="V273" i="107" s="1"/>
  <c r="F273" i="107" s="1"/>
  <c r="V299" i="107"/>
  <c r="V298" i="107" s="1"/>
  <c r="F298" i="107" s="1"/>
  <c r="U324" i="107"/>
  <c r="U323" i="107" s="1"/>
  <c r="E323" i="107" s="1"/>
  <c r="E20" i="107" s="1"/>
  <c r="S20" i="107" s="1"/>
  <c r="T349" i="107"/>
  <c r="T348" i="107" s="1"/>
  <c r="D348" i="107" s="1"/>
  <c r="D21" i="107" s="1"/>
  <c r="Q21" i="107" s="1"/>
  <c r="AA21" i="107" s="1"/>
  <c r="T15" i="108"/>
  <c r="U174" i="108"/>
  <c r="U173" i="108" s="1"/>
  <c r="E173" i="108" s="1"/>
  <c r="E14" i="108" s="1"/>
  <c r="S14" i="108" s="1"/>
  <c r="V324" i="108"/>
  <c r="V323" i="108" s="1"/>
  <c r="F323" i="108" s="1"/>
  <c r="F20" i="108" s="1"/>
  <c r="K20" i="108" s="1"/>
  <c r="T14" i="109"/>
  <c r="U49" i="109"/>
  <c r="U48" i="109" s="1"/>
  <c r="E48" i="109" s="1"/>
  <c r="V324" i="107"/>
  <c r="V323" i="107" s="1"/>
  <c r="F323" i="107" s="1"/>
  <c r="F20" i="107" s="1"/>
  <c r="W399" i="107"/>
  <c r="W398" i="107" s="1"/>
  <c r="G398" i="107" s="1"/>
  <c r="G23" i="107" s="1"/>
  <c r="T13" i="108"/>
  <c r="T324" i="108"/>
  <c r="T323" i="108" s="1"/>
  <c r="D323" i="108" s="1"/>
  <c r="D20" i="108" s="1"/>
  <c r="Q20" i="108" s="1"/>
  <c r="AA20" i="108" s="1"/>
  <c r="T13" i="109"/>
  <c r="V199" i="109"/>
  <c r="V198" i="109" s="1"/>
  <c r="F198" i="109" s="1"/>
  <c r="F15" i="109" s="1"/>
  <c r="T374" i="109"/>
  <c r="T373" i="109" s="1"/>
  <c r="D373" i="109" s="1"/>
  <c r="D22" i="109" s="1"/>
  <c r="Q22" i="109" s="1"/>
  <c r="AA22" i="109" s="1"/>
  <c r="T74" i="110"/>
  <c r="T73" i="110" s="1"/>
  <c r="D73" i="110" s="1"/>
  <c r="D10" i="110" s="1"/>
  <c r="Q10" i="110" s="1"/>
  <c r="AA10" i="110" s="1"/>
  <c r="W199" i="109"/>
  <c r="W198" i="109" s="1"/>
  <c r="G198" i="109" s="1"/>
  <c r="G15" i="109" s="1"/>
  <c r="U299" i="109"/>
  <c r="U298" i="109" s="1"/>
  <c r="E298" i="109" s="1"/>
  <c r="E19" i="109" s="1"/>
  <c r="S19" i="109" s="1"/>
  <c r="W74" i="110"/>
  <c r="W73" i="110" s="1"/>
  <c r="G73" i="110" s="1"/>
  <c r="G10" i="110" s="1"/>
  <c r="V74" i="110"/>
  <c r="V73" i="110" s="1"/>
  <c r="F73" i="110" s="1"/>
  <c r="F10" i="110" s="1"/>
  <c r="R10" i="110" s="1"/>
  <c r="V149" i="110"/>
  <c r="V148" i="110" s="1"/>
  <c r="F148" i="110" s="1"/>
  <c r="F13" i="110" s="1"/>
  <c r="W374" i="110"/>
  <c r="W373" i="110" s="1"/>
  <c r="G373" i="110" s="1"/>
  <c r="G22" i="110" s="1"/>
  <c r="V299" i="111"/>
  <c r="V298" i="111" s="1"/>
  <c r="F298" i="111" s="1"/>
  <c r="F19" i="111" s="1"/>
  <c r="R19" i="111" s="1"/>
  <c r="U49" i="112"/>
  <c r="U48" i="112" s="1"/>
  <c r="E48" i="112" s="1"/>
  <c r="E9" i="112" s="1"/>
  <c r="S9" i="112" s="1"/>
  <c r="V374" i="109"/>
  <c r="V373" i="109" s="1"/>
  <c r="F373" i="109" s="1"/>
  <c r="F22" i="109" s="1"/>
  <c r="V399" i="109"/>
  <c r="V398" i="109" s="1"/>
  <c r="F398" i="109" s="1"/>
  <c r="F23" i="109" s="1"/>
  <c r="V124" i="110"/>
  <c r="V123" i="110" s="1"/>
  <c r="F123" i="110" s="1"/>
  <c r="F12" i="110" s="1"/>
  <c r="V374" i="111"/>
  <c r="V373" i="111" s="1"/>
  <c r="F373" i="111" s="1"/>
  <c r="F22" i="111" s="1"/>
  <c r="R22" i="111" s="1"/>
  <c r="W349" i="109"/>
  <c r="W348" i="109" s="1"/>
  <c r="G348" i="109" s="1"/>
  <c r="G21" i="109" s="1"/>
  <c r="AB21" i="109" s="1"/>
  <c r="W374" i="109"/>
  <c r="W373" i="109" s="1"/>
  <c r="G373" i="109" s="1"/>
  <c r="G22" i="109" s="1"/>
  <c r="AB22" i="109" s="1"/>
  <c r="W399" i="109"/>
  <c r="W398" i="109" s="1"/>
  <c r="G398" i="109" s="1"/>
  <c r="G23" i="109" s="1"/>
  <c r="T49" i="110"/>
  <c r="T48" i="110" s="1"/>
  <c r="D48" i="110" s="1"/>
  <c r="D9" i="110" s="1"/>
  <c r="U199" i="110"/>
  <c r="U198" i="110" s="1"/>
  <c r="E198" i="110" s="1"/>
  <c r="E15" i="110" s="1"/>
  <c r="S15" i="110" s="1"/>
  <c r="T199" i="110"/>
  <c r="T198" i="110" s="1"/>
  <c r="D198" i="110" s="1"/>
  <c r="D15" i="110" s="1"/>
  <c r="Q15" i="110" s="1"/>
  <c r="AA15" i="110" s="1"/>
  <c r="U274" i="111"/>
  <c r="U273" i="111" s="1"/>
  <c r="E273" i="111" s="1"/>
  <c r="E18" i="111" s="1"/>
  <c r="S18" i="111" s="1"/>
  <c r="T349" i="111"/>
  <c r="T348" i="111" s="1"/>
  <c r="D348" i="111" s="1"/>
  <c r="D21" i="111" s="1"/>
  <c r="Q21" i="111" s="1"/>
  <c r="AA21" i="111" s="1"/>
  <c r="W374" i="111"/>
  <c r="W373" i="111" s="1"/>
  <c r="G373" i="111" s="1"/>
  <c r="G22" i="111" s="1"/>
  <c r="AB22" i="111" s="1"/>
  <c r="V174" i="109"/>
  <c r="V173" i="109" s="1"/>
  <c r="F173" i="109" s="1"/>
  <c r="F14" i="109" s="1"/>
  <c r="T174" i="109"/>
  <c r="T173" i="109" s="1"/>
  <c r="D173" i="109" s="1"/>
  <c r="D14" i="109" s="1"/>
  <c r="Q14" i="109" s="1"/>
  <c r="AA14" i="109" s="1"/>
  <c r="U199" i="109"/>
  <c r="U198" i="109" s="1"/>
  <c r="E198" i="109" s="1"/>
  <c r="E15" i="109" s="1"/>
  <c r="S15" i="109" s="1"/>
  <c r="V299" i="109"/>
  <c r="V298" i="109" s="1"/>
  <c r="F298" i="109" s="1"/>
  <c r="F19" i="109" s="1"/>
  <c r="V324" i="109"/>
  <c r="V323" i="109" s="1"/>
  <c r="F323" i="109" s="1"/>
  <c r="F20" i="109" s="1"/>
  <c r="V349" i="109"/>
  <c r="V348" i="109" s="1"/>
  <c r="F348" i="109" s="1"/>
  <c r="F21" i="109" s="1"/>
  <c r="T16" i="110"/>
  <c r="T18" i="110"/>
  <c r="U49" i="110"/>
  <c r="U48" i="110" s="1"/>
  <c r="E48" i="110" s="1"/>
  <c r="E9" i="110" s="1"/>
  <c r="S9" i="110" s="1"/>
  <c r="T10" i="110"/>
  <c r="U399" i="110"/>
  <c r="U398" i="110" s="1"/>
  <c r="E398" i="110" s="1"/>
  <c r="E23" i="110" s="1"/>
  <c r="S23" i="110" s="1"/>
  <c r="T18" i="111"/>
  <c r="W149" i="111"/>
  <c r="W148" i="111" s="1"/>
  <c r="G148" i="111" s="1"/>
  <c r="G13" i="111" s="1"/>
  <c r="AB13" i="111" s="1"/>
  <c r="V274" i="111"/>
  <c r="V273" i="111" s="1"/>
  <c r="F273" i="111" s="1"/>
  <c r="F18" i="111" s="1"/>
  <c r="V274" i="109"/>
  <c r="V273" i="109" s="1"/>
  <c r="F273" i="109" s="1"/>
  <c r="F18" i="109" s="1"/>
  <c r="AC9" i="110"/>
  <c r="V49" i="110"/>
  <c r="V48" i="110" s="1"/>
  <c r="F48" i="110" s="1"/>
  <c r="F9" i="110" s="1"/>
  <c r="V99" i="110"/>
  <c r="V98" i="110" s="1"/>
  <c r="F98" i="110" s="1"/>
  <c r="F11" i="110" s="1"/>
  <c r="T274" i="110"/>
  <c r="T273" i="110" s="1"/>
  <c r="D273" i="110" s="1"/>
  <c r="D18" i="110" s="1"/>
  <c r="Q18" i="110" s="1"/>
  <c r="AA18" i="110" s="1"/>
  <c r="V399" i="110"/>
  <c r="V398" i="110" s="1"/>
  <c r="F398" i="110" s="1"/>
  <c r="F23" i="110" s="1"/>
  <c r="U99" i="112"/>
  <c r="U98" i="112" s="1"/>
  <c r="E98" i="112" s="1"/>
  <c r="E11" i="112" s="1"/>
  <c r="S11" i="112" s="1"/>
  <c r="U174" i="112"/>
  <c r="U173" i="112" s="1"/>
  <c r="E173" i="112" s="1"/>
  <c r="E14" i="112" s="1"/>
  <c r="S14" i="112" s="1"/>
  <c r="V249" i="109"/>
  <c r="V248" i="109" s="1"/>
  <c r="F248" i="109" s="1"/>
  <c r="F17" i="109" s="1"/>
  <c r="K17" i="109" s="1"/>
  <c r="AC9" i="111"/>
  <c r="V74" i="111"/>
  <c r="V73" i="111" s="1"/>
  <c r="F73" i="111" s="1"/>
  <c r="F10" i="111" s="1"/>
  <c r="R14" i="113"/>
  <c r="K14" i="113"/>
  <c r="T13" i="110"/>
  <c r="T20" i="110"/>
  <c r="T23" i="111"/>
  <c r="R14" i="114"/>
  <c r="K14" i="114"/>
  <c r="V224" i="110"/>
  <c r="V223" i="110" s="1"/>
  <c r="F223" i="110" s="1"/>
  <c r="F16" i="110" s="1"/>
  <c r="T249" i="110"/>
  <c r="T248" i="110" s="1"/>
  <c r="D248" i="110" s="1"/>
  <c r="D17" i="110" s="1"/>
  <c r="Q17" i="110" s="1"/>
  <c r="AA17" i="110" s="1"/>
  <c r="W399" i="110"/>
  <c r="W398" i="110" s="1"/>
  <c r="G398" i="110" s="1"/>
  <c r="G23" i="110" s="1"/>
  <c r="T17" i="111"/>
  <c r="W74" i="111"/>
  <c r="W73" i="111" s="1"/>
  <c r="G73" i="111" s="1"/>
  <c r="G10" i="111" s="1"/>
  <c r="AB10" i="111" s="1"/>
  <c r="V324" i="111"/>
  <c r="V323" i="111" s="1"/>
  <c r="F323" i="111" s="1"/>
  <c r="F20" i="111" s="1"/>
  <c r="T21" i="112"/>
  <c r="V49" i="112"/>
  <c r="V48" i="112" s="1"/>
  <c r="F48" i="112" s="1"/>
  <c r="F9" i="112" s="1"/>
  <c r="W149" i="112"/>
  <c r="W148" i="112" s="1"/>
  <c r="G148" i="112" s="1"/>
  <c r="G13" i="112" s="1"/>
  <c r="W249" i="112"/>
  <c r="W248" i="112" s="1"/>
  <c r="G248" i="112" s="1"/>
  <c r="G17" i="112" s="1"/>
  <c r="AB17" i="112" s="1"/>
  <c r="U299" i="113"/>
  <c r="U298" i="113" s="1"/>
  <c r="E298" i="113" s="1"/>
  <c r="E19" i="113" s="1"/>
  <c r="S19" i="113" s="1"/>
  <c r="W399" i="114"/>
  <c r="W398" i="114" s="1"/>
  <c r="G398" i="114" s="1"/>
  <c r="G23" i="114" s="1"/>
  <c r="AB23" i="114" s="1"/>
  <c r="V274" i="110"/>
  <c r="V273" i="110" s="1"/>
  <c r="F273" i="110" s="1"/>
  <c r="F18" i="110" s="1"/>
  <c r="T299" i="110"/>
  <c r="T298" i="110" s="1"/>
  <c r="D298" i="110" s="1"/>
  <c r="D19" i="110" s="1"/>
  <c r="Q19" i="110" s="1"/>
  <c r="AA19" i="110" s="1"/>
  <c r="T10" i="111"/>
  <c r="V199" i="111"/>
  <c r="V198" i="111" s="1"/>
  <c r="F198" i="111" s="1"/>
  <c r="F15" i="111" s="1"/>
  <c r="W349" i="111"/>
  <c r="W348" i="111" s="1"/>
  <c r="G348" i="111" s="1"/>
  <c r="G21" i="111" s="1"/>
  <c r="AB21" i="111" s="1"/>
  <c r="V349" i="111"/>
  <c r="V348" i="111" s="1"/>
  <c r="F348" i="111" s="1"/>
  <c r="F21" i="111" s="1"/>
  <c r="V199" i="112"/>
  <c r="V198" i="112" s="1"/>
  <c r="F198" i="112" s="1"/>
  <c r="F15" i="112" s="1"/>
  <c r="V249" i="112"/>
  <c r="V248" i="112" s="1"/>
  <c r="F248" i="112" s="1"/>
  <c r="F17" i="112" s="1"/>
  <c r="V274" i="112"/>
  <c r="V273" i="112" s="1"/>
  <c r="F273" i="112" s="1"/>
  <c r="F18" i="112" s="1"/>
  <c r="K18" i="112" s="1"/>
  <c r="V299" i="112"/>
  <c r="V298" i="112" s="1"/>
  <c r="F298" i="112" s="1"/>
  <c r="F19" i="112" s="1"/>
  <c r="V324" i="112"/>
  <c r="V323" i="112" s="1"/>
  <c r="F323" i="112" s="1"/>
  <c r="F20" i="112" s="1"/>
  <c r="R20" i="112" s="1"/>
  <c r="T11" i="113"/>
  <c r="T19" i="113"/>
  <c r="V249" i="113"/>
  <c r="V248" i="113" s="1"/>
  <c r="F248" i="113" s="1"/>
  <c r="F17" i="113" s="1"/>
  <c r="U49" i="114"/>
  <c r="U48" i="114" s="1"/>
  <c r="E48" i="114" s="1"/>
  <c r="E9" i="114" s="1"/>
  <c r="S9" i="114" s="1"/>
  <c r="U74" i="115"/>
  <c r="U73" i="115" s="1"/>
  <c r="E73" i="115" s="1"/>
  <c r="E10" i="115" s="1"/>
  <c r="S10" i="115" s="1"/>
  <c r="V299" i="110"/>
  <c r="V298" i="110" s="1"/>
  <c r="F298" i="110" s="1"/>
  <c r="F19" i="110" s="1"/>
  <c r="R19" i="110" s="1"/>
  <c r="T14" i="111"/>
  <c r="T174" i="111"/>
  <c r="T173" i="111" s="1"/>
  <c r="D173" i="111" s="1"/>
  <c r="D14" i="111" s="1"/>
  <c r="Q14" i="111" s="1"/>
  <c r="AA14" i="111" s="1"/>
  <c r="W199" i="112"/>
  <c r="W198" i="112" s="1"/>
  <c r="G198" i="112" s="1"/>
  <c r="G15" i="112" s="1"/>
  <c r="V399" i="112"/>
  <c r="V398" i="112" s="1"/>
  <c r="F398" i="112" s="1"/>
  <c r="F23" i="112" s="1"/>
  <c r="W49" i="113"/>
  <c r="W48" i="113" s="1"/>
  <c r="G48" i="113" s="1"/>
  <c r="G9" i="113" s="1"/>
  <c r="W74" i="113"/>
  <c r="W73" i="113" s="1"/>
  <c r="G73" i="113" s="1"/>
  <c r="G10" i="113" s="1"/>
  <c r="AB10" i="113" s="1"/>
  <c r="T149" i="113"/>
  <c r="T148" i="113" s="1"/>
  <c r="D148" i="113" s="1"/>
  <c r="D13" i="113" s="1"/>
  <c r="Q13" i="113" s="1"/>
  <c r="AA13" i="113" s="1"/>
  <c r="R19" i="114"/>
  <c r="K19" i="114"/>
  <c r="T349" i="110"/>
  <c r="T348" i="110" s="1"/>
  <c r="D348" i="110" s="1"/>
  <c r="D21" i="110" s="1"/>
  <c r="Q21" i="110" s="1"/>
  <c r="AA21" i="110" s="1"/>
  <c r="V49" i="111"/>
  <c r="V48" i="111" s="1"/>
  <c r="F48" i="111" s="1"/>
  <c r="F9" i="111" s="1"/>
  <c r="T124" i="111"/>
  <c r="T123" i="111" s="1"/>
  <c r="D123" i="111" s="1"/>
  <c r="D12" i="111" s="1"/>
  <c r="Q12" i="111" s="1"/>
  <c r="AA12" i="111" s="1"/>
  <c r="V224" i="111"/>
  <c r="V223" i="111" s="1"/>
  <c r="F223" i="111" s="1"/>
  <c r="F16" i="111" s="1"/>
  <c r="T249" i="111"/>
  <c r="T248" i="111" s="1"/>
  <c r="D248" i="111" s="1"/>
  <c r="D17" i="111" s="1"/>
  <c r="Q17" i="111" s="1"/>
  <c r="AA17" i="111" s="1"/>
  <c r="T11" i="112"/>
  <c r="T13" i="112"/>
  <c r="U124" i="110"/>
  <c r="U123" i="110" s="1"/>
  <c r="E123" i="110" s="1"/>
  <c r="E12" i="110" s="1"/>
  <c r="S12" i="110" s="1"/>
  <c r="T149" i="110"/>
  <c r="T148" i="110" s="1"/>
  <c r="D148" i="110" s="1"/>
  <c r="D13" i="110" s="1"/>
  <c r="Q13" i="110" s="1"/>
  <c r="AA13" i="110" s="1"/>
  <c r="T174" i="110"/>
  <c r="T173" i="110" s="1"/>
  <c r="D173" i="110" s="1"/>
  <c r="D14" i="110" s="1"/>
  <c r="Q14" i="110" s="1"/>
  <c r="AA14" i="110" s="1"/>
  <c r="T14" i="110"/>
  <c r="T19" i="111"/>
  <c r="W49" i="111"/>
  <c r="W48" i="111" s="1"/>
  <c r="G48" i="111" s="1"/>
  <c r="G9" i="111" s="1"/>
  <c r="W99" i="111"/>
  <c r="W98" i="111" s="1"/>
  <c r="G98" i="111" s="1"/>
  <c r="G11" i="111" s="1"/>
  <c r="AB11" i="111" s="1"/>
  <c r="T11" i="111"/>
  <c r="V249" i="111"/>
  <c r="V248" i="111" s="1"/>
  <c r="F248" i="111" s="1"/>
  <c r="F17" i="111" s="1"/>
  <c r="T374" i="111"/>
  <c r="T373" i="111" s="1"/>
  <c r="D373" i="111" s="1"/>
  <c r="D22" i="111" s="1"/>
  <c r="Q22" i="111" s="1"/>
  <c r="AA22" i="111" s="1"/>
  <c r="V99" i="112"/>
  <c r="V98" i="112" s="1"/>
  <c r="F98" i="112" s="1"/>
  <c r="F11" i="112" s="1"/>
  <c r="U149" i="112"/>
  <c r="U148" i="112" s="1"/>
  <c r="E148" i="112" s="1"/>
  <c r="E13" i="112" s="1"/>
  <c r="S13" i="112" s="1"/>
  <c r="U299" i="112"/>
  <c r="U298" i="112" s="1"/>
  <c r="E298" i="112" s="1"/>
  <c r="E19" i="112" s="1"/>
  <c r="S19" i="112" s="1"/>
  <c r="U174" i="113"/>
  <c r="U173" i="113" s="1"/>
  <c r="E173" i="113" s="1"/>
  <c r="E14" i="113" s="1"/>
  <c r="S14" i="113" s="1"/>
  <c r="W349" i="110"/>
  <c r="W348" i="110" s="1"/>
  <c r="G348" i="110" s="1"/>
  <c r="G21" i="110" s="1"/>
  <c r="AB21" i="110" s="1"/>
  <c r="T21" i="111"/>
  <c r="U224" i="111"/>
  <c r="U223" i="111" s="1"/>
  <c r="E223" i="111" s="1"/>
  <c r="E16" i="111" s="1"/>
  <c r="S16" i="111" s="1"/>
  <c r="T324" i="111"/>
  <c r="T323" i="111" s="1"/>
  <c r="D323" i="111" s="1"/>
  <c r="D20" i="111" s="1"/>
  <c r="Q20" i="111" s="1"/>
  <c r="AA20" i="111" s="1"/>
  <c r="U374" i="111"/>
  <c r="U373" i="111" s="1"/>
  <c r="E373" i="111" s="1"/>
  <c r="E22" i="111" s="1"/>
  <c r="S22" i="111" s="1"/>
  <c r="T17" i="112"/>
  <c r="T12" i="113"/>
  <c r="U224" i="113"/>
  <c r="U223" i="113" s="1"/>
  <c r="E223" i="113" s="1"/>
  <c r="E16" i="113" s="1"/>
  <c r="S16" i="113" s="1"/>
  <c r="T99" i="112"/>
  <c r="T98" i="112" s="1"/>
  <c r="D98" i="112" s="1"/>
  <c r="D11" i="112" s="1"/>
  <c r="Q11" i="112" s="1"/>
  <c r="AA11" i="112" s="1"/>
  <c r="T249" i="112"/>
  <c r="T248" i="112" s="1"/>
  <c r="D248" i="112" s="1"/>
  <c r="D17" i="112" s="1"/>
  <c r="Q17" i="112" s="1"/>
  <c r="AA17" i="112" s="1"/>
  <c r="W274" i="112"/>
  <c r="W273" i="112" s="1"/>
  <c r="G273" i="112" s="1"/>
  <c r="G18" i="112" s="1"/>
  <c r="W299" i="112"/>
  <c r="W298" i="112" s="1"/>
  <c r="G298" i="112" s="1"/>
  <c r="G19" i="112" s="1"/>
  <c r="AB19" i="112" s="1"/>
  <c r="W324" i="112"/>
  <c r="W323" i="112" s="1"/>
  <c r="G323" i="112" s="1"/>
  <c r="G20" i="112" s="1"/>
  <c r="U399" i="112"/>
  <c r="U398" i="112" s="1"/>
  <c r="E398" i="112" s="1"/>
  <c r="E23" i="112" s="1"/>
  <c r="S23" i="112" s="1"/>
  <c r="T9" i="113"/>
  <c r="T21" i="113"/>
  <c r="U49" i="113"/>
  <c r="U48" i="113" s="1"/>
  <c r="E48" i="113" s="1"/>
  <c r="E9" i="113" s="1"/>
  <c r="S9" i="113" s="1"/>
  <c r="T74" i="113"/>
  <c r="T73" i="113" s="1"/>
  <c r="D73" i="113" s="1"/>
  <c r="D10" i="113" s="1"/>
  <c r="Q10" i="113" s="1"/>
  <c r="AA10" i="113" s="1"/>
  <c r="T174" i="113"/>
  <c r="T173" i="113" s="1"/>
  <c r="D173" i="113" s="1"/>
  <c r="D14" i="113" s="1"/>
  <c r="Q14" i="113" s="1"/>
  <c r="AA14" i="113" s="1"/>
  <c r="V274" i="113"/>
  <c r="V273" i="113" s="1"/>
  <c r="F273" i="113" s="1"/>
  <c r="F18" i="113" s="1"/>
  <c r="U249" i="112"/>
  <c r="U248" i="112" s="1"/>
  <c r="E248" i="112" s="1"/>
  <c r="E17" i="112" s="1"/>
  <c r="S17" i="112" s="1"/>
  <c r="T274" i="112"/>
  <c r="T273" i="112" s="1"/>
  <c r="D273" i="112" s="1"/>
  <c r="D18" i="112" s="1"/>
  <c r="Q18" i="112" s="1"/>
  <c r="AA18" i="112" s="1"/>
  <c r="T299" i="112"/>
  <c r="T298" i="112" s="1"/>
  <c r="D298" i="112" s="1"/>
  <c r="D19" i="112" s="1"/>
  <c r="Q19" i="112" s="1"/>
  <c r="AA19" i="112" s="1"/>
  <c r="T324" i="112"/>
  <c r="T323" i="112" s="1"/>
  <c r="D323" i="112" s="1"/>
  <c r="D20" i="112" s="1"/>
  <c r="Q20" i="112" s="1"/>
  <c r="AA20" i="112" s="1"/>
  <c r="T349" i="112"/>
  <c r="T348" i="112" s="1"/>
  <c r="D348" i="112" s="1"/>
  <c r="D21" i="112" s="1"/>
  <c r="Q21" i="112" s="1"/>
  <c r="AA21" i="112" s="1"/>
  <c r="T18" i="113"/>
  <c r="U124" i="113"/>
  <c r="U123" i="113" s="1"/>
  <c r="E123" i="113" s="1"/>
  <c r="E12" i="113" s="1"/>
  <c r="S12" i="113" s="1"/>
  <c r="V149" i="113"/>
  <c r="V148" i="113" s="1"/>
  <c r="F148" i="113" s="1"/>
  <c r="F13" i="113" s="1"/>
  <c r="R13" i="113" s="1"/>
  <c r="W99" i="114"/>
  <c r="W98" i="114" s="1"/>
  <c r="G98" i="114" s="1"/>
  <c r="G11" i="114" s="1"/>
  <c r="T12" i="115"/>
  <c r="T14" i="115"/>
  <c r="W174" i="112"/>
  <c r="W173" i="112" s="1"/>
  <c r="G173" i="112" s="1"/>
  <c r="G14" i="112" s="1"/>
  <c r="U224" i="112"/>
  <c r="U223" i="112" s="1"/>
  <c r="E223" i="112" s="1"/>
  <c r="E16" i="112" s="1"/>
  <c r="S16" i="112" s="1"/>
  <c r="V349" i="112"/>
  <c r="V348" i="112" s="1"/>
  <c r="F348" i="112" s="1"/>
  <c r="F21" i="112" s="1"/>
  <c r="U74" i="113"/>
  <c r="U73" i="113" s="1"/>
  <c r="E73" i="113" s="1"/>
  <c r="E10" i="113" s="1"/>
  <c r="S10" i="113" s="1"/>
  <c r="V399" i="113"/>
  <c r="V398" i="113" s="1"/>
  <c r="F398" i="113" s="1"/>
  <c r="F23" i="113" s="1"/>
  <c r="R18" i="114"/>
  <c r="K18" i="114"/>
  <c r="T349" i="114"/>
  <c r="T348" i="114" s="1"/>
  <c r="D348" i="114" s="1"/>
  <c r="D21" i="114" s="1"/>
  <c r="Q21" i="114" s="1"/>
  <c r="AA21" i="114" s="1"/>
  <c r="V124" i="115"/>
  <c r="V123" i="115" s="1"/>
  <c r="F123" i="115" s="1"/>
  <c r="F12" i="115" s="1"/>
  <c r="U224" i="115"/>
  <c r="U223" i="115" s="1"/>
  <c r="E223" i="115" s="1"/>
  <c r="E16" i="115" s="1"/>
  <c r="S16" i="115" s="1"/>
  <c r="U399" i="115"/>
  <c r="U398" i="115" s="1"/>
  <c r="E398" i="115" s="1"/>
  <c r="E23" i="115" s="1"/>
  <c r="S23" i="115" s="1"/>
  <c r="W399" i="111"/>
  <c r="W398" i="111" s="1"/>
  <c r="G398" i="111" s="1"/>
  <c r="G23" i="111" s="1"/>
  <c r="AB23" i="111" s="1"/>
  <c r="V399" i="111"/>
  <c r="V398" i="111" s="1"/>
  <c r="F398" i="111" s="1"/>
  <c r="F23" i="111" s="1"/>
  <c r="V74" i="112"/>
  <c r="V73" i="112" s="1"/>
  <c r="F73" i="112" s="1"/>
  <c r="F10" i="112" s="1"/>
  <c r="K10" i="112" s="1"/>
  <c r="T20" i="113"/>
  <c r="W124" i="113"/>
  <c r="W123" i="113" s="1"/>
  <c r="G123" i="113" s="1"/>
  <c r="G12" i="113" s="1"/>
  <c r="T249" i="113"/>
  <c r="T248" i="113" s="1"/>
  <c r="D248" i="113" s="1"/>
  <c r="D17" i="113" s="1"/>
  <c r="Q17" i="113" s="1"/>
  <c r="AA17" i="113" s="1"/>
  <c r="T20" i="114"/>
  <c r="U349" i="114"/>
  <c r="U348" i="114" s="1"/>
  <c r="E348" i="114" s="1"/>
  <c r="E21" i="114" s="1"/>
  <c r="S21" i="114" s="1"/>
  <c r="W49" i="115"/>
  <c r="W48" i="115" s="1"/>
  <c r="G48" i="115" s="1"/>
  <c r="G9" i="115" s="1"/>
  <c r="W124" i="115"/>
  <c r="W123" i="115" s="1"/>
  <c r="G123" i="115" s="1"/>
  <c r="G12" i="115" s="1"/>
  <c r="AB12" i="115" s="1"/>
  <c r="T19" i="112"/>
  <c r="T22" i="112"/>
  <c r="W99" i="112"/>
  <c r="W98" i="112" s="1"/>
  <c r="G98" i="112" s="1"/>
  <c r="G11" i="112" s="1"/>
  <c r="L11" i="112" s="1"/>
  <c r="W124" i="112"/>
  <c r="W123" i="112" s="1"/>
  <c r="G123" i="112" s="1"/>
  <c r="G12" i="112" s="1"/>
  <c r="L12" i="112" s="1"/>
  <c r="T124" i="113"/>
  <c r="T123" i="113" s="1"/>
  <c r="D123" i="113" s="1"/>
  <c r="D12" i="113" s="1"/>
  <c r="Q12" i="113" s="1"/>
  <c r="AA12" i="113" s="1"/>
  <c r="U199" i="113"/>
  <c r="U198" i="113" s="1"/>
  <c r="E198" i="113" s="1"/>
  <c r="E15" i="113" s="1"/>
  <c r="S15" i="113" s="1"/>
  <c r="T10" i="115"/>
  <c r="W224" i="115"/>
  <c r="W223" i="115" s="1"/>
  <c r="G223" i="115" s="1"/>
  <c r="G16" i="115" s="1"/>
  <c r="W249" i="115"/>
  <c r="W248" i="115" s="1"/>
  <c r="G248" i="115" s="1"/>
  <c r="G17" i="115" s="1"/>
  <c r="U249" i="115"/>
  <c r="U248" i="115" s="1"/>
  <c r="E248" i="115" s="1"/>
  <c r="E17" i="115" s="1"/>
  <c r="S17" i="115" s="1"/>
  <c r="W399" i="115"/>
  <c r="W398" i="115" s="1"/>
  <c r="G398" i="115" s="1"/>
  <c r="G23" i="115" s="1"/>
  <c r="V224" i="113"/>
  <c r="V223" i="113" s="1"/>
  <c r="F223" i="113" s="1"/>
  <c r="F16" i="113" s="1"/>
  <c r="R16" i="113" s="1"/>
  <c r="T14" i="114"/>
  <c r="T274" i="114"/>
  <c r="T273" i="114" s="1"/>
  <c r="D273" i="114" s="1"/>
  <c r="D18" i="114" s="1"/>
  <c r="Q18" i="114" s="1"/>
  <c r="AA18" i="114" s="1"/>
  <c r="U399" i="114"/>
  <c r="U398" i="114" s="1"/>
  <c r="E398" i="114" s="1"/>
  <c r="E23" i="114" s="1"/>
  <c r="S23" i="114" s="1"/>
  <c r="T16" i="115"/>
  <c r="T124" i="115"/>
  <c r="T123" i="115" s="1"/>
  <c r="D123" i="115" s="1"/>
  <c r="D12" i="115" s="1"/>
  <c r="Q12" i="115" s="1"/>
  <c r="AA12" i="115" s="1"/>
  <c r="T374" i="115"/>
  <c r="T373" i="115" s="1"/>
  <c r="D373" i="115" s="1"/>
  <c r="D22" i="115" s="1"/>
  <c r="Q22" i="115" s="1"/>
  <c r="AA22" i="115" s="1"/>
  <c r="V399" i="115"/>
  <c r="V398" i="115" s="1"/>
  <c r="F398" i="115" s="1"/>
  <c r="F23" i="115" s="1"/>
  <c r="R23" i="115" s="1"/>
  <c r="T374" i="113"/>
  <c r="T373" i="113" s="1"/>
  <c r="D373" i="113" s="1"/>
  <c r="D22" i="113" s="1"/>
  <c r="Q22" i="113" s="1"/>
  <c r="AA22" i="113" s="1"/>
  <c r="U74" i="114"/>
  <c r="U73" i="114" s="1"/>
  <c r="E73" i="114" s="1"/>
  <c r="E10" i="114" s="1"/>
  <c r="S10" i="114" s="1"/>
  <c r="T199" i="114"/>
  <c r="T198" i="114" s="1"/>
  <c r="D198" i="114" s="1"/>
  <c r="D15" i="114" s="1"/>
  <c r="Q15" i="114" s="1"/>
  <c r="AA15" i="114" s="1"/>
  <c r="V349" i="114"/>
  <c r="V348" i="114" s="1"/>
  <c r="F348" i="114" s="1"/>
  <c r="F21" i="114" s="1"/>
  <c r="W374" i="114"/>
  <c r="W373" i="114" s="1"/>
  <c r="G373" i="114" s="1"/>
  <c r="G22" i="114" s="1"/>
  <c r="AB22" i="114" s="1"/>
  <c r="T22" i="115"/>
  <c r="T9" i="115"/>
  <c r="U149" i="115"/>
  <c r="U148" i="115" s="1"/>
  <c r="E148" i="115" s="1"/>
  <c r="E13" i="115" s="1"/>
  <c r="S13" i="115" s="1"/>
  <c r="T149" i="115"/>
  <c r="T148" i="115" s="1"/>
  <c r="D148" i="115" s="1"/>
  <c r="D13" i="115" s="1"/>
  <c r="Q13" i="115" s="1"/>
  <c r="AA13" i="115" s="1"/>
  <c r="W374" i="115"/>
  <c r="W373" i="115" s="1"/>
  <c r="G373" i="115" s="1"/>
  <c r="G22" i="115" s="1"/>
  <c r="U399" i="113"/>
  <c r="U398" i="113" s="1"/>
  <c r="E398" i="113" s="1"/>
  <c r="E23" i="113" s="1"/>
  <c r="S23" i="113" s="1"/>
  <c r="T10" i="114"/>
  <c r="T249" i="114"/>
  <c r="T248" i="114" s="1"/>
  <c r="D248" i="114" s="1"/>
  <c r="D17" i="114" s="1"/>
  <c r="Q17" i="114" s="1"/>
  <c r="AA17" i="114" s="1"/>
  <c r="U324" i="114"/>
  <c r="U323" i="114" s="1"/>
  <c r="E323" i="114" s="1"/>
  <c r="E20" i="114" s="1"/>
  <c r="S20" i="114" s="1"/>
  <c r="W349" i="114"/>
  <c r="W348" i="114" s="1"/>
  <c r="G348" i="114" s="1"/>
  <c r="G21" i="114" s="1"/>
  <c r="W74" i="115"/>
  <c r="W73" i="115" s="1"/>
  <c r="G73" i="115" s="1"/>
  <c r="G10" i="115" s="1"/>
  <c r="W99" i="115"/>
  <c r="W98" i="115" s="1"/>
  <c r="G98" i="115" s="1"/>
  <c r="G11" i="115" s="1"/>
  <c r="V174" i="115"/>
  <c r="V173" i="115" s="1"/>
  <c r="F173" i="115" s="1"/>
  <c r="F14" i="115" s="1"/>
  <c r="V324" i="114"/>
  <c r="V323" i="114" s="1"/>
  <c r="F323" i="114" s="1"/>
  <c r="F20" i="114" s="1"/>
  <c r="T19" i="115"/>
  <c r="W274" i="115"/>
  <c r="W273" i="115" s="1"/>
  <c r="G273" i="115" s="1"/>
  <c r="G18" i="115" s="1"/>
  <c r="V324" i="115"/>
  <c r="V323" i="115" s="1"/>
  <c r="F323" i="115" s="1"/>
  <c r="F20" i="115" s="1"/>
  <c r="U249" i="113"/>
  <c r="U248" i="113" s="1"/>
  <c r="E248" i="113" s="1"/>
  <c r="E17" i="113" s="1"/>
  <c r="S17" i="113" s="1"/>
  <c r="W374" i="113"/>
  <c r="W373" i="113" s="1"/>
  <c r="G373" i="113" s="1"/>
  <c r="G22" i="113" s="1"/>
  <c r="L14" i="114"/>
  <c r="W324" i="114"/>
  <c r="W323" i="114" s="1"/>
  <c r="G323" i="114" s="1"/>
  <c r="G20" i="114" s="1"/>
  <c r="T399" i="114"/>
  <c r="T398" i="114" s="1"/>
  <c r="D398" i="114" s="1"/>
  <c r="D23" i="114" s="1"/>
  <c r="Q23" i="114" s="1"/>
  <c r="AA23" i="114" s="1"/>
  <c r="T49" i="115"/>
  <c r="T48" i="115" s="1"/>
  <c r="D48" i="115" s="1"/>
  <c r="D9" i="115" s="1"/>
  <c r="T399" i="115"/>
  <c r="T398" i="115" s="1"/>
  <c r="D398" i="115" s="1"/>
  <c r="D23" i="115" s="1"/>
  <c r="Q23" i="115" s="1"/>
  <c r="AA23" i="115" s="1"/>
  <c r="AB10" i="110"/>
  <c r="L10" i="110"/>
  <c r="K11" i="110"/>
  <c r="R11" i="110"/>
  <c r="K9" i="111"/>
  <c r="R9" i="111"/>
  <c r="K12" i="110"/>
  <c r="R12" i="110"/>
  <c r="R14" i="110"/>
  <c r="K14" i="110"/>
  <c r="L13" i="110"/>
  <c r="AB13" i="110"/>
  <c r="R13" i="110"/>
  <c r="K13" i="110"/>
  <c r="AB14" i="110"/>
  <c r="L14" i="110"/>
  <c r="K21" i="110"/>
  <c r="R21" i="110"/>
  <c r="AB22" i="110"/>
  <c r="L22" i="110"/>
  <c r="R23" i="110"/>
  <c r="K23" i="110"/>
  <c r="K9" i="110"/>
  <c r="R9" i="110"/>
  <c r="K16" i="110"/>
  <c r="R16" i="110"/>
  <c r="R18" i="110"/>
  <c r="K18" i="110"/>
  <c r="R15" i="111"/>
  <c r="K15" i="111"/>
  <c r="K19" i="110"/>
  <c r="U74" i="110"/>
  <c r="U73" i="110" s="1"/>
  <c r="E73" i="110" s="1"/>
  <c r="E10" i="110" s="1"/>
  <c r="S10" i="110" s="1"/>
  <c r="L22" i="111"/>
  <c r="L13" i="111"/>
  <c r="L21" i="111"/>
  <c r="T49" i="111"/>
  <c r="T48" i="111" s="1"/>
  <c r="D48" i="111" s="1"/>
  <c r="D9" i="111" s="1"/>
  <c r="U124" i="111"/>
  <c r="U123" i="111" s="1"/>
  <c r="E123" i="111" s="1"/>
  <c r="E12" i="111" s="1"/>
  <c r="S12" i="111" s="1"/>
  <c r="U199" i="111"/>
  <c r="U198" i="111" s="1"/>
  <c r="E198" i="111" s="1"/>
  <c r="E15" i="111" s="1"/>
  <c r="S15" i="111" s="1"/>
  <c r="K12" i="111"/>
  <c r="R12" i="111"/>
  <c r="R9" i="112"/>
  <c r="K9" i="112"/>
  <c r="AB11" i="112"/>
  <c r="W199" i="110"/>
  <c r="W198" i="110" s="1"/>
  <c r="G198" i="110" s="1"/>
  <c r="G15" i="110" s="1"/>
  <c r="V199" i="110"/>
  <c r="V198" i="110" s="1"/>
  <c r="F198" i="110" s="1"/>
  <c r="F15" i="110" s="1"/>
  <c r="W249" i="110"/>
  <c r="W248" i="110" s="1"/>
  <c r="G248" i="110" s="1"/>
  <c r="G17" i="110" s="1"/>
  <c r="V249" i="110"/>
  <c r="V248" i="110" s="1"/>
  <c r="F248" i="110" s="1"/>
  <c r="F17" i="110" s="1"/>
  <c r="W299" i="110"/>
  <c r="W298" i="110" s="1"/>
  <c r="G298" i="110" s="1"/>
  <c r="G19" i="110" s="1"/>
  <c r="T324" i="110"/>
  <c r="T323" i="110" s="1"/>
  <c r="D323" i="110" s="1"/>
  <c r="D20" i="110" s="1"/>
  <c r="Q20" i="110" s="1"/>
  <c r="AA20" i="110" s="1"/>
  <c r="AB18" i="111"/>
  <c r="L18" i="111"/>
  <c r="AB12" i="112"/>
  <c r="W49" i="110"/>
  <c r="W48" i="110" s="1"/>
  <c r="G48" i="110" s="1"/>
  <c r="G9" i="110" s="1"/>
  <c r="W124" i="110"/>
  <c r="W123" i="110" s="1"/>
  <c r="G123" i="110" s="1"/>
  <c r="G12" i="110" s="1"/>
  <c r="U174" i="110"/>
  <c r="U173" i="110" s="1"/>
  <c r="E173" i="110" s="1"/>
  <c r="E14" i="110" s="1"/>
  <c r="S14" i="110" s="1"/>
  <c r="K22" i="110"/>
  <c r="U99" i="110"/>
  <c r="U98" i="110" s="1"/>
  <c r="E98" i="110" s="1"/>
  <c r="E11" i="110" s="1"/>
  <c r="S11" i="110" s="1"/>
  <c r="U224" i="110"/>
  <c r="U223" i="110" s="1"/>
  <c r="E223" i="110" s="1"/>
  <c r="E16" i="110" s="1"/>
  <c r="S16" i="110" s="1"/>
  <c r="U274" i="110"/>
  <c r="U273" i="110" s="1"/>
  <c r="E273" i="110" s="1"/>
  <c r="E18" i="110" s="1"/>
  <c r="S18" i="110" s="1"/>
  <c r="V324" i="110"/>
  <c r="V323" i="110" s="1"/>
  <c r="F323" i="110" s="1"/>
  <c r="F20" i="110" s="1"/>
  <c r="K19" i="111"/>
  <c r="L9" i="111"/>
  <c r="AB9" i="111"/>
  <c r="V149" i="111"/>
  <c r="V148" i="111" s="1"/>
  <c r="F148" i="111" s="1"/>
  <c r="F13" i="111" s="1"/>
  <c r="K16" i="111"/>
  <c r="R16" i="111"/>
  <c r="W324" i="110"/>
  <c r="W323" i="110" s="1"/>
  <c r="G323" i="110" s="1"/>
  <c r="G20" i="110" s="1"/>
  <c r="V99" i="111"/>
  <c r="V98" i="111" s="1"/>
  <c r="F98" i="111" s="1"/>
  <c r="F11" i="111" s="1"/>
  <c r="AB23" i="110"/>
  <c r="L23" i="110"/>
  <c r="R10" i="111"/>
  <c r="K10" i="111"/>
  <c r="W99" i="110"/>
  <c r="W98" i="110" s="1"/>
  <c r="G98" i="110" s="1"/>
  <c r="G11" i="110" s="1"/>
  <c r="U149" i="110"/>
  <c r="U148" i="110" s="1"/>
  <c r="E148" i="110" s="1"/>
  <c r="E13" i="110" s="1"/>
  <c r="S13" i="110" s="1"/>
  <c r="W224" i="110"/>
  <c r="W223" i="110" s="1"/>
  <c r="G223" i="110" s="1"/>
  <c r="G16" i="110" s="1"/>
  <c r="W274" i="110"/>
  <c r="W273" i="110" s="1"/>
  <c r="G273" i="110" s="1"/>
  <c r="G18" i="110" s="1"/>
  <c r="T374" i="110"/>
  <c r="T373" i="110" s="1"/>
  <c r="D373" i="110" s="1"/>
  <c r="D22" i="110" s="1"/>
  <c r="Q22" i="110" s="1"/>
  <c r="AA22" i="110" s="1"/>
  <c r="T399" i="110"/>
  <c r="T398" i="110" s="1"/>
  <c r="D398" i="110" s="1"/>
  <c r="D23" i="110" s="1"/>
  <c r="Q23" i="110" s="1"/>
  <c r="AA23" i="110" s="1"/>
  <c r="U74" i="111"/>
  <c r="U73" i="111" s="1"/>
  <c r="E73" i="111" s="1"/>
  <c r="E10" i="111" s="1"/>
  <c r="S10" i="111" s="1"/>
  <c r="T199" i="111"/>
  <c r="T198" i="111" s="1"/>
  <c r="D198" i="111" s="1"/>
  <c r="D15" i="111" s="1"/>
  <c r="Q15" i="111" s="1"/>
  <c r="AA15" i="111" s="1"/>
  <c r="R18" i="111"/>
  <c r="K18" i="111"/>
  <c r="U299" i="111"/>
  <c r="U298" i="111" s="1"/>
  <c r="E298" i="111" s="1"/>
  <c r="E19" i="111" s="1"/>
  <c r="S19" i="111" s="1"/>
  <c r="R17" i="113"/>
  <c r="K17" i="113"/>
  <c r="U324" i="110"/>
  <c r="U323" i="110" s="1"/>
  <c r="E323" i="110" s="1"/>
  <c r="E20" i="110" s="1"/>
  <c r="S20" i="110" s="1"/>
  <c r="U374" i="110"/>
  <c r="U373" i="110" s="1"/>
  <c r="E373" i="110" s="1"/>
  <c r="E22" i="110" s="1"/>
  <c r="S22" i="110" s="1"/>
  <c r="U174" i="111"/>
  <c r="U173" i="111" s="1"/>
  <c r="E173" i="111" s="1"/>
  <c r="E14" i="111" s="1"/>
  <c r="S14" i="111" s="1"/>
  <c r="K20" i="111"/>
  <c r="R20" i="111"/>
  <c r="AB13" i="112"/>
  <c r="L13" i="112"/>
  <c r="V174" i="111"/>
  <c r="V173" i="111" s="1"/>
  <c r="F173" i="111" s="1"/>
  <c r="F14" i="111" s="1"/>
  <c r="U299" i="110"/>
  <c r="U298" i="110" s="1"/>
  <c r="E298" i="110" s="1"/>
  <c r="E19" i="110" s="1"/>
  <c r="S19" i="110" s="1"/>
  <c r="U99" i="111"/>
  <c r="U98" i="111" s="1"/>
  <c r="E98" i="111" s="1"/>
  <c r="E11" i="111" s="1"/>
  <c r="S11" i="111" s="1"/>
  <c r="U249" i="111"/>
  <c r="U248" i="111" s="1"/>
  <c r="E248" i="111" s="1"/>
  <c r="E17" i="111" s="1"/>
  <c r="S17" i="111" s="1"/>
  <c r="U49" i="111"/>
  <c r="U48" i="111" s="1"/>
  <c r="E48" i="111" s="1"/>
  <c r="E9" i="111" s="1"/>
  <c r="S9" i="111" s="1"/>
  <c r="W124" i="111"/>
  <c r="W123" i="111" s="1"/>
  <c r="G123" i="111" s="1"/>
  <c r="G12" i="111" s="1"/>
  <c r="T149" i="111"/>
  <c r="T148" i="111" s="1"/>
  <c r="D148" i="111" s="1"/>
  <c r="D13" i="111" s="1"/>
  <c r="Q13" i="111" s="1"/>
  <c r="AA13" i="111" s="1"/>
  <c r="AB20" i="112"/>
  <c r="L20" i="112"/>
  <c r="U349" i="110"/>
  <c r="U348" i="110" s="1"/>
  <c r="E348" i="110" s="1"/>
  <c r="E21" i="110" s="1"/>
  <c r="S21" i="110" s="1"/>
  <c r="T74" i="111"/>
  <c r="T73" i="111" s="1"/>
  <c r="D73" i="111" s="1"/>
  <c r="D10" i="111" s="1"/>
  <c r="Q10" i="111" s="1"/>
  <c r="AA10" i="111" s="1"/>
  <c r="U149" i="111"/>
  <c r="U148" i="111" s="1"/>
  <c r="E148" i="111" s="1"/>
  <c r="E13" i="111" s="1"/>
  <c r="S13" i="111" s="1"/>
  <c r="R11" i="112"/>
  <c r="K11" i="112"/>
  <c r="K22" i="111"/>
  <c r="T224" i="111"/>
  <c r="T223" i="111" s="1"/>
  <c r="D223" i="111" s="1"/>
  <c r="D16" i="111" s="1"/>
  <c r="Q16" i="111" s="1"/>
  <c r="AA16" i="111" s="1"/>
  <c r="W74" i="112"/>
  <c r="W73" i="112" s="1"/>
  <c r="G73" i="112" s="1"/>
  <c r="G10" i="112" s="1"/>
  <c r="W249" i="111"/>
  <c r="W248" i="111" s="1"/>
  <c r="G248" i="111" s="1"/>
  <c r="G17" i="111" s="1"/>
  <c r="T299" i="111"/>
  <c r="T298" i="111" s="1"/>
  <c r="D298" i="111" s="1"/>
  <c r="D19" i="111" s="1"/>
  <c r="Q19" i="111" s="1"/>
  <c r="AA19" i="111" s="1"/>
  <c r="W324" i="111"/>
  <c r="W323" i="111" s="1"/>
  <c r="G323" i="111" s="1"/>
  <c r="G20" i="111" s="1"/>
  <c r="T399" i="111"/>
  <c r="T398" i="111" s="1"/>
  <c r="D398" i="111" s="1"/>
  <c r="D23" i="111" s="1"/>
  <c r="Q23" i="111" s="1"/>
  <c r="AA23" i="111" s="1"/>
  <c r="T23" i="112"/>
  <c r="L12" i="113"/>
  <c r="AB12" i="113"/>
  <c r="W199" i="111"/>
  <c r="W198" i="111" s="1"/>
  <c r="G198" i="111" s="1"/>
  <c r="G15" i="111" s="1"/>
  <c r="W224" i="111"/>
  <c r="W223" i="111" s="1"/>
  <c r="G223" i="111" s="1"/>
  <c r="G16" i="111" s="1"/>
  <c r="U399" i="111"/>
  <c r="U398" i="111" s="1"/>
  <c r="E398" i="111" s="1"/>
  <c r="E23" i="111" s="1"/>
  <c r="S23" i="111" s="1"/>
  <c r="T49" i="112"/>
  <c r="T48" i="112" s="1"/>
  <c r="D48" i="112" s="1"/>
  <c r="D9" i="112" s="1"/>
  <c r="V149" i="112"/>
  <c r="V148" i="112" s="1"/>
  <c r="F148" i="112" s="1"/>
  <c r="F13" i="112" s="1"/>
  <c r="AB15" i="112"/>
  <c r="L15" i="112"/>
  <c r="T274" i="111"/>
  <c r="T273" i="111" s="1"/>
  <c r="D273" i="111" s="1"/>
  <c r="D18" i="111" s="1"/>
  <c r="Q18" i="111" s="1"/>
  <c r="AA18" i="111" s="1"/>
  <c r="W299" i="111"/>
  <c r="W298" i="111" s="1"/>
  <c r="G298" i="111" s="1"/>
  <c r="G19" i="111" s="1"/>
  <c r="V174" i="112"/>
  <c r="V173" i="112" s="1"/>
  <c r="F173" i="112" s="1"/>
  <c r="F14" i="112" s="1"/>
  <c r="V224" i="112"/>
  <c r="V223" i="112" s="1"/>
  <c r="F223" i="112" s="1"/>
  <c r="F16" i="112" s="1"/>
  <c r="W174" i="111"/>
  <c r="W173" i="111" s="1"/>
  <c r="G173" i="111" s="1"/>
  <c r="G14" i="111" s="1"/>
  <c r="U349" i="111"/>
  <c r="U348" i="111" s="1"/>
  <c r="E348" i="111" s="1"/>
  <c r="E21" i="111" s="1"/>
  <c r="S21" i="111" s="1"/>
  <c r="T74" i="112"/>
  <c r="T73" i="112" s="1"/>
  <c r="D73" i="112" s="1"/>
  <c r="D10" i="112" s="1"/>
  <c r="Q10" i="112" s="1"/>
  <c r="AA10" i="112" s="1"/>
  <c r="U124" i="112"/>
  <c r="U123" i="112" s="1"/>
  <c r="E123" i="112" s="1"/>
  <c r="E12" i="112" s="1"/>
  <c r="S12" i="112" s="1"/>
  <c r="W224" i="112"/>
  <c r="W223" i="112" s="1"/>
  <c r="G223" i="112" s="1"/>
  <c r="G16" i="112" s="1"/>
  <c r="R18" i="112"/>
  <c r="W99" i="113"/>
  <c r="W98" i="113" s="1"/>
  <c r="G98" i="113" s="1"/>
  <c r="G11" i="113" s="1"/>
  <c r="U149" i="113"/>
  <c r="U148" i="113" s="1"/>
  <c r="E148" i="113" s="1"/>
  <c r="E13" i="113" s="1"/>
  <c r="S13" i="113" s="1"/>
  <c r="T199" i="112"/>
  <c r="T198" i="112" s="1"/>
  <c r="D198" i="112" s="1"/>
  <c r="D15" i="112" s="1"/>
  <c r="Q15" i="112" s="1"/>
  <c r="AA15" i="112" s="1"/>
  <c r="U324" i="112"/>
  <c r="U323" i="112" s="1"/>
  <c r="E323" i="112" s="1"/>
  <c r="E20" i="112" s="1"/>
  <c r="S20" i="112" s="1"/>
  <c r="L9" i="113"/>
  <c r="AB9" i="113"/>
  <c r="T174" i="112"/>
  <c r="T173" i="112" s="1"/>
  <c r="D173" i="112" s="1"/>
  <c r="D14" i="112" s="1"/>
  <c r="Q14" i="112" s="1"/>
  <c r="AA14" i="112" s="1"/>
  <c r="U199" i="112"/>
  <c r="U198" i="112" s="1"/>
  <c r="E198" i="112" s="1"/>
  <c r="E15" i="112" s="1"/>
  <c r="S15" i="112" s="1"/>
  <c r="U349" i="112"/>
  <c r="U348" i="112" s="1"/>
  <c r="E348" i="112" s="1"/>
  <c r="E21" i="112" s="1"/>
  <c r="S21" i="112" s="1"/>
  <c r="L17" i="112"/>
  <c r="T149" i="112"/>
  <c r="T148" i="112" s="1"/>
  <c r="D148" i="112" s="1"/>
  <c r="D13" i="112" s="1"/>
  <c r="Q13" i="112" s="1"/>
  <c r="AA13" i="112" s="1"/>
  <c r="T224" i="112"/>
  <c r="T223" i="112" s="1"/>
  <c r="D223" i="112" s="1"/>
  <c r="D16" i="112" s="1"/>
  <c r="Q16" i="112" s="1"/>
  <c r="AA16" i="112" s="1"/>
  <c r="U99" i="113"/>
  <c r="U98" i="113" s="1"/>
  <c r="E98" i="113" s="1"/>
  <c r="E11" i="113" s="1"/>
  <c r="S11" i="113" s="1"/>
  <c r="T124" i="112"/>
  <c r="T123" i="112" s="1"/>
  <c r="D123" i="112" s="1"/>
  <c r="D12" i="112" s="1"/>
  <c r="Q12" i="112" s="1"/>
  <c r="AA12" i="112" s="1"/>
  <c r="V374" i="112"/>
  <c r="V373" i="112" s="1"/>
  <c r="F373" i="112" s="1"/>
  <c r="F22" i="112" s="1"/>
  <c r="U374" i="112"/>
  <c r="U373" i="112" s="1"/>
  <c r="E373" i="112" s="1"/>
  <c r="E22" i="112" s="1"/>
  <c r="S22" i="112" s="1"/>
  <c r="K9" i="113"/>
  <c r="L22" i="113"/>
  <c r="AB22" i="113"/>
  <c r="T23" i="113"/>
  <c r="W374" i="112"/>
  <c r="W373" i="112" s="1"/>
  <c r="G373" i="112" s="1"/>
  <c r="G22" i="112" s="1"/>
  <c r="T399" i="112"/>
  <c r="T398" i="112" s="1"/>
  <c r="D398" i="112" s="1"/>
  <c r="D23" i="112" s="1"/>
  <c r="Q23" i="112" s="1"/>
  <c r="AA23" i="112" s="1"/>
  <c r="V74" i="113"/>
  <c r="V73" i="113" s="1"/>
  <c r="F73" i="113" s="1"/>
  <c r="F10" i="113" s="1"/>
  <c r="V99" i="113"/>
  <c r="V98" i="113" s="1"/>
  <c r="F98" i="113" s="1"/>
  <c r="F11" i="113" s="1"/>
  <c r="AB11" i="114"/>
  <c r="L11" i="114"/>
  <c r="W349" i="112"/>
  <c r="W348" i="112" s="1"/>
  <c r="G348" i="112" s="1"/>
  <c r="G21" i="112" s="1"/>
  <c r="K13" i="113"/>
  <c r="T199" i="113"/>
  <c r="T198" i="113" s="1"/>
  <c r="D198" i="113" s="1"/>
  <c r="D15" i="113" s="1"/>
  <c r="Q15" i="113" s="1"/>
  <c r="AA15" i="113" s="1"/>
  <c r="V199" i="113"/>
  <c r="V198" i="113" s="1"/>
  <c r="F198" i="113" s="1"/>
  <c r="F15" i="113" s="1"/>
  <c r="W399" i="112"/>
  <c r="W398" i="112" s="1"/>
  <c r="G398" i="112" s="1"/>
  <c r="G23" i="112" s="1"/>
  <c r="T99" i="113"/>
  <c r="T98" i="113" s="1"/>
  <c r="D98" i="113" s="1"/>
  <c r="D11" i="113" s="1"/>
  <c r="Q11" i="113" s="1"/>
  <c r="AA11" i="113" s="1"/>
  <c r="W149" i="113"/>
  <c r="W148" i="113" s="1"/>
  <c r="G148" i="113" s="1"/>
  <c r="G13" i="113" s="1"/>
  <c r="T274" i="113"/>
  <c r="T273" i="113" s="1"/>
  <c r="D273" i="113" s="1"/>
  <c r="D18" i="113" s="1"/>
  <c r="Q18" i="113" s="1"/>
  <c r="AA18" i="113" s="1"/>
  <c r="V324" i="113"/>
  <c r="V323" i="113" s="1"/>
  <c r="F323" i="113" s="1"/>
  <c r="F20" i="113" s="1"/>
  <c r="U324" i="113"/>
  <c r="U323" i="113" s="1"/>
  <c r="E323" i="113" s="1"/>
  <c r="E20" i="113" s="1"/>
  <c r="S20" i="113" s="1"/>
  <c r="V9" i="113"/>
  <c r="R12" i="113"/>
  <c r="K16" i="114"/>
  <c r="R16" i="114"/>
  <c r="T11" i="114"/>
  <c r="W199" i="113"/>
  <c r="W198" i="113" s="1"/>
  <c r="G198" i="113" s="1"/>
  <c r="G15" i="113" s="1"/>
  <c r="W324" i="113"/>
  <c r="W323" i="113" s="1"/>
  <c r="G323" i="113" s="1"/>
  <c r="G20" i="113" s="1"/>
  <c r="W399" i="113"/>
  <c r="W398" i="113" s="1"/>
  <c r="G398" i="113" s="1"/>
  <c r="G23" i="113" s="1"/>
  <c r="AB16" i="114"/>
  <c r="L16" i="114"/>
  <c r="W224" i="113"/>
  <c r="W223" i="113" s="1"/>
  <c r="G223" i="113" s="1"/>
  <c r="G16" i="113" s="1"/>
  <c r="T299" i="113"/>
  <c r="T298" i="113" s="1"/>
  <c r="D298" i="113" s="1"/>
  <c r="D19" i="113" s="1"/>
  <c r="Q19" i="113" s="1"/>
  <c r="AA19" i="113" s="1"/>
  <c r="T349" i="113"/>
  <c r="T348" i="113" s="1"/>
  <c r="D348" i="113" s="1"/>
  <c r="D21" i="113" s="1"/>
  <c r="Q21" i="113" s="1"/>
  <c r="AA21" i="113" s="1"/>
  <c r="W74" i="114"/>
  <c r="W73" i="114" s="1"/>
  <c r="G73" i="114" s="1"/>
  <c r="G10" i="114" s="1"/>
  <c r="V74" i="114"/>
  <c r="V73" i="114" s="1"/>
  <c r="F73" i="114" s="1"/>
  <c r="F10" i="114" s="1"/>
  <c r="U124" i="114"/>
  <c r="U123" i="114" s="1"/>
  <c r="E123" i="114" s="1"/>
  <c r="E12" i="114" s="1"/>
  <c r="S12" i="114" s="1"/>
  <c r="W249" i="113"/>
  <c r="W248" i="113" s="1"/>
  <c r="G248" i="113" s="1"/>
  <c r="G17" i="113" s="1"/>
  <c r="V9" i="114"/>
  <c r="AC9" i="114"/>
  <c r="T99" i="114"/>
  <c r="T98" i="114" s="1"/>
  <c r="D98" i="114" s="1"/>
  <c r="D11" i="114" s="1"/>
  <c r="Q11" i="114" s="1"/>
  <c r="AA11" i="114" s="1"/>
  <c r="V124" i="114"/>
  <c r="V123" i="114" s="1"/>
  <c r="F123" i="114" s="1"/>
  <c r="F12" i="114" s="1"/>
  <c r="W174" i="113"/>
  <c r="W173" i="113" s="1"/>
  <c r="G173" i="113" s="1"/>
  <c r="G14" i="113" s="1"/>
  <c r="W274" i="113"/>
  <c r="W273" i="113" s="1"/>
  <c r="G273" i="113" s="1"/>
  <c r="G18" i="113" s="1"/>
  <c r="V299" i="113"/>
  <c r="V298" i="113" s="1"/>
  <c r="F298" i="113" s="1"/>
  <c r="F19" i="113" s="1"/>
  <c r="V349" i="113"/>
  <c r="V348" i="113" s="1"/>
  <c r="F348" i="113" s="1"/>
  <c r="F21" i="113" s="1"/>
  <c r="U349" i="113"/>
  <c r="U348" i="113" s="1"/>
  <c r="E348" i="113" s="1"/>
  <c r="E21" i="113" s="1"/>
  <c r="S21" i="113" s="1"/>
  <c r="K13" i="114"/>
  <c r="R13" i="114"/>
  <c r="K21" i="114"/>
  <c r="R21" i="114"/>
  <c r="W299" i="113"/>
  <c r="W298" i="113" s="1"/>
  <c r="G298" i="113" s="1"/>
  <c r="G19" i="113" s="1"/>
  <c r="W349" i="113"/>
  <c r="W348" i="113" s="1"/>
  <c r="G348" i="113" s="1"/>
  <c r="G21" i="113" s="1"/>
  <c r="L23" i="114"/>
  <c r="L15" i="114"/>
  <c r="L18" i="114"/>
  <c r="AB20" i="114"/>
  <c r="L20" i="114"/>
  <c r="V99" i="114"/>
  <c r="V98" i="114" s="1"/>
  <c r="F98" i="114" s="1"/>
  <c r="F11" i="114" s="1"/>
  <c r="AB13" i="114"/>
  <c r="L13" i="114"/>
  <c r="R15" i="114"/>
  <c r="K15" i="114"/>
  <c r="AB21" i="114"/>
  <c r="L21" i="114"/>
  <c r="T324" i="113"/>
  <c r="T323" i="113" s="1"/>
  <c r="D323" i="113" s="1"/>
  <c r="D20" i="113" s="1"/>
  <c r="Q20" i="113" s="1"/>
  <c r="AA20" i="113" s="1"/>
  <c r="V374" i="113"/>
  <c r="V373" i="113" s="1"/>
  <c r="F373" i="113" s="1"/>
  <c r="F22" i="113" s="1"/>
  <c r="U374" i="113"/>
  <c r="U373" i="113" s="1"/>
  <c r="E373" i="113" s="1"/>
  <c r="E22" i="113" s="1"/>
  <c r="S22" i="113" s="1"/>
  <c r="T399" i="113"/>
  <c r="T398" i="113" s="1"/>
  <c r="D398" i="113" s="1"/>
  <c r="D23" i="113" s="1"/>
  <c r="Q23" i="113" s="1"/>
  <c r="AA23" i="113" s="1"/>
  <c r="W49" i="114"/>
  <c r="W48" i="114" s="1"/>
  <c r="G48" i="114" s="1"/>
  <c r="G9" i="114" s="1"/>
  <c r="V49" i="114"/>
  <c r="V48" i="114" s="1"/>
  <c r="F48" i="114" s="1"/>
  <c r="F9" i="114" s="1"/>
  <c r="K17" i="114"/>
  <c r="R17" i="114"/>
  <c r="AB17" i="114"/>
  <c r="L17" i="114"/>
  <c r="T324" i="114"/>
  <c r="T323" i="114" s="1"/>
  <c r="D323" i="114" s="1"/>
  <c r="D20" i="114" s="1"/>
  <c r="Q20" i="114" s="1"/>
  <c r="AA20" i="114" s="1"/>
  <c r="W124" i="114"/>
  <c r="W123" i="114" s="1"/>
  <c r="G123" i="114" s="1"/>
  <c r="G12" i="114" s="1"/>
  <c r="L9" i="115"/>
  <c r="AB9" i="115"/>
  <c r="U99" i="114"/>
  <c r="U98" i="114" s="1"/>
  <c r="E98" i="114" s="1"/>
  <c r="E11" i="114" s="1"/>
  <c r="S11" i="114" s="1"/>
  <c r="V374" i="114"/>
  <c r="V373" i="114" s="1"/>
  <c r="F373" i="114" s="1"/>
  <c r="F22" i="114" s="1"/>
  <c r="U299" i="114"/>
  <c r="U298" i="114" s="1"/>
  <c r="E298" i="114" s="1"/>
  <c r="E19" i="114" s="1"/>
  <c r="S19" i="114" s="1"/>
  <c r="AB10" i="115"/>
  <c r="L10" i="115"/>
  <c r="L11" i="115"/>
  <c r="AB11" i="115"/>
  <c r="W299" i="114"/>
  <c r="W298" i="114" s="1"/>
  <c r="G298" i="114" s="1"/>
  <c r="G19" i="114" s="1"/>
  <c r="T374" i="114"/>
  <c r="T373" i="114" s="1"/>
  <c r="D373" i="114" s="1"/>
  <c r="D22" i="114" s="1"/>
  <c r="Q22" i="114" s="1"/>
  <c r="AA22" i="114" s="1"/>
  <c r="U374" i="114"/>
  <c r="U373" i="114" s="1"/>
  <c r="E373" i="114" s="1"/>
  <c r="E22" i="114" s="1"/>
  <c r="S22" i="114" s="1"/>
  <c r="V399" i="114"/>
  <c r="V398" i="114" s="1"/>
  <c r="F398" i="114" s="1"/>
  <c r="F23" i="114" s="1"/>
  <c r="V49" i="115"/>
  <c r="V48" i="115" s="1"/>
  <c r="F48" i="115" s="1"/>
  <c r="F9" i="115" s="1"/>
  <c r="K23" i="115"/>
  <c r="U49" i="115"/>
  <c r="U48" i="115" s="1"/>
  <c r="E48" i="115" s="1"/>
  <c r="E9" i="115" s="1"/>
  <c r="S9" i="115" s="1"/>
  <c r="R15" i="115"/>
  <c r="U174" i="115"/>
  <c r="U173" i="115" s="1"/>
  <c r="E173" i="115" s="1"/>
  <c r="E14" i="115" s="1"/>
  <c r="S14" i="115" s="1"/>
  <c r="T74" i="115"/>
  <c r="T73" i="115" s="1"/>
  <c r="D73" i="115" s="1"/>
  <c r="D10" i="115" s="1"/>
  <c r="Q10" i="115" s="1"/>
  <c r="AA10" i="115" s="1"/>
  <c r="T99" i="115"/>
  <c r="T98" i="115" s="1"/>
  <c r="D98" i="115" s="1"/>
  <c r="D11" i="115" s="1"/>
  <c r="Q11" i="115" s="1"/>
  <c r="AA11" i="115" s="1"/>
  <c r="AB18" i="115"/>
  <c r="L18" i="115"/>
  <c r="AB22" i="115"/>
  <c r="L22" i="115"/>
  <c r="V74" i="115"/>
  <c r="V73" i="115" s="1"/>
  <c r="F73" i="115" s="1"/>
  <c r="F10" i="115" s="1"/>
  <c r="V99" i="115"/>
  <c r="V98" i="115" s="1"/>
  <c r="F98" i="115" s="1"/>
  <c r="F11" i="115" s="1"/>
  <c r="U124" i="115"/>
  <c r="U123" i="115" s="1"/>
  <c r="E123" i="115" s="1"/>
  <c r="E12" i="115" s="1"/>
  <c r="S12" i="115" s="1"/>
  <c r="V149" i="115"/>
  <c r="V148" i="115" s="1"/>
  <c r="F148" i="115" s="1"/>
  <c r="F13" i="115" s="1"/>
  <c r="T174" i="115"/>
  <c r="T173" i="115" s="1"/>
  <c r="D173" i="115" s="1"/>
  <c r="D14" i="115" s="1"/>
  <c r="Q14" i="115" s="1"/>
  <c r="AA14" i="115" s="1"/>
  <c r="V224" i="115"/>
  <c r="V223" i="115" s="1"/>
  <c r="F223" i="115" s="1"/>
  <c r="F16" i="115" s="1"/>
  <c r="V249" i="115"/>
  <c r="V248" i="115" s="1"/>
  <c r="F248" i="115" s="1"/>
  <c r="F17" i="115" s="1"/>
  <c r="V274" i="115"/>
  <c r="V273" i="115" s="1"/>
  <c r="F273" i="115" s="1"/>
  <c r="F18" i="115" s="1"/>
  <c r="V349" i="115"/>
  <c r="V348" i="115" s="1"/>
  <c r="F348" i="115" s="1"/>
  <c r="F21" i="115" s="1"/>
  <c r="W149" i="115"/>
  <c r="W148" i="115" s="1"/>
  <c r="G148" i="115" s="1"/>
  <c r="G13" i="115" s="1"/>
  <c r="W174" i="115"/>
  <c r="W173" i="115" s="1"/>
  <c r="G173" i="115" s="1"/>
  <c r="G14" i="115" s="1"/>
  <c r="T199" i="115"/>
  <c r="T198" i="115" s="1"/>
  <c r="D198" i="115" s="1"/>
  <c r="D15" i="115" s="1"/>
  <c r="Q15" i="115" s="1"/>
  <c r="AA15" i="115" s="1"/>
  <c r="T299" i="115"/>
  <c r="T298" i="115" s="1"/>
  <c r="D298" i="115" s="1"/>
  <c r="D19" i="115" s="1"/>
  <c r="Q19" i="115" s="1"/>
  <c r="AA19" i="115" s="1"/>
  <c r="T224" i="115"/>
  <c r="T223" i="115" s="1"/>
  <c r="D223" i="115" s="1"/>
  <c r="D16" i="115" s="1"/>
  <c r="Q16" i="115" s="1"/>
  <c r="AA16" i="115" s="1"/>
  <c r="T249" i="115"/>
  <c r="T248" i="115" s="1"/>
  <c r="D248" i="115" s="1"/>
  <c r="D17" i="115" s="1"/>
  <c r="Q17" i="115" s="1"/>
  <c r="AA17" i="115" s="1"/>
  <c r="T274" i="115"/>
  <c r="T273" i="115" s="1"/>
  <c r="D273" i="115" s="1"/>
  <c r="D18" i="115" s="1"/>
  <c r="Q18" i="115" s="1"/>
  <c r="AA18" i="115" s="1"/>
  <c r="V299" i="115"/>
  <c r="V298" i="115" s="1"/>
  <c r="F298" i="115" s="1"/>
  <c r="F19" i="115" s="1"/>
  <c r="W199" i="115"/>
  <c r="W198" i="115" s="1"/>
  <c r="G198" i="115" s="1"/>
  <c r="G15" i="115" s="1"/>
  <c r="U199" i="115"/>
  <c r="U198" i="115" s="1"/>
  <c r="E198" i="115" s="1"/>
  <c r="E15" i="115" s="1"/>
  <c r="S15" i="115" s="1"/>
  <c r="T324" i="115"/>
  <c r="T323" i="115" s="1"/>
  <c r="D323" i="115" s="1"/>
  <c r="D20" i="115" s="1"/>
  <c r="Q20" i="115" s="1"/>
  <c r="AA20" i="115" s="1"/>
  <c r="U299" i="115"/>
  <c r="U298" i="115" s="1"/>
  <c r="E298" i="115" s="1"/>
  <c r="E19" i="115" s="1"/>
  <c r="S19" i="115" s="1"/>
  <c r="W324" i="115"/>
  <c r="W323" i="115" s="1"/>
  <c r="G323" i="115" s="1"/>
  <c r="G20" i="115" s="1"/>
  <c r="W299" i="115"/>
  <c r="W298" i="115" s="1"/>
  <c r="G298" i="115" s="1"/>
  <c r="G19" i="115" s="1"/>
  <c r="T349" i="115"/>
  <c r="T348" i="115" s="1"/>
  <c r="D348" i="115" s="1"/>
  <c r="D21" i="115" s="1"/>
  <c r="Q21" i="115" s="1"/>
  <c r="AA21" i="115" s="1"/>
  <c r="U349" i="115"/>
  <c r="U348" i="115" s="1"/>
  <c r="E348" i="115" s="1"/>
  <c r="E21" i="115" s="1"/>
  <c r="S21" i="115" s="1"/>
  <c r="U374" i="115"/>
  <c r="U373" i="115" s="1"/>
  <c r="E373" i="115" s="1"/>
  <c r="E22" i="115" s="1"/>
  <c r="S22" i="115" s="1"/>
  <c r="U274" i="115"/>
  <c r="U273" i="115" s="1"/>
  <c r="E273" i="115" s="1"/>
  <c r="E18" i="115" s="1"/>
  <c r="S18" i="115" s="1"/>
  <c r="U324" i="115"/>
  <c r="U323" i="115" s="1"/>
  <c r="E323" i="115" s="1"/>
  <c r="E20" i="115" s="1"/>
  <c r="S20" i="115" s="1"/>
  <c r="W349" i="115"/>
  <c r="W348" i="115" s="1"/>
  <c r="G348" i="115" s="1"/>
  <c r="G21" i="115" s="1"/>
  <c r="V374" i="115"/>
  <c r="V373" i="115" s="1"/>
  <c r="F373" i="115" s="1"/>
  <c r="F22" i="115" s="1"/>
  <c r="K19" i="106"/>
  <c r="R19" i="106"/>
  <c r="L23" i="106"/>
  <c r="K23" i="108"/>
  <c r="R23" i="108"/>
  <c r="U49" i="106"/>
  <c r="U48" i="106" s="1"/>
  <c r="E48" i="106" s="1"/>
  <c r="U74" i="106"/>
  <c r="U73" i="106" s="1"/>
  <c r="E73" i="106" s="1"/>
  <c r="U99" i="106"/>
  <c r="U98" i="106" s="1"/>
  <c r="E98" i="106" s="1"/>
  <c r="T149" i="106"/>
  <c r="T148" i="106" s="1"/>
  <c r="D148" i="106" s="1"/>
  <c r="W274" i="106"/>
  <c r="W273" i="106" s="1"/>
  <c r="G273" i="106" s="1"/>
  <c r="U324" i="106"/>
  <c r="U323" i="106" s="1"/>
  <c r="E323" i="106" s="1"/>
  <c r="T349" i="106"/>
  <c r="T348" i="106" s="1"/>
  <c r="D348" i="106" s="1"/>
  <c r="R21" i="107"/>
  <c r="K21" i="107"/>
  <c r="V149" i="106"/>
  <c r="V148" i="106" s="1"/>
  <c r="F148" i="106" s="1"/>
  <c r="V349" i="106"/>
  <c r="V348" i="106" s="1"/>
  <c r="F348" i="106" s="1"/>
  <c r="W149" i="106"/>
  <c r="W148" i="106" s="1"/>
  <c r="G148" i="106" s="1"/>
  <c r="U199" i="106"/>
  <c r="U198" i="106" s="1"/>
  <c r="E198" i="106" s="1"/>
  <c r="W299" i="106"/>
  <c r="W298" i="106" s="1"/>
  <c r="G298" i="106" s="1"/>
  <c r="U124" i="106"/>
  <c r="U123" i="106" s="1"/>
  <c r="E123" i="106" s="1"/>
  <c r="W199" i="106"/>
  <c r="W198" i="106" s="1"/>
  <c r="G198" i="106" s="1"/>
  <c r="U249" i="106"/>
  <c r="U248" i="106" s="1"/>
  <c r="E248" i="106" s="1"/>
  <c r="V124" i="106"/>
  <c r="V123" i="106" s="1"/>
  <c r="F123" i="106" s="1"/>
  <c r="V9" i="107"/>
  <c r="AC9" i="107"/>
  <c r="K15" i="107"/>
  <c r="R15" i="107" s="1"/>
  <c r="K22" i="107"/>
  <c r="W374" i="107"/>
  <c r="W373" i="107" s="1"/>
  <c r="G373" i="107" s="1"/>
  <c r="G22" i="107" s="1"/>
  <c r="K23" i="107"/>
  <c r="AB20" i="107"/>
  <c r="L20" i="107"/>
  <c r="W349" i="106"/>
  <c r="W348" i="106" s="1"/>
  <c r="G348" i="106" s="1"/>
  <c r="U374" i="106"/>
  <c r="U373" i="106" s="1"/>
  <c r="E373" i="106" s="1"/>
  <c r="AB17" i="107"/>
  <c r="L17" i="107"/>
  <c r="AB23" i="107"/>
  <c r="L23" i="107"/>
  <c r="U299" i="107"/>
  <c r="U298" i="107" s="1"/>
  <c r="E298" i="107" s="1"/>
  <c r="V49" i="108"/>
  <c r="V48" i="108" s="1"/>
  <c r="F48" i="108" s="1"/>
  <c r="T174" i="107"/>
  <c r="T173" i="107" s="1"/>
  <c r="D173" i="107" s="1"/>
  <c r="T14" i="108"/>
  <c r="T22" i="108"/>
  <c r="V74" i="108"/>
  <c r="V73" i="108" s="1"/>
  <c r="F73" i="108" s="1"/>
  <c r="U349" i="107"/>
  <c r="U348" i="107" s="1"/>
  <c r="E348" i="107" s="1"/>
  <c r="E21" i="107" s="1"/>
  <c r="S21" i="107" s="1"/>
  <c r="AB23" i="108"/>
  <c r="L23" i="108"/>
  <c r="T99" i="108"/>
  <c r="T98" i="108" s="1"/>
  <c r="D98" i="108" s="1"/>
  <c r="V174" i="107"/>
  <c r="V173" i="107" s="1"/>
  <c r="F173" i="107" s="1"/>
  <c r="T149" i="107"/>
  <c r="T148" i="107" s="1"/>
  <c r="D148" i="107" s="1"/>
  <c r="U224" i="107"/>
  <c r="U223" i="107" s="1"/>
  <c r="E223" i="107" s="1"/>
  <c r="L19" i="107"/>
  <c r="AB19" i="107" s="1"/>
  <c r="U249" i="107"/>
  <c r="U248" i="107" s="1"/>
  <c r="E248" i="107" s="1"/>
  <c r="U374" i="107"/>
  <c r="U373" i="107" s="1"/>
  <c r="E373" i="107" s="1"/>
  <c r="E22" i="107" s="1"/>
  <c r="S22" i="107" s="1"/>
  <c r="T10" i="108"/>
  <c r="T18" i="108"/>
  <c r="U49" i="108"/>
  <c r="U48" i="108" s="1"/>
  <c r="E48" i="108" s="1"/>
  <c r="V99" i="108"/>
  <c r="V98" i="108" s="1"/>
  <c r="F98" i="108" s="1"/>
  <c r="W124" i="108"/>
  <c r="W123" i="108" s="1"/>
  <c r="G123" i="108" s="1"/>
  <c r="R20" i="108"/>
  <c r="T224" i="108"/>
  <c r="T223" i="108" s="1"/>
  <c r="D223" i="108" s="1"/>
  <c r="D16" i="108" s="1"/>
  <c r="Q16" i="108" s="1"/>
  <c r="AA16" i="108" s="1"/>
  <c r="L22" i="108"/>
  <c r="U74" i="108"/>
  <c r="U73" i="108" s="1"/>
  <c r="E73" i="108" s="1"/>
  <c r="V224" i="108"/>
  <c r="V223" i="108" s="1"/>
  <c r="F223" i="108" s="1"/>
  <c r="F16" i="108" s="1"/>
  <c r="W74" i="108"/>
  <c r="W73" i="108" s="1"/>
  <c r="G73" i="108" s="1"/>
  <c r="T124" i="108"/>
  <c r="T123" i="108" s="1"/>
  <c r="D123" i="108" s="1"/>
  <c r="T149" i="108"/>
  <c r="T148" i="108" s="1"/>
  <c r="D148" i="108" s="1"/>
  <c r="W99" i="108"/>
  <c r="W98" i="108" s="1"/>
  <c r="G98" i="108" s="1"/>
  <c r="U124" i="108"/>
  <c r="U123" i="108" s="1"/>
  <c r="E123" i="108" s="1"/>
  <c r="T199" i="108"/>
  <c r="T198" i="108" s="1"/>
  <c r="D198" i="108" s="1"/>
  <c r="D15" i="108" s="1"/>
  <c r="Q15" i="108" s="1"/>
  <c r="AA15" i="108" s="1"/>
  <c r="V299" i="108"/>
  <c r="V298" i="108" s="1"/>
  <c r="F298" i="108" s="1"/>
  <c r="F19" i="108" s="1"/>
  <c r="T299" i="108"/>
  <c r="T298" i="108" s="1"/>
  <c r="D298" i="108" s="1"/>
  <c r="D19" i="108" s="1"/>
  <c r="Q19" i="108" s="1"/>
  <c r="AA19" i="108" s="1"/>
  <c r="W199" i="108"/>
  <c r="W198" i="108" s="1"/>
  <c r="G198" i="108" s="1"/>
  <c r="G15" i="108" s="1"/>
  <c r="W249" i="108"/>
  <c r="W248" i="108" s="1"/>
  <c r="G248" i="108" s="1"/>
  <c r="G17" i="108" s="1"/>
  <c r="W224" i="108"/>
  <c r="W223" i="108" s="1"/>
  <c r="G223" i="108" s="1"/>
  <c r="G16" i="108" s="1"/>
  <c r="W299" i="108"/>
  <c r="W298" i="108" s="1"/>
  <c r="G298" i="108" s="1"/>
  <c r="G19" i="108" s="1"/>
  <c r="U299" i="108"/>
  <c r="U298" i="108" s="1"/>
  <c r="E298" i="108" s="1"/>
  <c r="E19" i="108" s="1"/>
  <c r="S19" i="108" s="1"/>
  <c r="AB13" i="109"/>
  <c r="L13" i="109"/>
  <c r="W149" i="108"/>
  <c r="W148" i="108" s="1"/>
  <c r="G148" i="108" s="1"/>
  <c r="V174" i="108"/>
  <c r="V173" i="108" s="1"/>
  <c r="F173" i="108" s="1"/>
  <c r="F14" i="108" s="1"/>
  <c r="V274" i="108"/>
  <c r="V273" i="108" s="1"/>
  <c r="F273" i="108" s="1"/>
  <c r="F18" i="108" s="1"/>
  <c r="T274" i="108"/>
  <c r="T273" i="108" s="1"/>
  <c r="D273" i="108" s="1"/>
  <c r="D18" i="108" s="1"/>
  <c r="Q18" i="108" s="1"/>
  <c r="AA18" i="108" s="1"/>
  <c r="W174" i="108"/>
  <c r="W173" i="108" s="1"/>
  <c r="G173" i="108" s="1"/>
  <c r="G14" i="108" s="1"/>
  <c r="W274" i="108"/>
  <c r="W273" i="108" s="1"/>
  <c r="G273" i="108" s="1"/>
  <c r="G18" i="108" s="1"/>
  <c r="U274" i="108"/>
  <c r="U273" i="108" s="1"/>
  <c r="E273" i="108" s="1"/>
  <c r="E18" i="108" s="1"/>
  <c r="S18" i="108" s="1"/>
  <c r="W324" i="108"/>
  <c r="W323" i="108" s="1"/>
  <c r="G323" i="108" s="1"/>
  <c r="G20" i="108" s="1"/>
  <c r="V199" i="108"/>
  <c r="V198" i="108" s="1"/>
  <c r="F198" i="108" s="1"/>
  <c r="F15" i="108" s="1"/>
  <c r="V249" i="108"/>
  <c r="V248" i="108" s="1"/>
  <c r="F248" i="108" s="1"/>
  <c r="F17" i="108" s="1"/>
  <c r="T249" i="108"/>
  <c r="T248" i="108" s="1"/>
  <c r="D248" i="108" s="1"/>
  <c r="D17" i="108" s="1"/>
  <c r="Q17" i="108" s="1"/>
  <c r="AA17" i="108" s="1"/>
  <c r="AB15" i="109"/>
  <c r="L15" i="109"/>
  <c r="U324" i="108"/>
  <c r="U323" i="108" s="1"/>
  <c r="E323" i="108" s="1"/>
  <c r="E20" i="108" s="1"/>
  <c r="S20" i="108" s="1"/>
  <c r="R13" i="109"/>
  <c r="R17" i="109"/>
  <c r="L22" i="109"/>
  <c r="V9" i="109"/>
  <c r="W49" i="109"/>
  <c r="W48" i="109" s="1"/>
  <c r="G48" i="109" s="1"/>
  <c r="W74" i="109"/>
  <c r="W73" i="109" s="1"/>
  <c r="G73" i="109" s="1"/>
  <c r="V99" i="109"/>
  <c r="V98" i="109" s="1"/>
  <c r="F98" i="109" s="1"/>
  <c r="T99" i="109"/>
  <c r="T98" i="109" s="1"/>
  <c r="D98" i="109" s="1"/>
  <c r="K12" i="109"/>
  <c r="K16" i="109"/>
  <c r="W99" i="109"/>
  <c r="W98" i="109" s="1"/>
  <c r="G98" i="109" s="1"/>
  <c r="W174" i="109"/>
  <c r="W173" i="109" s="1"/>
  <c r="G173" i="109" s="1"/>
  <c r="G14" i="109" s="1"/>
  <c r="W224" i="109"/>
  <c r="W223" i="109" s="1"/>
  <c r="G223" i="109" s="1"/>
  <c r="G16" i="109" s="1"/>
  <c r="AB23" i="109"/>
  <c r="L23" i="109"/>
  <c r="W124" i="109"/>
  <c r="W123" i="109" s="1"/>
  <c r="G123" i="109" s="1"/>
  <c r="G12" i="109" s="1"/>
  <c r="T249" i="109"/>
  <c r="T248" i="109" s="1"/>
  <c r="D248" i="109" s="1"/>
  <c r="D17" i="109" s="1"/>
  <c r="Q17" i="109" s="1"/>
  <c r="AA17" i="109" s="1"/>
  <c r="U249" i="109"/>
  <c r="U248" i="109" s="1"/>
  <c r="E248" i="109" s="1"/>
  <c r="E17" i="109" s="1"/>
  <c r="S17" i="109" s="1"/>
  <c r="T274" i="109"/>
  <c r="T273" i="109" s="1"/>
  <c r="D273" i="109" s="1"/>
  <c r="D18" i="109" s="1"/>
  <c r="Q18" i="109" s="1"/>
  <c r="AA18" i="109" s="1"/>
  <c r="T324" i="109"/>
  <c r="T323" i="109" s="1"/>
  <c r="D323" i="109" s="1"/>
  <c r="D20" i="109" s="1"/>
  <c r="Q20" i="109" s="1"/>
  <c r="AA20" i="109" s="1"/>
  <c r="U224" i="109"/>
  <c r="U223" i="109" s="1"/>
  <c r="E223" i="109" s="1"/>
  <c r="E16" i="109" s="1"/>
  <c r="S16" i="109" s="1"/>
  <c r="U274" i="109"/>
  <c r="U273" i="109" s="1"/>
  <c r="E273" i="109" s="1"/>
  <c r="E18" i="109" s="1"/>
  <c r="S18" i="109" s="1"/>
  <c r="W299" i="109"/>
  <c r="W298" i="109" s="1"/>
  <c r="G298" i="109" s="1"/>
  <c r="G19" i="109" s="1"/>
  <c r="U324" i="109"/>
  <c r="U323" i="109" s="1"/>
  <c r="E323" i="109" s="1"/>
  <c r="E20" i="109" s="1"/>
  <c r="S20" i="109" s="1"/>
  <c r="W249" i="109"/>
  <c r="W248" i="109" s="1"/>
  <c r="G248" i="109" s="1"/>
  <c r="G17" i="109" s="1"/>
  <c r="U349" i="109"/>
  <c r="U348" i="109" s="1"/>
  <c r="E348" i="109" s="1"/>
  <c r="E21" i="109" s="1"/>
  <c r="S21" i="109" s="1"/>
  <c r="W274" i="109"/>
  <c r="W273" i="109" s="1"/>
  <c r="G273" i="109" s="1"/>
  <c r="G18" i="109" s="1"/>
  <c r="W324" i="109"/>
  <c r="W323" i="109" s="1"/>
  <c r="G323" i="109" s="1"/>
  <c r="G20" i="109" s="1"/>
  <c r="U374" i="109"/>
  <c r="U373" i="109" s="1"/>
  <c r="E373" i="109" s="1"/>
  <c r="E22" i="109" s="1"/>
  <c r="S22" i="109" s="1"/>
  <c r="U399" i="109"/>
  <c r="U398" i="109" s="1"/>
  <c r="E398" i="109" s="1"/>
  <c r="E23" i="109" s="1"/>
  <c r="S23" i="109" s="1"/>
  <c r="L23" i="104"/>
  <c r="L22" i="104"/>
  <c r="W49" i="104"/>
  <c r="W48" i="104" s="1"/>
  <c r="G48" i="104" s="1"/>
  <c r="T124" i="104"/>
  <c r="T123" i="104" s="1"/>
  <c r="D123" i="104" s="1"/>
  <c r="W99" i="104"/>
  <c r="W98" i="104" s="1"/>
  <c r="G98" i="104" s="1"/>
  <c r="U174" i="104"/>
  <c r="U173" i="104" s="1"/>
  <c r="E173" i="104" s="1"/>
  <c r="K21" i="104"/>
  <c r="W124" i="104"/>
  <c r="W123" i="104" s="1"/>
  <c r="G123" i="104" s="1"/>
  <c r="V174" i="104"/>
  <c r="V173" i="104" s="1"/>
  <c r="F173" i="104" s="1"/>
  <c r="T49" i="104"/>
  <c r="T48" i="104" s="1"/>
  <c r="D48" i="104" s="1"/>
  <c r="V149" i="104"/>
  <c r="V148" i="104" s="1"/>
  <c r="F148" i="104" s="1"/>
  <c r="V224" i="104"/>
  <c r="V223" i="104" s="1"/>
  <c r="F223" i="104" s="1"/>
  <c r="T74" i="104"/>
  <c r="T73" i="104" s="1"/>
  <c r="D73" i="104" s="1"/>
  <c r="T99" i="104"/>
  <c r="T98" i="104" s="1"/>
  <c r="D98" i="104" s="1"/>
  <c r="T224" i="104"/>
  <c r="T223" i="104" s="1"/>
  <c r="D223" i="104" s="1"/>
  <c r="U274" i="104"/>
  <c r="U273" i="104" s="1"/>
  <c r="E273" i="104" s="1"/>
  <c r="W324" i="104"/>
  <c r="W323" i="104" s="1"/>
  <c r="G323" i="104" s="1"/>
  <c r="G20" i="104" s="1"/>
  <c r="T349" i="104"/>
  <c r="T348" i="104" s="1"/>
  <c r="D348" i="104" s="1"/>
  <c r="D21" i="104" s="1"/>
  <c r="Q21" i="104" s="1"/>
  <c r="AA21" i="104" s="1"/>
  <c r="V374" i="104"/>
  <c r="V373" i="104" s="1"/>
  <c r="F373" i="104" s="1"/>
  <c r="F22" i="104" s="1"/>
  <c r="T174" i="104"/>
  <c r="T173" i="104" s="1"/>
  <c r="D173" i="104" s="1"/>
  <c r="T199" i="104"/>
  <c r="T198" i="104" s="1"/>
  <c r="D198" i="104" s="1"/>
  <c r="T249" i="104"/>
  <c r="T248" i="104" s="1"/>
  <c r="D248" i="104" s="1"/>
  <c r="W174" i="104"/>
  <c r="W173" i="104" s="1"/>
  <c r="G173" i="104" s="1"/>
  <c r="U249" i="104"/>
  <c r="U248" i="104" s="1"/>
  <c r="E248" i="104" s="1"/>
  <c r="W299" i="104"/>
  <c r="W298" i="104" s="1"/>
  <c r="G298" i="104" s="1"/>
  <c r="S279" i="104" s="1"/>
  <c r="V299" i="104"/>
  <c r="V298" i="104" s="1"/>
  <c r="F298" i="104" s="1"/>
  <c r="Q279" i="104" s="1"/>
  <c r="U199" i="104"/>
  <c r="U198" i="104" s="1"/>
  <c r="E198" i="104" s="1"/>
  <c r="U324" i="104"/>
  <c r="U323" i="104" s="1"/>
  <c r="E323" i="104" s="1"/>
  <c r="E20" i="104" s="1"/>
  <c r="S20" i="104" s="1"/>
  <c r="V399" i="104"/>
  <c r="V398" i="104" s="1"/>
  <c r="F398" i="104" s="1"/>
  <c r="F23" i="104" s="1"/>
  <c r="W199" i="104"/>
  <c r="W198" i="104" s="1"/>
  <c r="G198" i="104" s="1"/>
  <c r="W249" i="104"/>
  <c r="W248" i="104" s="1"/>
  <c r="G248" i="104" s="1"/>
  <c r="V249" i="104"/>
  <c r="V248" i="104" s="1"/>
  <c r="F248" i="104" s="1"/>
  <c r="T274" i="104"/>
  <c r="T273" i="104" s="1"/>
  <c r="D273" i="104" s="1"/>
  <c r="V324" i="104"/>
  <c r="V323" i="104" s="1"/>
  <c r="F323" i="104" s="1"/>
  <c r="F20" i="104" s="1"/>
  <c r="T399" i="104"/>
  <c r="T398" i="104" s="1"/>
  <c r="D398" i="104" s="1"/>
  <c r="D23" i="104" s="1"/>
  <c r="Q23" i="104" s="1"/>
  <c r="AA23" i="104" s="1"/>
  <c r="W349" i="104"/>
  <c r="W348" i="104" s="1"/>
  <c r="G348" i="104" s="1"/>
  <c r="G21" i="104" s="1"/>
  <c r="T49" i="105"/>
  <c r="T48" i="105" s="1"/>
  <c r="D48" i="105" s="1"/>
  <c r="V74" i="105"/>
  <c r="V73" i="105" s="1"/>
  <c r="F73" i="105" s="1"/>
  <c r="AC9" i="105"/>
  <c r="W74" i="105"/>
  <c r="W73" i="105" s="1"/>
  <c r="G73" i="105" s="1"/>
  <c r="W124" i="105"/>
  <c r="W123" i="105" s="1"/>
  <c r="G123" i="105" s="1"/>
  <c r="T199" i="105"/>
  <c r="T198" i="105" s="1"/>
  <c r="D198" i="105" s="1"/>
  <c r="T224" i="105"/>
  <c r="T223" i="105" s="1"/>
  <c r="D223" i="105" s="1"/>
  <c r="V224" i="105"/>
  <c r="V223" i="105" s="1"/>
  <c r="F223" i="105" s="1"/>
  <c r="V249" i="105"/>
  <c r="V248" i="105" s="1"/>
  <c r="F248" i="105" s="1"/>
  <c r="T124" i="105"/>
  <c r="T123" i="105" s="1"/>
  <c r="D123" i="105" s="1"/>
  <c r="W249" i="105"/>
  <c r="W248" i="105" s="1"/>
  <c r="G248" i="105" s="1"/>
  <c r="U224" i="105"/>
  <c r="U223" i="105" s="1"/>
  <c r="E223" i="105" s="1"/>
  <c r="U299" i="105"/>
  <c r="U298" i="105" s="1"/>
  <c r="E298" i="105" s="1"/>
  <c r="W399" i="105"/>
  <c r="W398" i="105" s="1"/>
  <c r="G398" i="105" s="1"/>
  <c r="T274" i="105"/>
  <c r="T273" i="105" s="1"/>
  <c r="D273" i="105" s="1"/>
  <c r="W299" i="105"/>
  <c r="W298" i="105" s="1"/>
  <c r="G298" i="105" s="1"/>
  <c r="U274" i="105"/>
  <c r="U273" i="105" s="1"/>
  <c r="E273" i="105" s="1"/>
  <c r="U324" i="105"/>
  <c r="U323" i="105" s="1"/>
  <c r="E323" i="105" s="1"/>
  <c r="V274" i="105"/>
  <c r="V273" i="105" s="1"/>
  <c r="F273" i="105" s="1"/>
  <c r="U349" i="105"/>
  <c r="U348" i="105" s="1"/>
  <c r="E348" i="105" s="1"/>
  <c r="W274" i="105"/>
  <c r="W273" i="105" s="1"/>
  <c r="G273" i="105" s="1"/>
  <c r="W324" i="105"/>
  <c r="W323" i="105" s="1"/>
  <c r="G323" i="105" s="1"/>
  <c r="U399" i="105"/>
  <c r="U398" i="105" s="1"/>
  <c r="E398" i="105" s="1"/>
  <c r="U249" i="105"/>
  <c r="U248" i="105" s="1"/>
  <c r="E248" i="105" s="1"/>
  <c r="K10" i="103"/>
  <c r="R10" i="103"/>
  <c r="R9" i="103"/>
  <c r="K9" i="103"/>
  <c r="K12" i="103"/>
  <c r="R12" i="103"/>
  <c r="AB10" i="103"/>
  <c r="L10" i="103"/>
  <c r="K11" i="103"/>
  <c r="R11" i="103"/>
  <c r="AB9" i="103"/>
  <c r="L9" i="103"/>
  <c r="AB11" i="103"/>
  <c r="L11" i="103"/>
  <c r="R13" i="103"/>
  <c r="K13" i="103"/>
  <c r="K14" i="103"/>
  <c r="R14" i="103"/>
  <c r="K15" i="103"/>
  <c r="R15" i="103"/>
  <c r="AB16" i="103"/>
  <c r="L16" i="103"/>
  <c r="W124" i="103"/>
  <c r="W123" i="103" s="1"/>
  <c r="G123" i="103" s="1"/>
  <c r="G12" i="103" s="1"/>
  <c r="U174" i="103"/>
  <c r="U173" i="103" s="1"/>
  <c r="E173" i="103" s="1"/>
  <c r="E14" i="103" s="1"/>
  <c r="S14" i="103" s="1"/>
  <c r="K21" i="103"/>
  <c r="V224" i="103"/>
  <c r="V223" i="103" s="1"/>
  <c r="F223" i="103" s="1"/>
  <c r="F16" i="103" s="1"/>
  <c r="V249" i="103"/>
  <c r="V248" i="103" s="1"/>
  <c r="F248" i="103" s="1"/>
  <c r="F17" i="103" s="1"/>
  <c r="R18" i="103"/>
  <c r="L17" i="103"/>
  <c r="K22" i="103"/>
  <c r="L14" i="103"/>
  <c r="L18" i="103"/>
  <c r="U99" i="103"/>
  <c r="U98" i="103" s="1"/>
  <c r="E98" i="103" s="1"/>
  <c r="E11" i="103" s="1"/>
  <c r="S11" i="103" s="1"/>
  <c r="U149" i="103"/>
  <c r="U148" i="103" s="1"/>
  <c r="E148" i="103" s="1"/>
  <c r="E13" i="103" s="1"/>
  <c r="S13" i="103" s="1"/>
  <c r="U199" i="103"/>
  <c r="U198" i="103" s="1"/>
  <c r="E198" i="103" s="1"/>
  <c r="E15" i="103" s="1"/>
  <c r="S15" i="103" s="1"/>
  <c r="U74" i="103"/>
  <c r="U73" i="103" s="1"/>
  <c r="E73" i="103" s="1"/>
  <c r="E10" i="103" s="1"/>
  <c r="S10" i="103" s="1"/>
  <c r="U124" i="103"/>
  <c r="U123" i="103" s="1"/>
  <c r="E123" i="103" s="1"/>
  <c r="E12" i="103" s="1"/>
  <c r="S12" i="103" s="1"/>
  <c r="W149" i="103"/>
  <c r="W148" i="103" s="1"/>
  <c r="G148" i="103" s="1"/>
  <c r="G13" i="103" s="1"/>
  <c r="W199" i="103"/>
  <c r="W198" i="103" s="1"/>
  <c r="G198" i="103" s="1"/>
  <c r="G15" i="103" s="1"/>
  <c r="U224" i="103"/>
  <c r="U223" i="103" s="1"/>
  <c r="E223" i="103" s="1"/>
  <c r="E16" i="103" s="1"/>
  <c r="S16" i="103" s="1"/>
  <c r="U349" i="103"/>
  <c r="U348" i="103" s="1"/>
  <c r="E348" i="103" s="1"/>
  <c r="E21" i="103" s="1"/>
  <c r="S21" i="103" s="1"/>
  <c r="W399" i="103"/>
  <c r="W398" i="103" s="1"/>
  <c r="G398" i="103" s="1"/>
  <c r="G23" i="103" s="1"/>
  <c r="T299" i="103"/>
  <c r="T298" i="103" s="1"/>
  <c r="D298" i="103" s="1"/>
  <c r="D19" i="103" s="1"/>
  <c r="Q19" i="103" s="1"/>
  <c r="AA19" i="103" s="1"/>
  <c r="U324" i="103"/>
  <c r="U323" i="103" s="1"/>
  <c r="E323" i="103" s="1"/>
  <c r="E20" i="103" s="1"/>
  <c r="S20" i="103" s="1"/>
  <c r="W374" i="103"/>
  <c r="W373" i="103" s="1"/>
  <c r="G373" i="103" s="1"/>
  <c r="G22" i="103" s="1"/>
  <c r="W324" i="103"/>
  <c r="W323" i="103" s="1"/>
  <c r="G323" i="103" s="1"/>
  <c r="G20" i="103" s="1"/>
  <c r="W299" i="103"/>
  <c r="W298" i="103" s="1"/>
  <c r="G298" i="103" s="1"/>
  <c r="G19" i="103" s="1"/>
  <c r="U399" i="103"/>
  <c r="U398" i="103" s="1"/>
  <c r="E398" i="103" s="1"/>
  <c r="E23" i="103" s="1"/>
  <c r="S23" i="103" s="1"/>
  <c r="V149" i="102"/>
  <c r="V148" i="102" s="1"/>
  <c r="F148" i="102" s="1"/>
  <c r="U124" i="102"/>
  <c r="U123" i="102" s="1"/>
  <c r="E123" i="102" s="1"/>
  <c r="V99" i="102"/>
  <c r="V98" i="102" s="1"/>
  <c r="F98" i="102" s="1"/>
  <c r="V124" i="102"/>
  <c r="V123" i="102" s="1"/>
  <c r="F123" i="102" s="1"/>
  <c r="T249" i="102"/>
  <c r="T248" i="102" s="1"/>
  <c r="D248" i="102" s="1"/>
  <c r="L22" i="102"/>
  <c r="AB22" i="102" s="1"/>
  <c r="T149" i="102"/>
  <c r="T148" i="102" s="1"/>
  <c r="D148" i="102" s="1"/>
  <c r="V249" i="102"/>
  <c r="V248" i="102" s="1"/>
  <c r="F248" i="102" s="1"/>
  <c r="W274" i="102"/>
  <c r="W273" i="102" s="1"/>
  <c r="G273" i="102" s="1"/>
  <c r="V299" i="102"/>
  <c r="V298" i="102" s="1"/>
  <c r="F298" i="102" s="1"/>
  <c r="U324" i="102"/>
  <c r="U323" i="102" s="1"/>
  <c r="E323" i="102" s="1"/>
  <c r="W324" i="102"/>
  <c r="W323" i="102" s="1"/>
  <c r="G323" i="102" s="1"/>
  <c r="W224" i="102"/>
  <c r="W223" i="102" s="1"/>
  <c r="G223" i="102" s="1"/>
  <c r="T274" i="102"/>
  <c r="T273" i="102" s="1"/>
  <c r="D273" i="102" s="1"/>
  <c r="U399" i="102"/>
  <c r="U398" i="102" s="1"/>
  <c r="E398" i="102" s="1"/>
  <c r="U274" i="102"/>
  <c r="U273" i="102" s="1"/>
  <c r="E273" i="102" s="1"/>
  <c r="T299" i="102"/>
  <c r="T298" i="102" s="1"/>
  <c r="D298" i="102" s="1"/>
  <c r="V274" i="102"/>
  <c r="V273" i="102" s="1"/>
  <c r="F273" i="102" s="1"/>
  <c r="U299" i="102"/>
  <c r="U298" i="102" s="1"/>
  <c r="E298" i="102" s="1"/>
  <c r="U349" i="102"/>
  <c r="U348" i="102" s="1"/>
  <c r="E348" i="102" s="1"/>
  <c r="F11" i="109" l="1"/>
  <c r="Q83" i="109"/>
  <c r="Q80" i="109"/>
  <c r="Q87" i="109"/>
  <c r="Q84" i="109"/>
  <c r="Q81" i="109"/>
  <c r="Q78" i="109"/>
  <c r="Q85" i="109"/>
  <c r="Q82" i="109"/>
  <c r="Q79" i="109"/>
  <c r="Q86" i="109"/>
  <c r="D11" i="109"/>
  <c r="Q11" i="109" s="1"/>
  <c r="AA11" i="109" s="1"/>
  <c r="K86" i="109"/>
  <c r="L86" i="109" s="1"/>
  <c r="K83" i="109"/>
  <c r="L83" i="109" s="1"/>
  <c r="K82" i="109"/>
  <c r="L82" i="109" s="1"/>
  <c r="K80" i="109"/>
  <c r="L80" i="109" s="1"/>
  <c r="K87" i="109"/>
  <c r="L87" i="109" s="1"/>
  <c r="K84" i="109"/>
  <c r="L84" i="109" s="1"/>
  <c r="K81" i="109"/>
  <c r="L81" i="109" s="1"/>
  <c r="K78" i="109"/>
  <c r="L78" i="109" s="1"/>
  <c r="K85" i="109"/>
  <c r="L85" i="109" s="1"/>
  <c r="K79" i="109"/>
  <c r="L79" i="109" s="1"/>
  <c r="E11" i="109"/>
  <c r="S11" i="109" s="1"/>
  <c r="N86" i="109"/>
  <c r="O86" i="109" s="1"/>
  <c r="N83" i="109"/>
  <c r="O83" i="109" s="1"/>
  <c r="N80" i="109"/>
  <c r="O80" i="109" s="1"/>
  <c r="N87" i="109"/>
  <c r="O87" i="109" s="1"/>
  <c r="N84" i="109"/>
  <c r="O84" i="109" s="1"/>
  <c r="N81" i="109"/>
  <c r="O81" i="109" s="1"/>
  <c r="N78" i="109"/>
  <c r="O78" i="109" s="1"/>
  <c r="N85" i="109"/>
  <c r="O85" i="109" s="1"/>
  <c r="N82" i="109"/>
  <c r="O82" i="109" s="1"/>
  <c r="N79" i="109"/>
  <c r="O79" i="109" s="1"/>
  <c r="G11" i="109"/>
  <c r="S87" i="109"/>
  <c r="S84" i="109"/>
  <c r="S81" i="109"/>
  <c r="S78" i="109"/>
  <c r="S86" i="109"/>
  <c r="S85" i="109"/>
  <c r="S82" i="109"/>
  <c r="S79" i="109"/>
  <c r="S83" i="109"/>
  <c r="S80" i="109"/>
  <c r="G10" i="109"/>
  <c r="S62" i="109"/>
  <c r="S59" i="109"/>
  <c r="S56" i="109"/>
  <c r="S53" i="109"/>
  <c r="S60" i="109"/>
  <c r="S57" i="109"/>
  <c r="S54" i="109"/>
  <c r="S61" i="109"/>
  <c r="S58" i="109"/>
  <c r="S55" i="109"/>
  <c r="F10" i="109"/>
  <c r="K10" i="109" s="1"/>
  <c r="Q62" i="109"/>
  <c r="Q59" i="109"/>
  <c r="Q56" i="109"/>
  <c r="Q53" i="109"/>
  <c r="Q60" i="109"/>
  <c r="Q57" i="109"/>
  <c r="Q54" i="109"/>
  <c r="Q61" i="109"/>
  <c r="Q58" i="109"/>
  <c r="Q55" i="109"/>
  <c r="E10" i="109"/>
  <c r="S10" i="109" s="1"/>
  <c r="N61" i="109"/>
  <c r="O61" i="109" s="1"/>
  <c r="N62" i="109"/>
  <c r="O62" i="109" s="1"/>
  <c r="N59" i="109"/>
  <c r="O59" i="109" s="1"/>
  <c r="N56" i="109"/>
  <c r="O56" i="109" s="1"/>
  <c r="N53" i="109"/>
  <c r="O53" i="109" s="1"/>
  <c r="N55" i="109"/>
  <c r="O55" i="109" s="1"/>
  <c r="N60" i="109"/>
  <c r="O60" i="109" s="1"/>
  <c r="N57" i="109"/>
  <c r="O57" i="109" s="1"/>
  <c r="N54" i="109"/>
  <c r="O54" i="109" s="1"/>
  <c r="N58" i="109"/>
  <c r="O58" i="109" s="1"/>
  <c r="D10" i="109"/>
  <c r="Q10" i="109" s="1"/>
  <c r="AA10" i="109" s="1"/>
  <c r="K62" i="109"/>
  <c r="L62" i="109" s="1"/>
  <c r="K59" i="109"/>
  <c r="L59" i="109" s="1"/>
  <c r="K56" i="109"/>
  <c r="L56" i="109" s="1"/>
  <c r="K53" i="109"/>
  <c r="L53" i="109" s="1"/>
  <c r="K60" i="109"/>
  <c r="L60" i="109" s="1"/>
  <c r="K57" i="109"/>
  <c r="L57" i="109" s="1"/>
  <c r="K54" i="109"/>
  <c r="L54" i="109" s="1"/>
  <c r="K61" i="109"/>
  <c r="L61" i="109" s="1"/>
  <c r="K58" i="109"/>
  <c r="L58" i="109" s="1"/>
  <c r="K55" i="109"/>
  <c r="L55" i="109" s="1"/>
  <c r="E9" i="109"/>
  <c r="S9" i="109" s="1"/>
  <c r="N35" i="109"/>
  <c r="O35" i="109" s="1"/>
  <c r="N32" i="109"/>
  <c r="O32" i="109" s="1"/>
  <c r="N29" i="109"/>
  <c r="O29" i="109" s="1"/>
  <c r="N34" i="109"/>
  <c r="O34" i="109" s="1"/>
  <c r="N36" i="109"/>
  <c r="O36" i="109" s="1"/>
  <c r="N33" i="109"/>
  <c r="O33" i="109" s="1"/>
  <c r="N30" i="109"/>
  <c r="O30" i="109" s="1"/>
  <c r="N31" i="109"/>
  <c r="O31" i="109" s="1"/>
  <c r="N28" i="109"/>
  <c r="O28" i="109" s="1"/>
  <c r="F9" i="109"/>
  <c r="Q35" i="109"/>
  <c r="Q32" i="109"/>
  <c r="Q29" i="109"/>
  <c r="Q36" i="109"/>
  <c r="Q33" i="109"/>
  <c r="Q30" i="109"/>
  <c r="Q34" i="109"/>
  <c r="Q31" i="109"/>
  <c r="Q28" i="109"/>
  <c r="D9" i="109"/>
  <c r="K35" i="109"/>
  <c r="L35" i="109" s="1"/>
  <c r="K32" i="109"/>
  <c r="L32" i="109" s="1"/>
  <c r="K29" i="109"/>
  <c r="L29" i="109" s="1"/>
  <c r="K36" i="109"/>
  <c r="L36" i="109" s="1"/>
  <c r="K33" i="109"/>
  <c r="L33" i="109" s="1"/>
  <c r="K30" i="109"/>
  <c r="L30" i="109" s="1"/>
  <c r="K34" i="109"/>
  <c r="L34" i="109" s="1"/>
  <c r="K31" i="109"/>
  <c r="L31" i="109" s="1"/>
  <c r="K28" i="109"/>
  <c r="L28" i="109" s="1"/>
  <c r="G9" i="109"/>
  <c r="S35" i="109"/>
  <c r="S32" i="109"/>
  <c r="S29" i="109"/>
  <c r="S36" i="109"/>
  <c r="S33" i="109"/>
  <c r="S30" i="109"/>
  <c r="S34" i="109"/>
  <c r="S31" i="109"/>
  <c r="S28" i="109"/>
  <c r="Q55" i="108"/>
  <c r="Q62" i="108"/>
  <c r="Q59" i="108"/>
  <c r="Q56" i="108"/>
  <c r="Q60" i="108"/>
  <c r="Q57" i="108"/>
  <c r="Q54" i="108"/>
  <c r="Q61" i="108"/>
  <c r="Q58" i="108"/>
  <c r="S62" i="108"/>
  <c r="S59" i="108"/>
  <c r="S56" i="108"/>
  <c r="S58" i="108"/>
  <c r="S60" i="108"/>
  <c r="S57" i="108"/>
  <c r="S54" i="108"/>
  <c r="S55" i="108"/>
  <c r="S61" i="108"/>
  <c r="N61" i="108"/>
  <c r="O61" i="108" s="1"/>
  <c r="N58" i="108"/>
  <c r="O58" i="108" s="1"/>
  <c r="N55" i="108"/>
  <c r="O55" i="108" s="1"/>
  <c r="N62" i="108"/>
  <c r="O62" i="108" s="1"/>
  <c r="N59" i="108"/>
  <c r="O59" i="108" s="1"/>
  <c r="N56" i="108"/>
  <c r="O56" i="108" s="1"/>
  <c r="N60" i="108"/>
  <c r="O60" i="108" s="1"/>
  <c r="N57" i="108"/>
  <c r="O57" i="108" s="1"/>
  <c r="N54" i="108"/>
  <c r="O54" i="108" s="1"/>
  <c r="D10" i="108"/>
  <c r="K61" i="108"/>
  <c r="L61" i="108" s="1"/>
  <c r="K58" i="108"/>
  <c r="L58" i="108" s="1"/>
  <c r="K54" i="108"/>
  <c r="L54" i="108" s="1"/>
  <c r="K55" i="108"/>
  <c r="L55" i="108" s="1"/>
  <c r="K62" i="108"/>
  <c r="L62" i="108" s="1"/>
  <c r="K59" i="108"/>
  <c r="L59" i="108" s="1"/>
  <c r="K56" i="108"/>
  <c r="L56" i="108" s="1"/>
  <c r="K60" i="108"/>
  <c r="L60" i="108" s="1"/>
  <c r="K57" i="108"/>
  <c r="L57" i="108" s="1"/>
  <c r="E12" i="107"/>
  <c r="S12" i="107" s="1"/>
  <c r="N107" i="107"/>
  <c r="O107" i="107" s="1"/>
  <c r="N109" i="107"/>
  <c r="O109" i="107" s="1"/>
  <c r="N104" i="107"/>
  <c r="O104" i="107" s="1"/>
  <c r="N105" i="107"/>
  <c r="O105" i="107" s="1"/>
  <c r="N106" i="107"/>
  <c r="O106" i="107" s="1"/>
  <c r="N108" i="107"/>
  <c r="O108" i="107" s="1"/>
  <c r="N103" i="107"/>
  <c r="O103" i="107" s="1"/>
  <c r="N110" i="107"/>
  <c r="O110" i="107" s="1"/>
  <c r="K109" i="107"/>
  <c r="L109" i="107" s="1"/>
  <c r="K107" i="107"/>
  <c r="L107" i="107" s="1"/>
  <c r="Q86" i="107"/>
  <c r="Q85" i="107"/>
  <c r="Q87" i="107"/>
  <c r="Q84" i="107"/>
  <c r="Q83" i="107"/>
  <c r="Q82" i="107"/>
  <c r="Q81" i="107"/>
  <c r="Q80" i="107"/>
  <c r="Q78" i="107"/>
  <c r="D11" i="107"/>
  <c r="K80" i="107"/>
  <c r="L80" i="107" s="1"/>
  <c r="K87" i="107"/>
  <c r="L87" i="107" s="1"/>
  <c r="K82" i="107"/>
  <c r="L82" i="107" s="1"/>
  <c r="K84" i="107"/>
  <c r="L84" i="107" s="1"/>
  <c r="K79" i="107"/>
  <c r="L79" i="107" s="1"/>
  <c r="K86" i="107"/>
  <c r="L86" i="107" s="1"/>
  <c r="K81" i="107"/>
  <c r="L81" i="107" s="1"/>
  <c r="K83" i="107"/>
  <c r="L83" i="107" s="1"/>
  <c r="K78" i="107"/>
  <c r="L78" i="107" s="1"/>
  <c r="K85" i="107"/>
  <c r="L85" i="107" s="1"/>
  <c r="K62" i="107"/>
  <c r="L62" i="107" s="1"/>
  <c r="K61" i="107"/>
  <c r="L61" i="107" s="1"/>
  <c r="Q58" i="107"/>
  <c r="K57" i="107"/>
  <c r="L57" i="107" s="1"/>
  <c r="Q57" i="107"/>
  <c r="K56" i="107"/>
  <c r="L56" i="107" s="1"/>
  <c r="Q56" i="107"/>
  <c r="D10" i="107"/>
  <c r="K53" i="107"/>
  <c r="L53" i="107" s="1"/>
  <c r="K54" i="107"/>
  <c r="L54" i="107" s="1"/>
  <c r="Q32" i="107"/>
  <c r="Q31" i="107"/>
  <c r="Q30" i="107"/>
  <c r="Q33" i="107"/>
  <c r="Q29" i="107"/>
  <c r="Q28" i="107"/>
  <c r="Q37" i="107"/>
  <c r="R9" i="107"/>
  <c r="Q36" i="107"/>
  <c r="G9" i="107"/>
  <c r="L9" i="107" s="1"/>
  <c r="AB9" i="107" s="1"/>
  <c r="S34" i="107"/>
  <c r="S29" i="107"/>
  <c r="S36" i="107"/>
  <c r="S32" i="107"/>
  <c r="S31" i="107"/>
  <c r="S33" i="107"/>
  <c r="S28" i="107"/>
  <c r="S35" i="107"/>
  <c r="S37" i="107"/>
  <c r="S30" i="107"/>
  <c r="Q34" i="107"/>
  <c r="K86" i="106"/>
  <c r="L86" i="106" s="1"/>
  <c r="K87" i="106"/>
  <c r="L87" i="106" s="1"/>
  <c r="K84" i="106"/>
  <c r="L84" i="106" s="1"/>
  <c r="K85" i="106"/>
  <c r="L85" i="106" s="1"/>
  <c r="S87" i="106"/>
  <c r="S84" i="106"/>
  <c r="S85" i="106"/>
  <c r="S86" i="106"/>
  <c r="Q87" i="106"/>
  <c r="Q84" i="106"/>
  <c r="Q85" i="106"/>
  <c r="Q86" i="106"/>
  <c r="N86" i="106"/>
  <c r="O86" i="106" s="1"/>
  <c r="N85" i="106"/>
  <c r="O85" i="106" s="1"/>
  <c r="N87" i="106"/>
  <c r="O87" i="106" s="1"/>
  <c r="N84" i="106"/>
  <c r="O84" i="106" s="1"/>
  <c r="Q60" i="106"/>
  <c r="Q61" i="106"/>
  <c r="Q62" i="106"/>
  <c r="Q59" i="106"/>
  <c r="N62" i="106"/>
  <c r="O62" i="106" s="1"/>
  <c r="N59" i="106"/>
  <c r="O59" i="106" s="1"/>
  <c r="N60" i="106"/>
  <c r="O60" i="106" s="1"/>
  <c r="N61" i="106"/>
  <c r="O61" i="106" s="1"/>
  <c r="S60" i="106"/>
  <c r="S62" i="106"/>
  <c r="S61" i="106"/>
  <c r="S59" i="106"/>
  <c r="K62" i="106"/>
  <c r="L62" i="106" s="1"/>
  <c r="K59" i="106"/>
  <c r="L59" i="106" s="1"/>
  <c r="K61" i="106"/>
  <c r="L61" i="106" s="1"/>
  <c r="K60" i="106"/>
  <c r="L60" i="106" s="1"/>
  <c r="K21" i="108"/>
  <c r="G19" i="102"/>
  <c r="L19" i="102" s="1"/>
  <c r="AB19" i="102" s="1"/>
  <c r="S284" i="102"/>
  <c r="S283" i="102"/>
  <c r="S285" i="102"/>
  <c r="S282" i="102"/>
  <c r="K20" i="112"/>
  <c r="L10" i="111"/>
  <c r="S232" i="102"/>
  <c r="L10" i="113"/>
  <c r="K12" i="112"/>
  <c r="L19" i="112"/>
  <c r="K10" i="110"/>
  <c r="G17" i="102"/>
  <c r="L17" i="102" s="1"/>
  <c r="AB17" i="102" s="1"/>
  <c r="S228" i="102"/>
  <c r="S230" i="102"/>
  <c r="S235" i="102"/>
  <c r="S229" i="102"/>
  <c r="S234" i="102"/>
  <c r="S233" i="102"/>
  <c r="K16" i="113"/>
  <c r="R10" i="109"/>
  <c r="L9" i="112"/>
  <c r="L23" i="111"/>
  <c r="R22" i="108"/>
  <c r="K22" i="108"/>
  <c r="E22" i="106"/>
  <c r="S22" i="106" s="1"/>
  <c r="N358" i="106"/>
  <c r="O358" i="106" s="1"/>
  <c r="N357" i="106"/>
  <c r="O357" i="106" s="1"/>
  <c r="N356" i="106"/>
  <c r="O356" i="106" s="1"/>
  <c r="N355" i="106"/>
  <c r="O355" i="106" s="1"/>
  <c r="N354" i="106"/>
  <c r="O354" i="106" s="1"/>
  <c r="N353" i="106"/>
  <c r="O353" i="106" s="1"/>
  <c r="G22" i="106"/>
  <c r="S358" i="106"/>
  <c r="S357" i="106"/>
  <c r="S356" i="106"/>
  <c r="S355" i="106"/>
  <c r="S354" i="106"/>
  <c r="S353" i="106"/>
  <c r="F22" i="106"/>
  <c r="Q358" i="106"/>
  <c r="Q357" i="106"/>
  <c r="Q356" i="106"/>
  <c r="Q355" i="106"/>
  <c r="Q354" i="106"/>
  <c r="Q353" i="106"/>
  <c r="D22" i="106"/>
  <c r="Q22" i="106" s="1"/>
  <c r="AA22" i="106" s="1"/>
  <c r="K358" i="106"/>
  <c r="L358" i="106" s="1"/>
  <c r="K357" i="106"/>
  <c r="L357" i="106" s="1"/>
  <c r="K356" i="106"/>
  <c r="L356" i="106" s="1"/>
  <c r="K355" i="106"/>
  <c r="L355" i="106" s="1"/>
  <c r="K354" i="106"/>
  <c r="L354" i="106" s="1"/>
  <c r="K353" i="106"/>
  <c r="L353" i="106" s="1"/>
  <c r="D21" i="106"/>
  <c r="K329" i="106"/>
  <c r="L329" i="106" s="1"/>
  <c r="K331" i="106"/>
  <c r="L331" i="106" s="1"/>
  <c r="K330" i="106"/>
  <c r="L330" i="106" s="1"/>
  <c r="K328" i="106"/>
  <c r="L328" i="106" s="1"/>
  <c r="K332" i="106"/>
  <c r="L332" i="106" s="1"/>
  <c r="K333" i="106"/>
  <c r="L333" i="106" s="1"/>
  <c r="G21" i="106"/>
  <c r="S333" i="106"/>
  <c r="S332" i="106"/>
  <c r="S331" i="106"/>
  <c r="S330" i="106"/>
  <c r="S329" i="106"/>
  <c r="S328" i="106"/>
  <c r="E21" i="106"/>
  <c r="S21" i="106" s="1"/>
  <c r="N333" i="106"/>
  <c r="O333" i="106" s="1"/>
  <c r="N332" i="106"/>
  <c r="O332" i="106" s="1"/>
  <c r="N331" i="106"/>
  <c r="O331" i="106" s="1"/>
  <c r="N330" i="106"/>
  <c r="O330" i="106" s="1"/>
  <c r="N329" i="106"/>
  <c r="O329" i="106" s="1"/>
  <c r="N328" i="106"/>
  <c r="O328" i="106" s="1"/>
  <c r="F21" i="106"/>
  <c r="Q333" i="106"/>
  <c r="Q332" i="106"/>
  <c r="Q331" i="106"/>
  <c r="Q330" i="106"/>
  <c r="Q329" i="106"/>
  <c r="Q328" i="106"/>
  <c r="G20" i="106"/>
  <c r="S304" i="106"/>
  <c r="S303" i="106"/>
  <c r="S308" i="106"/>
  <c r="S307" i="106"/>
  <c r="S305" i="106"/>
  <c r="S306" i="106"/>
  <c r="E20" i="106"/>
  <c r="S20" i="106" s="1"/>
  <c r="N306" i="106"/>
  <c r="O306" i="106" s="1"/>
  <c r="N305" i="106"/>
  <c r="O305" i="106" s="1"/>
  <c r="N304" i="106"/>
  <c r="O304" i="106" s="1"/>
  <c r="N303" i="106"/>
  <c r="O303" i="106" s="1"/>
  <c r="N308" i="106"/>
  <c r="O308" i="106" s="1"/>
  <c r="N307" i="106"/>
  <c r="O307" i="106" s="1"/>
  <c r="D20" i="106"/>
  <c r="K308" i="106"/>
  <c r="L308" i="106" s="1"/>
  <c r="K307" i="106"/>
  <c r="L307" i="106" s="1"/>
  <c r="K306" i="106"/>
  <c r="L306" i="106" s="1"/>
  <c r="K305" i="106"/>
  <c r="L305" i="106" s="1"/>
  <c r="K304" i="106"/>
  <c r="L304" i="106" s="1"/>
  <c r="K303" i="106"/>
  <c r="L303" i="106" s="1"/>
  <c r="F20" i="106"/>
  <c r="Q305" i="106"/>
  <c r="Q304" i="106"/>
  <c r="Q303" i="106"/>
  <c r="Q306" i="106"/>
  <c r="Q308" i="106"/>
  <c r="Q307" i="106"/>
  <c r="D19" i="106"/>
  <c r="K283" i="106"/>
  <c r="L283" i="106" s="1"/>
  <c r="K282" i="106"/>
  <c r="L282" i="106" s="1"/>
  <c r="K281" i="106"/>
  <c r="L281" i="106" s="1"/>
  <c r="K280" i="106"/>
  <c r="L280" i="106" s="1"/>
  <c r="K279" i="106"/>
  <c r="L279" i="106" s="1"/>
  <c r="K278" i="106"/>
  <c r="L278" i="106" s="1"/>
  <c r="G19" i="106"/>
  <c r="L19" i="106" s="1"/>
  <c r="AB19" i="106" s="1"/>
  <c r="S280" i="106"/>
  <c r="S283" i="106"/>
  <c r="S279" i="106"/>
  <c r="S278" i="106"/>
  <c r="S282" i="106"/>
  <c r="S281" i="106"/>
  <c r="E19" i="106"/>
  <c r="S19" i="106" s="1"/>
  <c r="N281" i="106"/>
  <c r="O281" i="106" s="1"/>
  <c r="N280" i="106"/>
  <c r="O280" i="106" s="1"/>
  <c r="N279" i="106"/>
  <c r="O279" i="106" s="1"/>
  <c r="N278" i="106"/>
  <c r="O278" i="106" s="1"/>
  <c r="N283" i="106"/>
  <c r="O283" i="106" s="1"/>
  <c r="N282" i="106"/>
  <c r="O282" i="106" s="1"/>
  <c r="E18" i="106"/>
  <c r="S18" i="106" s="1"/>
  <c r="N258" i="106"/>
  <c r="O258" i="106" s="1"/>
  <c r="N257" i="106"/>
  <c r="O257" i="106" s="1"/>
  <c r="N256" i="106"/>
  <c r="O256" i="106" s="1"/>
  <c r="N255" i="106"/>
  <c r="O255" i="106" s="1"/>
  <c r="N254" i="106"/>
  <c r="O254" i="106" s="1"/>
  <c r="N253" i="106"/>
  <c r="O253" i="106" s="1"/>
  <c r="D18" i="106"/>
  <c r="K258" i="106"/>
  <c r="L258" i="106" s="1"/>
  <c r="K257" i="106"/>
  <c r="L257" i="106" s="1"/>
  <c r="K256" i="106"/>
  <c r="L256" i="106" s="1"/>
  <c r="K255" i="106"/>
  <c r="L255" i="106" s="1"/>
  <c r="K254" i="106"/>
  <c r="L254" i="106" s="1"/>
  <c r="K253" i="106"/>
  <c r="L253" i="106" s="1"/>
  <c r="G18" i="106"/>
  <c r="S258" i="106"/>
  <c r="S257" i="106"/>
  <c r="S256" i="106"/>
  <c r="S255" i="106"/>
  <c r="S254" i="106"/>
  <c r="S253" i="106"/>
  <c r="F18" i="106"/>
  <c r="Q258" i="106"/>
  <c r="Q257" i="106"/>
  <c r="Q256" i="106"/>
  <c r="Q254" i="106"/>
  <c r="Q255" i="106"/>
  <c r="Q253" i="106"/>
  <c r="E17" i="106"/>
  <c r="S17" i="106" s="1"/>
  <c r="N230" i="106"/>
  <c r="O230" i="106" s="1"/>
  <c r="N229" i="106"/>
  <c r="O229" i="106" s="1"/>
  <c r="N228" i="106"/>
  <c r="O228" i="106" s="1"/>
  <c r="N233" i="106"/>
  <c r="O233" i="106" s="1"/>
  <c r="N231" i="106"/>
  <c r="O231" i="106" s="1"/>
  <c r="N232" i="106"/>
  <c r="O232" i="106" s="1"/>
  <c r="F17" i="106"/>
  <c r="K17" i="106" s="1"/>
  <c r="R17" i="106" s="1"/>
  <c r="Q229" i="106"/>
  <c r="Q228" i="106"/>
  <c r="Q231" i="106"/>
  <c r="Q233" i="106"/>
  <c r="Q232" i="106"/>
  <c r="Q230" i="106"/>
  <c r="G17" i="106"/>
  <c r="S233" i="106"/>
  <c r="S232" i="106"/>
  <c r="S231" i="106"/>
  <c r="S230" i="106"/>
  <c r="S229" i="106"/>
  <c r="S228" i="106"/>
  <c r="D17" i="106"/>
  <c r="K231" i="106"/>
  <c r="L231" i="106" s="1"/>
  <c r="K230" i="106"/>
  <c r="L230" i="106" s="1"/>
  <c r="K229" i="106"/>
  <c r="L229" i="106" s="1"/>
  <c r="K228" i="106"/>
  <c r="L228" i="106" s="1"/>
  <c r="K233" i="106"/>
  <c r="L233" i="106" s="1"/>
  <c r="K232" i="106"/>
  <c r="L232" i="106" s="1"/>
  <c r="D16" i="106"/>
  <c r="K206" i="106"/>
  <c r="L206" i="106" s="1"/>
  <c r="K205" i="106"/>
  <c r="L205" i="106" s="1"/>
  <c r="K204" i="106"/>
  <c r="L204" i="106" s="1"/>
  <c r="K203" i="106"/>
  <c r="L203" i="106" s="1"/>
  <c r="K208" i="106"/>
  <c r="L208" i="106" s="1"/>
  <c r="K207" i="106"/>
  <c r="L207" i="106" s="1"/>
  <c r="F16" i="106"/>
  <c r="Q208" i="106"/>
  <c r="Q207" i="106"/>
  <c r="Q206" i="106"/>
  <c r="Q204" i="106"/>
  <c r="Q203" i="106"/>
  <c r="Q205" i="106"/>
  <c r="G16" i="106"/>
  <c r="S208" i="106"/>
  <c r="S207" i="106"/>
  <c r="S206" i="106"/>
  <c r="S205" i="106"/>
  <c r="S204" i="106"/>
  <c r="S203" i="106"/>
  <c r="E16" i="106"/>
  <c r="S16" i="106" s="1"/>
  <c r="N205" i="106"/>
  <c r="O205" i="106" s="1"/>
  <c r="N204" i="106"/>
  <c r="O204" i="106" s="1"/>
  <c r="N203" i="106"/>
  <c r="O203" i="106" s="1"/>
  <c r="N208" i="106"/>
  <c r="O208" i="106" s="1"/>
  <c r="N207" i="106"/>
  <c r="O207" i="106" s="1"/>
  <c r="N206" i="106"/>
  <c r="O206" i="106" s="1"/>
  <c r="D15" i="106"/>
  <c r="Q15" i="106" s="1"/>
  <c r="AA15" i="106" s="1"/>
  <c r="K180" i="106"/>
  <c r="L180" i="106" s="1"/>
  <c r="K179" i="106"/>
  <c r="L179" i="106" s="1"/>
  <c r="K178" i="106"/>
  <c r="L178" i="106" s="1"/>
  <c r="K182" i="106"/>
  <c r="L182" i="106" s="1"/>
  <c r="K183" i="106"/>
  <c r="L183" i="106" s="1"/>
  <c r="K181" i="106"/>
  <c r="L181" i="106" s="1"/>
  <c r="E15" i="106"/>
  <c r="S15" i="106" s="1"/>
  <c r="N183" i="106"/>
  <c r="O183" i="106" s="1"/>
  <c r="N182" i="106"/>
  <c r="O182" i="106" s="1"/>
  <c r="N181" i="106"/>
  <c r="O181" i="106" s="1"/>
  <c r="N180" i="106"/>
  <c r="O180" i="106" s="1"/>
  <c r="N179" i="106"/>
  <c r="O179" i="106" s="1"/>
  <c r="N178" i="106"/>
  <c r="O178" i="106" s="1"/>
  <c r="F15" i="106"/>
  <c r="Q180" i="106"/>
  <c r="Q183" i="106"/>
  <c r="Q182" i="106"/>
  <c r="Q181" i="106"/>
  <c r="Q179" i="106"/>
  <c r="Q178" i="106"/>
  <c r="G15" i="106"/>
  <c r="L15" i="106" s="1"/>
  <c r="AB15" i="106" s="1"/>
  <c r="S178" i="106"/>
  <c r="S183" i="106"/>
  <c r="S182" i="106"/>
  <c r="S181" i="106"/>
  <c r="S179" i="106"/>
  <c r="S180" i="106"/>
  <c r="E14" i="106"/>
  <c r="S14" i="106" s="1"/>
  <c r="N158" i="106"/>
  <c r="O158" i="106" s="1"/>
  <c r="N157" i="106"/>
  <c r="O157" i="106" s="1"/>
  <c r="N156" i="106"/>
  <c r="O156" i="106" s="1"/>
  <c r="N155" i="106"/>
  <c r="O155" i="106" s="1"/>
  <c r="N154" i="106"/>
  <c r="O154" i="106" s="1"/>
  <c r="N153" i="106"/>
  <c r="O153" i="106" s="1"/>
  <c r="G14" i="106"/>
  <c r="S158" i="106"/>
  <c r="S157" i="106"/>
  <c r="S156" i="106"/>
  <c r="S155" i="106"/>
  <c r="S154" i="106"/>
  <c r="S153" i="106"/>
  <c r="F14" i="106"/>
  <c r="Q158" i="106"/>
  <c r="Q157" i="106"/>
  <c r="Q156" i="106"/>
  <c r="Q155" i="106"/>
  <c r="Q154" i="106"/>
  <c r="Q153" i="106"/>
  <c r="D14" i="106"/>
  <c r="K158" i="106"/>
  <c r="L158" i="106" s="1"/>
  <c r="K157" i="106"/>
  <c r="L157" i="106" s="1"/>
  <c r="K156" i="106"/>
  <c r="L156" i="106" s="1"/>
  <c r="K155" i="106"/>
  <c r="L155" i="106" s="1"/>
  <c r="K154" i="106"/>
  <c r="L154" i="106" s="1"/>
  <c r="K153" i="106"/>
  <c r="L153" i="106" s="1"/>
  <c r="F13" i="106"/>
  <c r="Q129" i="106"/>
  <c r="Q133" i="106"/>
  <c r="Q132" i="106"/>
  <c r="Q130" i="106"/>
  <c r="Q128" i="106"/>
  <c r="Q131" i="106"/>
  <c r="D13" i="106"/>
  <c r="K133" i="106"/>
  <c r="L133" i="106" s="1"/>
  <c r="K132" i="106"/>
  <c r="L132" i="106" s="1"/>
  <c r="K131" i="106"/>
  <c r="L131" i="106" s="1"/>
  <c r="K130" i="106"/>
  <c r="L130" i="106" s="1"/>
  <c r="K129" i="106"/>
  <c r="L129" i="106" s="1"/>
  <c r="K128" i="106"/>
  <c r="L128" i="106" s="1"/>
  <c r="G13" i="106"/>
  <c r="S133" i="106"/>
  <c r="S132" i="106"/>
  <c r="S131" i="106"/>
  <c r="S130" i="106"/>
  <c r="S129" i="106"/>
  <c r="S128" i="106"/>
  <c r="E13" i="106"/>
  <c r="S13" i="106" s="1"/>
  <c r="N133" i="106"/>
  <c r="O133" i="106" s="1"/>
  <c r="N132" i="106"/>
  <c r="O132" i="106" s="1"/>
  <c r="N131" i="106"/>
  <c r="O131" i="106" s="1"/>
  <c r="N130" i="106"/>
  <c r="O130" i="106" s="1"/>
  <c r="N129" i="106"/>
  <c r="O129" i="106" s="1"/>
  <c r="N128" i="106"/>
  <c r="O128" i="106" s="1"/>
  <c r="G12" i="106"/>
  <c r="S108" i="106"/>
  <c r="S107" i="106"/>
  <c r="S106" i="106"/>
  <c r="S105" i="106"/>
  <c r="S104" i="106"/>
  <c r="S103" i="106"/>
  <c r="D12" i="106"/>
  <c r="K108" i="106"/>
  <c r="L108" i="106" s="1"/>
  <c r="K107" i="106"/>
  <c r="L107" i="106" s="1"/>
  <c r="K106" i="106"/>
  <c r="L106" i="106" s="1"/>
  <c r="K105" i="106"/>
  <c r="L105" i="106" s="1"/>
  <c r="K104" i="106"/>
  <c r="L104" i="106" s="1"/>
  <c r="K103" i="106"/>
  <c r="L103" i="106" s="1"/>
  <c r="F12" i="106"/>
  <c r="Q108" i="106"/>
  <c r="Q107" i="106"/>
  <c r="Q106" i="106"/>
  <c r="Q105" i="106"/>
  <c r="Q104" i="106"/>
  <c r="Q103" i="106"/>
  <c r="E12" i="106"/>
  <c r="S12" i="106" s="1"/>
  <c r="N108" i="106"/>
  <c r="O108" i="106" s="1"/>
  <c r="N107" i="106"/>
  <c r="O107" i="106" s="1"/>
  <c r="N106" i="106"/>
  <c r="O106" i="106" s="1"/>
  <c r="N105" i="106"/>
  <c r="O105" i="106" s="1"/>
  <c r="N104" i="106"/>
  <c r="O104" i="106" s="1"/>
  <c r="N103" i="106"/>
  <c r="O103" i="106" s="1"/>
  <c r="F11" i="106"/>
  <c r="Q83" i="106"/>
  <c r="Q82" i="106"/>
  <c r="Q81" i="106"/>
  <c r="Q80" i="106"/>
  <c r="Q79" i="106"/>
  <c r="Q78" i="106"/>
  <c r="E11" i="106"/>
  <c r="S11" i="106" s="1"/>
  <c r="N83" i="106"/>
  <c r="O83" i="106" s="1"/>
  <c r="N82" i="106"/>
  <c r="O82" i="106" s="1"/>
  <c r="N81" i="106"/>
  <c r="O81" i="106" s="1"/>
  <c r="N80" i="106"/>
  <c r="O80" i="106" s="1"/>
  <c r="N79" i="106"/>
  <c r="O79" i="106" s="1"/>
  <c r="N78" i="106"/>
  <c r="O78" i="106" s="1"/>
  <c r="G11" i="106"/>
  <c r="S83" i="106"/>
  <c r="S82" i="106"/>
  <c r="S81" i="106"/>
  <c r="S80" i="106"/>
  <c r="S79" i="106"/>
  <c r="S78" i="106"/>
  <c r="D11" i="106"/>
  <c r="K83" i="106"/>
  <c r="L83" i="106" s="1"/>
  <c r="K82" i="106"/>
  <c r="L82" i="106" s="1"/>
  <c r="K78" i="106"/>
  <c r="L78" i="106" s="1"/>
  <c r="K81" i="106"/>
  <c r="L81" i="106" s="1"/>
  <c r="K80" i="106"/>
  <c r="L80" i="106" s="1"/>
  <c r="K79" i="106"/>
  <c r="L79" i="106" s="1"/>
  <c r="N58" i="106"/>
  <c r="O58" i="106" s="1"/>
  <c r="N57" i="106"/>
  <c r="O57" i="106" s="1"/>
  <c r="N56" i="106"/>
  <c r="O56" i="106" s="1"/>
  <c r="N55" i="106"/>
  <c r="O55" i="106" s="1"/>
  <c r="N54" i="106"/>
  <c r="O54" i="106" s="1"/>
  <c r="S58" i="106"/>
  <c r="S57" i="106"/>
  <c r="S56" i="106"/>
  <c r="S55" i="106"/>
  <c r="S54" i="106"/>
  <c r="K54" i="106"/>
  <c r="L54" i="106" s="1"/>
  <c r="K58" i="106"/>
  <c r="L58" i="106" s="1"/>
  <c r="K56" i="106"/>
  <c r="L56" i="106" s="1"/>
  <c r="K55" i="106"/>
  <c r="L55" i="106" s="1"/>
  <c r="K57" i="106"/>
  <c r="L57" i="106" s="1"/>
  <c r="Q58" i="106"/>
  <c r="Q57" i="106"/>
  <c r="Q56" i="106"/>
  <c r="Q55" i="106"/>
  <c r="Q54" i="106"/>
  <c r="F23" i="102"/>
  <c r="Q385" i="102"/>
  <c r="Q384" i="102"/>
  <c r="Q383" i="102"/>
  <c r="Q382" i="102"/>
  <c r="Q381" i="102"/>
  <c r="Q380" i="102"/>
  <c r="Q379" i="102"/>
  <c r="Q378" i="102"/>
  <c r="D23" i="102"/>
  <c r="K380" i="102"/>
  <c r="L380" i="102" s="1"/>
  <c r="K379" i="102"/>
  <c r="L379" i="102" s="1"/>
  <c r="K378" i="102"/>
  <c r="L378" i="102" s="1"/>
  <c r="K381" i="102"/>
  <c r="L381" i="102" s="1"/>
  <c r="K385" i="102"/>
  <c r="L385" i="102" s="1"/>
  <c r="K384" i="102"/>
  <c r="L384" i="102" s="1"/>
  <c r="K383" i="102"/>
  <c r="L383" i="102" s="1"/>
  <c r="K382" i="102"/>
  <c r="L382" i="102" s="1"/>
  <c r="E23" i="102"/>
  <c r="S23" i="102" s="1"/>
  <c r="N378" i="102"/>
  <c r="O378" i="102" s="1"/>
  <c r="N379" i="102"/>
  <c r="O379" i="102" s="1"/>
  <c r="N385" i="102"/>
  <c r="O385" i="102" s="1"/>
  <c r="N384" i="102"/>
  <c r="O384" i="102" s="1"/>
  <c r="N383" i="102"/>
  <c r="O383" i="102" s="1"/>
  <c r="N382" i="102"/>
  <c r="O382" i="102" s="1"/>
  <c r="N381" i="102"/>
  <c r="O381" i="102" s="1"/>
  <c r="N380" i="102"/>
  <c r="O380" i="102" s="1"/>
  <c r="G23" i="102"/>
  <c r="S385" i="102"/>
  <c r="S384" i="102"/>
  <c r="S383" i="102"/>
  <c r="S382" i="102"/>
  <c r="S381" i="102"/>
  <c r="S380" i="102"/>
  <c r="S379" i="102"/>
  <c r="S378" i="102"/>
  <c r="F22" i="102"/>
  <c r="Q360" i="102"/>
  <c r="Q359" i="102"/>
  <c r="Q358" i="102"/>
  <c r="Q357" i="102"/>
  <c r="Q356" i="102"/>
  <c r="Q355" i="102"/>
  <c r="Q354" i="102"/>
  <c r="Q353" i="102"/>
  <c r="E22" i="102"/>
  <c r="S22" i="102" s="1"/>
  <c r="N360" i="102"/>
  <c r="O360" i="102" s="1"/>
  <c r="N359" i="102"/>
  <c r="O359" i="102" s="1"/>
  <c r="N358" i="102"/>
  <c r="O358" i="102" s="1"/>
  <c r="N357" i="102"/>
  <c r="O357" i="102" s="1"/>
  <c r="N356" i="102"/>
  <c r="O356" i="102" s="1"/>
  <c r="N355" i="102"/>
  <c r="O355" i="102" s="1"/>
  <c r="N354" i="102"/>
  <c r="O354" i="102" s="1"/>
  <c r="N353" i="102"/>
  <c r="O353" i="102" s="1"/>
  <c r="D22" i="102"/>
  <c r="K360" i="102"/>
  <c r="L360" i="102" s="1"/>
  <c r="K359" i="102"/>
  <c r="L359" i="102" s="1"/>
  <c r="K358" i="102"/>
  <c r="L358" i="102" s="1"/>
  <c r="K357" i="102"/>
  <c r="L357" i="102" s="1"/>
  <c r="K356" i="102"/>
  <c r="L356" i="102" s="1"/>
  <c r="K355" i="102"/>
  <c r="L355" i="102" s="1"/>
  <c r="K354" i="102"/>
  <c r="L354" i="102" s="1"/>
  <c r="K353" i="102"/>
  <c r="L353" i="102" s="1"/>
  <c r="G21" i="102"/>
  <c r="S330" i="102"/>
  <c r="S335" i="102"/>
  <c r="S334" i="102"/>
  <c r="S333" i="102"/>
  <c r="S332" i="102"/>
  <c r="S329" i="102"/>
  <c r="S328" i="102"/>
  <c r="S331" i="102"/>
  <c r="F21" i="102"/>
  <c r="Q330" i="102"/>
  <c r="Q329" i="102"/>
  <c r="Q328" i="102"/>
  <c r="Q331" i="102"/>
  <c r="Q335" i="102"/>
  <c r="Q334" i="102"/>
  <c r="Q333" i="102"/>
  <c r="Q332" i="102"/>
  <c r="D21" i="102"/>
  <c r="K335" i="102"/>
  <c r="L335" i="102" s="1"/>
  <c r="K334" i="102"/>
  <c r="L334" i="102" s="1"/>
  <c r="K333" i="102"/>
  <c r="L333" i="102" s="1"/>
  <c r="K332" i="102"/>
  <c r="L332" i="102" s="1"/>
  <c r="K331" i="102"/>
  <c r="L331" i="102" s="1"/>
  <c r="K330" i="102"/>
  <c r="L330" i="102" s="1"/>
  <c r="K329" i="102"/>
  <c r="L329" i="102" s="1"/>
  <c r="K328" i="102"/>
  <c r="L328" i="102" s="1"/>
  <c r="E21" i="102"/>
  <c r="S21" i="102" s="1"/>
  <c r="N331" i="102"/>
  <c r="O331" i="102" s="1"/>
  <c r="N330" i="102"/>
  <c r="O330" i="102" s="1"/>
  <c r="N329" i="102"/>
  <c r="O329" i="102" s="1"/>
  <c r="N328" i="102"/>
  <c r="O328" i="102" s="1"/>
  <c r="N332" i="102"/>
  <c r="O332" i="102" s="1"/>
  <c r="N333" i="102"/>
  <c r="O333" i="102" s="1"/>
  <c r="N335" i="102"/>
  <c r="O335" i="102" s="1"/>
  <c r="N334" i="102"/>
  <c r="O334" i="102" s="1"/>
  <c r="E20" i="102"/>
  <c r="S20" i="102" s="1"/>
  <c r="N310" i="102"/>
  <c r="O310" i="102" s="1"/>
  <c r="N309" i="102"/>
  <c r="O309" i="102" s="1"/>
  <c r="N308" i="102"/>
  <c r="O308" i="102" s="1"/>
  <c r="N307" i="102"/>
  <c r="O307" i="102" s="1"/>
  <c r="N306" i="102"/>
  <c r="O306" i="102" s="1"/>
  <c r="N305" i="102"/>
  <c r="O305" i="102" s="1"/>
  <c r="N304" i="102"/>
  <c r="O304" i="102" s="1"/>
  <c r="N303" i="102"/>
  <c r="O303" i="102" s="1"/>
  <c r="G20" i="102"/>
  <c r="S305" i="102"/>
  <c r="S304" i="102"/>
  <c r="S306" i="102"/>
  <c r="S308" i="102"/>
  <c r="S309" i="102"/>
  <c r="S303" i="102"/>
  <c r="S310" i="102"/>
  <c r="S307" i="102"/>
  <c r="F20" i="102"/>
  <c r="Q309" i="102"/>
  <c r="Q308" i="102"/>
  <c r="Q307" i="102"/>
  <c r="Q306" i="102"/>
  <c r="Q305" i="102"/>
  <c r="Q304" i="102"/>
  <c r="Q303" i="102"/>
  <c r="Q310" i="102"/>
  <c r="D20" i="102"/>
  <c r="K310" i="102"/>
  <c r="L310" i="102" s="1"/>
  <c r="K309" i="102"/>
  <c r="L309" i="102" s="1"/>
  <c r="K308" i="102"/>
  <c r="L308" i="102" s="1"/>
  <c r="K307" i="102"/>
  <c r="L307" i="102" s="1"/>
  <c r="K306" i="102"/>
  <c r="L306" i="102" s="1"/>
  <c r="K305" i="102"/>
  <c r="L305" i="102" s="1"/>
  <c r="K304" i="102"/>
  <c r="L304" i="102" s="1"/>
  <c r="K303" i="102"/>
  <c r="L303" i="102" s="1"/>
  <c r="F19" i="102"/>
  <c r="K19" i="102" s="1"/>
  <c r="R19" i="102" s="1"/>
  <c r="Q285" i="102"/>
  <c r="Q284" i="102"/>
  <c r="Q283" i="102"/>
  <c r="Q282" i="102"/>
  <c r="Q281" i="102"/>
  <c r="Q280" i="102"/>
  <c r="Q279" i="102"/>
  <c r="Q278" i="102"/>
  <c r="D19" i="102"/>
  <c r="K285" i="102"/>
  <c r="L285" i="102" s="1"/>
  <c r="K284" i="102"/>
  <c r="L284" i="102" s="1"/>
  <c r="K283" i="102"/>
  <c r="L283" i="102" s="1"/>
  <c r="K282" i="102"/>
  <c r="L282" i="102" s="1"/>
  <c r="K281" i="102"/>
  <c r="L281" i="102" s="1"/>
  <c r="K280" i="102"/>
  <c r="L280" i="102" s="1"/>
  <c r="K279" i="102"/>
  <c r="L279" i="102" s="1"/>
  <c r="K278" i="102"/>
  <c r="L278" i="102" s="1"/>
  <c r="E19" i="102"/>
  <c r="S19" i="102" s="1"/>
  <c r="N285" i="102"/>
  <c r="O285" i="102" s="1"/>
  <c r="N284" i="102"/>
  <c r="O284" i="102" s="1"/>
  <c r="N283" i="102"/>
  <c r="O283" i="102" s="1"/>
  <c r="N282" i="102"/>
  <c r="O282" i="102" s="1"/>
  <c r="N281" i="102"/>
  <c r="O281" i="102" s="1"/>
  <c r="N280" i="102"/>
  <c r="O280" i="102" s="1"/>
  <c r="N279" i="102"/>
  <c r="O279" i="102" s="1"/>
  <c r="N278" i="102"/>
  <c r="O278" i="102" s="1"/>
  <c r="G18" i="102"/>
  <c r="S260" i="102"/>
  <c r="S259" i="102"/>
  <c r="S258" i="102"/>
  <c r="S257" i="102"/>
  <c r="S256" i="102"/>
  <c r="S255" i="102"/>
  <c r="S254" i="102"/>
  <c r="S253" i="102"/>
  <c r="D18" i="102"/>
  <c r="K260" i="102"/>
  <c r="L260" i="102" s="1"/>
  <c r="K259" i="102"/>
  <c r="L259" i="102" s="1"/>
  <c r="K258" i="102"/>
  <c r="L258" i="102" s="1"/>
  <c r="K257" i="102"/>
  <c r="L257" i="102" s="1"/>
  <c r="K256" i="102"/>
  <c r="L256" i="102" s="1"/>
  <c r="K255" i="102"/>
  <c r="L255" i="102" s="1"/>
  <c r="K254" i="102"/>
  <c r="L254" i="102" s="1"/>
  <c r="K253" i="102"/>
  <c r="L253" i="102" s="1"/>
  <c r="F18" i="102"/>
  <c r="Q260" i="102"/>
  <c r="Q259" i="102"/>
  <c r="Q258" i="102"/>
  <c r="Q257" i="102"/>
  <c r="Q256" i="102"/>
  <c r="Q255" i="102"/>
  <c r="Q254" i="102"/>
  <c r="Q253" i="102"/>
  <c r="E18" i="102"/>
  <c r="S18" i="102" s="1"/>
  <c r="N260" i="102"/>
  <c r="O260" i="102" s="1"/>
  <c r="N259" i="102"/>
  <c r="O259" i="102" s="1"/>
  <c r="N258" i="102"/>
  <c r="O258" i="102" s="1"/>
  <c r="N257" i="102"/>
  <c r="O257" i="102" s="1"/>
  <c r="N256" i="102"/>
  <c r="O256" i="102" s="1"/>
  <c r="N255" i="102"/>
  <c r="O255" i="102" s="1"/>
  <c r="N254" i="102"/>
  <c r="O254" i="102" s="1"/>
  <c r="N253" i="102"/>
  <c r="O253" i="102" s="1"/>
  <c r="D17" i="102"/>
  <c r="K235" i="102"/>
  <c r="L235" i="102" s="1"/>
  <c r="K234" i="102"/>
  <c r="L234" i="102" s="1"/>
  <c r="K233" i="102"/>
  <c r="L233" i="102" s="1"/>
  <c r="K232" i="102"/>
  <c r="L232" i="102" s="1"/>
  <c r="K231" i="102"/>
  <c r="L231" i="102" s="1"/>
  <c r="K230" i="102"/>
  <c r="L230" i="102" s="1"/>
  <c r="K229" i="102"/>
  <c r="L229" i="102" s="1"/>
  <c r="K228" i="102"/>
  <c r="L228" i="102" s="1"/>
  <c r="F17" i="102"/>
  <c r="Q235" i="102"/>
  <c r="Q234" i="102"/>
  <c r="Q233" i="102"/>
  <c r="Q232" i="102"/>
  <c r="Q231" i="102"/>
  <c r="Q230" i="102"/>
  <c r="Q229" i="102"/>
  <c r="Q228" i="102"/>
  <c r="E17" i="102"/>
  <c r="S17" i="102" s="1"/>
  <c r="N235" i="102"/>
  <c r="O235" i="102" s="1"/>
  <c r="N234" i="102"/>
  <c r="O234" i="102" s="1"/>
  <c r="N233" i="102"/>
  <c r="O233" i="102" s="1"/>
  <c r="N232" i="102"/>
  <c r="O232" i="102" s="1"/>
  <c r="N231" i="102"/>
  <c r="O231" i="102" s="1"/>
  <c r="N230" i="102"/>
  <c r="O230" i="102" s="1"/>
  <c r="N229" i="102"/>
  <c r="O229" i="102" s="1"/>
  <c r="N228" i="102"/>
  <c r="O228" i="102" s="1"/>
  <c r="G16" i="102"/>
  <c r="S204" i="102"/>
  <c r="S203" i="102"/>
  <c r="S210" i="102"/>
  <c r="S209" i="102"/>
  <c r="S208" i="102"/>
  <c r="S207" i="102"/>
  <c r="S206" i="102"/>
  <c r="S205" i="102"/>
  <c r="D16" i="102"/>
  <c r="K208" i="102"/>
  <c r="L208" i="102" s="1"/>
  <c r="K207" i="102"/>
  <c r="L207" i="102" s="1"/>
  <c r="K206" i="102"/>
  <c r="L206" i="102" s="1"/>
  <c r="K209" i="102"/>
  <c r="L209" i="102" s="1"/>
  <c r="K205" i="102"/>
  <c r="L205" i="102" s="1"/>
  <c r="K204" i="102"/>
  <c r="L204" i="102" s="1"/>
  <c r="K203" i="102"/>
  <c r="L203" i="102" s="1"/>
  <c r="K210" i="102"/>
  <c r="L210" i="102" s="1"/>
  <c r="E16" i="102"/>
  <c r="S16" i="102" s="1"/>
  <c r="N205" i="102"/>
  <c r="O205" i="102" s="1"/>
  <c r="N204" i="102"/>
  <c r="O204" i="102" s="1"/>
  <c r="N203" i="102"/>
  <c r="O203" i="102" s="1"/>
  <c r="N206" i="102"/>
  <c r="O206" i="102" s="1"/>
  <c r="N207" i="102"/>
  <c r="O207" i="102" s="1"/>
  <c r="N210" i="102"/>
  <c r="O210" i="102" s="1"/>
  <c r="N209" i="102"/>
  <c r="O209" i="102" s="1"/>
  <c r="N208" i="102"/>
  <c r="O208" i="102" s="1"/>
  <c r="F16" i="102"/>
  <c r="Q204" i="102"/>
  <c r="Q203" i="102"/>
  <c r="Q210" i="102"/>
  <c r="Q209" i="102"/>
  <c r="Q208" i="102"/>
  <c r="Q207" i="102"/>
  <c r="Q206" i="102"/>
  <c r="Q205" i="102"/>
  <c r="S185" i="102"/>
  <c r="S184" i="102"/>
  <c r="S183" i="102"/>
  <c r="S182" i="102"/>
  <c r="S181" i="102"/>
  <c r="S180" i="102"/>
  <c r="S179" i="102"/>
  <c r="K185" i="102"/>
  <c r="L185" i="102" s="1"/>
  <c r="K184" i="102"/>
  <c r="L184" i="102" s="1"/>
  <c r="K183" i="102"/>
  <c r="L183" i="102" s="1"/>
  <c r="K182" i="102"/>
  <c r="L182" i="102" s="1"/>
  <c r="K181" i="102"/>
  <c r="L181" i="102" s="1"/>
  <c r="K180" i="102"/>
  <c r="L180" i="102" s="1"/>
  <c r="K179" i="102"/>
  <c r="L179" i="102" s="1"/>
  <c r="N185" i="102"/>
  <c r="O185" i="102" s="1"/>
  <c r="N184" i="102"/>
  <c r="O184" i="102" s="1"/>
  <c r="N183" i="102"/>
  <c r="O183" i="102" s="1"/>
  <c r="N182" i="102"/>
  <c r="O182" i="102" s="1"/>
  <c r="N181" i="102"/>
  <c r="O181" i="102" s="1"/>
  <c r="N180" i="102"/>
  <c r="O180" i="102" s="1"/>
  <c r="N179" i="102"/>
  <c r="O179" i="102" s="1"/>
  <c r="Q185" i="102"/>
  <c r="Q184" i="102"/>
  <c r="Q183" i="102"/>
  <c r="Q182" i="102"/>
  <c r="Q181" i="102"/>
  <c r="Q180" i="102"/>
  <c r="Q179" i="102"/>
  <c r="K112" i="107"/>
  <c r="L112" i="107" s="1"/>
  <c r="D12" i="107"/>
  <c r="Q12" i="107" s="1"/>
  <c r="AA12" i="107" s="1"/>
  <c r="K10" i="107"/>
  <c r="R10" i="107" s="1"/>
  <c r="K37" i="107"/>
  <c r="L37" i="107" s="1"/>
  <c r="K29" i="107"/>
  <c r="L29" i="107" s="1"/>
  <c r="K33" i="107"/>
  <c r="L33" i="107" s="1"/>
  <c r="K34" i="107"/>
  <c r="L34" i="107" s="1"/>
  <c r="K32" i="107"/>
  <c r="L32" i="107" s="1"/>
  <c r="K31" i="107"/>
  <c r="L31" i="107" s="1"/>
  <c r="K30" i="107"/>
  <c r="L30" i="107" s="1"/>
  <c r="Q11" i="107"/>
  <c r="AA11" i="107" s="1"/>
  <c r="K36" i="107"/>
  <c r="L36" i="107" s="1"/>
  <c r="K28" i="107"/>
  <c r="L28" i="107" s="1"/>
  <c r="Q10" i="107"/>
  <c r="AA10" i="107" s="1"/>
  <c r="K35" i="107"/>
  <c r="L35" i="107" s="1"/>
  <c r="K60" i="105"/>
  <c r="L60" i="105" s="1"/>
  <c r="K57" i="105"/>
  <c r="L57" i="105" s="1"/>
  <c r="K55" i="105"/>
  <c r="L55" i="105" s="1"/>
  <c r="D13" i="108"/>
  <c r="K137" i="108"/>
  <c r="L137" i="108" s="1"/>
  <c r="K136" i="108"/>
  <c r="L136" i="108" s="1"/>
  <c r="K135" i="108"/>
  <c r="L135" i="108" s="1"/>
  <c r="K134" i="108"/>
  <c r="L134" i="108" s="1"/>
  <c r="K133" i="108"/>
  <c r="L133" i="108" s="1"/>
  <c r="K132" i="108"/>
  <c r="L132" i="108" s="1"/>
  <c r="K131" i="108"/>
  <c r="L131" i="108" s="1"/>
  <c r="K130" i="108"/>
  <c r="L130" i="108" s="1"/>
  <c r="K129" i="108"/>
  <c r="L129" i="108" s="1"/>
  <c r="K128" i="108"/>
  <c r="L128" i="108" s="1"/>
  <c r="G13" i="108"/>
  <c r="L13" i="108" s="1"/>
  <c r="S137" i="108"/>
  <c r="S136" i="108"/>
  <c r="S135" i="108"/>
  <c r="S134" i="108"/>
  <c r="S133" i="108"/>
  <c r="S132" i="108"/>
  <c r="S131" i="108"/>
  <c r="S130" i="108"/>
  <c r="S129" i="108"/>
  <c r="S128" i="108"/>
  <c r="F13" i="108"/>
  <c r="Q137" i="108"/>
  <c r="Q136" i="108"/>
  <c r="Q135" i="108"/>
  <c r="Q134" i="108"/>
  <c r="Q133" i="108"/>
  <c r="Q132" i="108"/>
  <c r="Q131" i="108"/>
  <c r="Q130" i="108"/>
  <c r="Q129" i="108"/>
  <c r="Q128" i="108"/>
  <c r="G12" i="108"/>
  <c r="L12" i="108" s="1"/>
  <c r="AB12" i="108" s="1"/>
  <c r="S112" i="108"/>
  <c r="S111" i="108"/>
  <c r="S110" i="108"/>
  <c r="S109" i="108"/>
  <c r="S108" i="108"/>
  <c r="S107" i="108"/>
  <c r="S106" i="108"/>
  <c r="S105" i="108"/>
  <c r="S104" i="108"/>
  <c r="S103" i="108"/>
  <c r="D12" i="108"/>
  <c r="K112" i="108"/>
  <c r="L112" i="108" s="1"/>
  <c r="K111" i="108"/>
  <c r="L111" i="108" s="1"/>
  <c r="K110" i="108"/>
  <c r="L110" i="108" s="1"/>
  <c r="K109" i="108"/>
  <c r="L109" i="108" s="1"/>
  <c r="K108" i="108"/>
  <c r="L108" i="108" s="1"/>
  <c r="K107" i="108"/>
  <c r="L107" i="108" s="1"/>
  <c r="K106" i="108"/>
  <c r="L106" i="108" s="1"/>
  <c r="K105" i="108"/>
  <c r="L105" i="108" s="1"/>
  <c r="K104" i="108"/>
  <c r="L104" i="108" s="1"/>
  <c r="K103" i="108"/>
  <c r="L103" i="108" s="1"/>
  <c r="E12" i="108"/>
  <c r="S12" i="108" s="1"/>
  <c r="N112" i="108"/>
  <c r="O112" i="108" s="1"/>
  <c r="N111" i="108"/>
  <c r="O111" i="108" s="1"/>
  <c r="N110" i="108"/>
  <c r="O110" i="108" s="1"/>
  <c r="N109" i="108"/>
  <c r="O109" i="108" s="1"/>
  <c r="N108" i="108"/>
  <c r="O108" i="108" s="1"/>
  <c r="N107" i="108"/>
  <c r="O107" i="108" s="1"/>
  <c r="N106" i="108"/>
  <c r="O106" i="108" s="1"/>
  <c r="N105" i="108"/>
  <c r="O105" i="108" s="1"/>
  <c r="N104" i="108"/>
  <c r="O104" i="108" s="1"/>
  <c r="N103" i="108"/>
  <c r="O103" i="108" s="1"/>
  <c r="F12" i="108"/>
  <c r="Q112" i="108"/>
  <c r="Q111" i="108"/>
  <c r="Q110" i="108"/>
  <c r="Q109" i="108"/>
  <c r="Q108" i="108"/>
  <c r="Q107" i="108"/>
  <c r="Q106" i="108"/>
  <c r="Q105" i="108"/>
  <c r="Q104" i="108"/>
  <c r="Q103" i="108"/>
  <c r="F11" i="108"/>
  <c r="Q87" i="108"/>
  <c r="Q86" i="108"/>
  <c r="Q85" i="108"/>
  <c r="Q84" i="108"/>
  <c r="Q83" i="108"/>
  <c r="Q82" i="108"/>
  <c r="Q81" i="108"/>
  <c r="Q80" i="108"/>
  <c r="Q79" i="108"/>
  <c r="Q78" i="108"/>
  <c r="G11" i="108"/>
  <c r="S87" i="108"/>
  <c r="S86" i="108"/>
  <c r="S85" i="108"/>
  <c r="S84" i="108"/>
  <c r="S83" i="108"/>
  <c r="S82" i="108"/>
  <c r="S81" i="108"/>
  <c r="S80" i="108"/>
  <c r="S79" i="108"/>
  <c r="S78" i="108"/>
  <c r="D11" i="108"/>
  <c r="Q11" i="108" s="1"/>
  <c r="AA11" i="108" s="1"/>
  <c r="K87" i="108"/>
  <c r="L87" i="108" s="1"/>
  <c r="K86" i="108"/>
  <c r="L86" i="108" s="1"/>
  <c r="K85" i="108"/>
  <c r="L85" i="108" s="1"/>
  <c r="K84" i="108"/>
  <c r="L84" i="108" s="1"/>
  <c r="K83" i="108"/>
  <c r="L83" i="108" s="1"/>
  <c r="K82" i="108"/>
  <c r="L82" i="108" s="1"/>
  <c r="K81" i="108"/>
  <c r="L81" i="108" s="1"/>
  <c r="K80" i="108"/>
  <c r="L80" i="108" s="1"/>
  <c r="K79" i="108"/>
  <c r="L79" i="108" s="1"/>
  <c r="K78" i="108"/>
  <c r="L78" i="108" s="1"/>
  <c r="E11" i="108"/>
  <c r="S11" i="108" s="1"/>
  <c r="N87" i="108"/>
  <c r="O87" i="108" s="1"/>
  <c r="N86" i="108"/>
  <c r="O86" i="108" s="1"/>
  <c r="N85" i="108"/>
  <c r="O85" i="108" s="1"/>
  <c r="N84" i="108"/>
  <c r="O84" i="108" s="1"/>
  <c r="N83" i="108"/>
  <c r="O83" i="108" s="1"/>
  <c r="N82" i="108"/>
  <c r="O82" i="108" s="1"/>
  <c r="N81" i="108"/>
  <c r="O81" i="108" s="1"/>
  <c r="N80" i="108"/>
  <c r="O80" i="108" s="1"/>
  <c r="N79" i="108"/>
  <c r="O79" i="108" s="1"/>
  <c r="N78" i="108"/>
  <c r="O78" i="108" s="1"/>
  <c r="G10" i="108"/>
  <c r="L10" i="108" s="1"/>
  <c r="AB10" i="108" s="1"/>
  <c r="S53" i="108"/>
  <c r="F10" i="108"/>
  <c r="Q53" i="108"/>
  <c r="E10" i="108"/>
  <c r="S10" i="108" s="1"/>
  <c r="N53" i="108"/>
  <c r="O53" i="108" s="1"/>
  <c r="D9" i="108"/>
  <c r="Q10" i="108" s="1"/>
  <c r="AA10" i="108" s="1"/>
  <c r="K37" i="108"/>
  <c r="L37" i="108" s="1"/>
  <c r="K36" i="108"/>
  <c r="L36" i="108" s="1"/>
  <c r="K35" i="108"/>
  <c r="L35" i="108" s="1"/>
  <c r="K34" i="108"/>
  <c r="L34" i="108" s="1"/>
  <c r="K33" i="108"/>
  <c r="L33" i="108" s="1"/>
  <c r="K32" i="108"/>
  <c r="L32" i="108" s="1"/>
  <c r="K29" i="108"/>
  <c r="L29" i="108" s="1"/>
  <c r="K31" i="108"/>
  <c r="L31" i="108" s="1"/>
  <c r="K30" i="108"/>
  <c r="L30" i="108" s="1"/>
  <c r="K28" i="108"/>
  <c r="L28" i="108" s="1"/>
  <c r="F9" i="108"/>
  <c r="K9" i="108" s="1"/>
  <c r="R9" i="108" s="1"/>
  <c r="Q31" i="108"/>
  <c r="Q30" i="108"/>
  <c r="Q29" i="108"/>
  <c r="Q28" i="108"/>
  <c r="Q37" i="108"/>
  <c r="Q36" i="108"/>
  <c r="Q35" i="108"/>
  <c r="Q34" i="108"/>
  <c r="Q33" i="108"/>
  <c r="Q32" i="108"/>
  <c r="G9" i="108"/>
  <c r="S30" i="108"/>
  <c r="S29" i="108"/>
  <c r="S34" i="108"/>
  <c r="S37" i="108"/>
  <c r="S32" i="108"/>
  <c r="S28" i="108"/>
  <c r="S36" i="108"/>
  <c r="S33" i="108"/>
  <c r="S31" i="108"/>
  <c r="S35" i="108"/>
  <c r="E9" i="108"/>
  <c r="S9" i="108" s="1"/>
  <c r="N37" i="108"/>
  <c r="O37" i="108" s="1"/>
  <c r="N36" i="108"/>
  <c r="O36" i="108" s="1"/>
  <c r="N35" i="108"/>
  <c r="O35" i="108" s="1"/>
  <c r="N34" i="108"/>
  <c r="O34" i="108" s="1"/>
  <c r="N33" i="108"/>
  <c r="O33" i="108" s="1"/>
  <c r="N32" i="108"/>
  <c r="O32" i="108" s="1"/>
  <c r="N31" i="108"/>
  <c r="O31" i="108" s="1"/>
  <c r="N30" i="108"/>
  <c r="O30" i="108" s="1"/>
  <c r="N28" i="108"/>
  <c r="O28" i="108" s="1"/>
  <c r="N29" i="108"/>
  <c r="O29" i="108" s="1"/>
  <c r="D19" i="107"/>
  <c r="Q19" i="107" s="1"/>
  <c r="AA19" i="107" s="1"/>
  <c r="K278" i="107"/>
  <c r="L278" i="107" s="1"/>
  <c r="F19" i="107"/>
  <c r="K19" i="107" s="1"/>
  <c r="R19" i="107" s="1"/>
  <c r="Q278" i="107"/>
  <c r="E19" i="107"/>
  <c r="S19" i="107" s="1"/>
  <c r="N278" i="107"/>
  <c r="O278" i="107" s="1"/>
  <c r="D18" i="107"/>
  <c r="Q18" i="107" s="1"/>
  <c r="AA18" i="107" s="1"/>
  <c r="K253" i="107"/>
  <c r="L253" i="107" s="1"/>
  <c r="E18" i="107"/>
  <c r="S18" i="107" s="1"/>
  <c r="N253" i="107"/>
  <c r="O253" i="107" s="1"/>
  <c r="G18" i="107"/>
  <c r="S253" i="107"/>
  <c r="F18" i="107"/>
  <c r="K18" i="107" s="1"/>
  <c r="Q253" i="107"/>
  <c r="D17" i="107"/>
  <c r="Q17" i="107" s="1"/>
  <c r="AA17" i="107" s="1"/>
  <c r="K237" i="107"/>
  <c r="L237" i="107" s="1"/>
  <c r="K236" i="107"/>
  <c r="L236" i="107" s="1"/>
  <c r="K235" i="107"/>
  <c r="L235" i="107" s="1"/>
  <c r="K234" i="107"/>
  <c r="L234" i="107" s="1"/>
  <c r="K233" i="107"/>
  <c r="L233" i="107" s="1"/>
  <c r="K232" i="107"/>
  <c r="L232" i="107" s="1"/>
  <c r="K231" i="107"/>
  <c r="L231" i="107" s="1"/>
  <c r="K230" i="107"/>
  <c r="L230" i="107" s="1"/>
  <c r="K229" i="107"/>
  <c r="L229" i="107" s="1"/>
  <c r="K228" i="107"/>
  <c r="L228" i="107" s="1"/>
  <c r="E17" i="107"/>
  <c r="S17" i="107" s="1"/>
  <c r="N237" i="107"/>
  <c r="O237" i="107" s="1"/>
  <c r="N236" i="107"/>
  <c r="O236" i="107" s="1"/>
  <c r="N235" i="107"/>
  <c r="O235" i="107" s="1"/>
  <c r="N234" i="107"/>
  <c r="O234" i="107" s="1"/>
  <c r="N233" i="107"/>
  <c r="O233" i="107" s="1"/>
  <c r="N232" i="107"/>
  <c r="O232" i="107" s="1"/>
  <c r="N231" i="107"/>
  <c r="O231" i="107" s="1"/>
  <c r="N230" i="107"/>
  <c r="O230" i="107" s="1"/>
  <c r="N229" i="107"/>
  <c r="O229" i="107" s="1"/>
  <c r="N228" i="107"/>
  <c r="O228" i="107" s="1"/>
  <c r="F17" i="107"/>
  <c r="R17" i="107" s="1"/>
  <c r="Q234" i="107"/>
  <c r="Q233" i="107"/>
  <c r="Q232" i="107"/>
  <c r="Q231" i="107"/>
  <c r="Q230" i="107"/>
  <c r="Q229" i="107"/>
  <c r="Q228" i="107"/>
  <c r="Q237" i="107"/>
  <c r="Q236" i="107"/>
  <c r="Q235" i="107"/>
  <c r="E16" i="107"/>
  <c r="S16" i="107" s="1"/>
  <c r="N212" i="107"/>
  <c r="O212" i="107" s="1"/>
  <c r="N211" i="107"/>
  <c r="O211" i="107" s="1"/>
  <c r="N210" i="107"/>
  <c r="O210" i="107" s="1"/>
  <c r="N209" i="107"/>
  <c r="O209" i="107" s="1"/>
  <c r="N208" i="107"/>
  <c r="O208" i="107" s="1"/>
  <c r="N207" i="107"/>
  <c r="O207" i="107" s="1"/>
  <c r="N206" i="107"/>
  <c r="O206" i="107" s="1"/>
  <c r="N205" i="107"/>
  <c r="O205" i="107" s="1"/>
  <c r="N204" i="107"/>
  <c r="O204" i="107" s="1"/>
  <c r="N203" i="107"/>
  <c r="O203" i="107" s="1"/>
  <c r="G16" i="107"/>
  <c r="S208" i="107"/>
  <c r="S207" i="107"/>
  <c r="S206" i="107"/>
  <c r="S205" i="107"/>
  <c r="S204" i="107"/>
  <c r="S203" i="107"/>
  <c r="S212" i="107"/>
  <c r="S211" i="107"/>
  <c r="S210" i="107"/>
  <c r="S209" i="107"/>
  <c r="F16" i="107"/>
  <c r="Q209" i="107"/>
  <c r="Q208" i="107"/>
  <c r="Q207" i="107"/>
  <c r="Q206" i="107"/>
  <c r="Q205" i="107"/>
  <c r="Q204" i="107"/>
  <c r="Q203" i="107"/>
  <c r="Q212" i="107"/>
  <c r="Q211" i="107"/>
  <c r="Q210" i="107"/>
  <c r="D16" i="107"/>
  <c r="Q16" i="107" s="1"/>
  <c r="AA16" i="107" s="1"/>
  <c r="K212" i="107"/>
  <c r="L212" i="107" s="1"/>
  <c r="K211" i="107"/>
  <c r="L211" i="107" s="1"/>
  <c r="K210" i="107"/>
  <c r="L210" i="107" s="1"/>
  <c r="K209" i="107"/>
  <c r="L209" i="107" s="1"/>
  <c r="K208" i="107"/>
  <c r="L208" i="107" s="1"/>
  <c r="K207" i="107"/>
  <c r="L207" i="107" s="1"/>
  <c r="K206" i="107"/>
  <c r="L206" i="107" s="1"/>
  <c r="K205" i="107"/>
  <c r="L205" i="107" s="1"/>
  <c r="K204" i="107"/>
  <c r="L204" i="107" s="1"/>
  <c r="K203" i="107"/>
  <c r="L203" i="107" s="1"/>
  <c r="D15" i="107"/>
  <c r="Q15" i="107" s="1"/>
  <c r="AA15" i="107" s="1"/>
  <c r="K185" i="107"/>
  <c r="L185" i="107" s="1"/>
  <c r="K184" i="107"/>
  <c r="L184" i="107" s="1"/>
  <c r="K187" i="107"/>
  <c r="L187" i="107" s="1"/>
  <c r="K183" i="107"/>
  <c r="L183" i="107" s="1"/>
  <c r="K182" i="107"/>
  <c r="L182" i="107" s="1"/>
  <c r="K181" i="107"/>
  <c r="L181" i="107" s="1"/>
  <c r="K180" i="107"/>
  <c r="L180" i="107" s="1"/>
  <c r="K179" i="107"/>
  <c r="L179" i="107" s="1"/>
  <c r="K178" i="107"/>
  <c r="L178" i="107" s="1"/>
  <c r="K186" i="107"/>
  <c r="L186" i="107" s="1"/>
  <c r="E15" i="107"/>
  <c r="S15" i="107" s="1"/>
  <c r="N184" i="107"/>
  <c r="O184" i="107" s="1"/>
  <c r="N183" i="107"/>
  <c r="O183" i="107" s="1"/>
  <c r="N182" i="107"/>
  <c r="O182" i="107" s="1"/>
  <c r="N181" i="107"/>
  <c r="O181" i="107" s="1"/>
  <c r="N180" i="107"/>
  <c r="O180" i="107" s="1"/>
  <c r="N179" i="107"/>
  <c r="O179" i="107" s="1"/>
  <c r="N178" i="107"/>
  <c r="O178" i="107" s="1"/>
  <c r="N187" i="107"/>
  <c r="O187" i="107" s="1"/>
  <c r="N186" i="107"/>
  <c r="O186" i="107" s="1"/>
  <c r="N185" i="107"/>
  <c r="O185" i="107" s="1"/>
  <c r="G15" i="107"/>
  <c r="S182" i="107"/>
  <c r="S181" i="107"/>
  <c r="S183" i="107"/>
  <c r="S180" i="107"/>
  <c r="S179" i="107"/>
  <c r="S178" i="107"/>
  <c r="S187" i="107"/>
  <c r="S186" i="107"/>
  <c r="S185" i="107"/>
  <c r="S184" i="107"/>
  <c r="E14" i="107"/>
  <c r="S14" i="107" s="1"/>
  <c r="N162" i="107"/>
  <c r="O162" i="107" s="1"/>
  <c r="N161" i="107"/>
  <c r="O161" i="107" s="1"/>
  <c r="N160" i="107"/>
  <c r="O160" i="107" s="1"/>
  <c r="N153" i="107"/>
  <c r="O153" i="107" s="1"/>
  <c r="N159" i="107"/>
  <c r="O159" i="107" s="1"/>
  <c r="N154" i="107"/>
  <c r="O154" i="107" s="1"/>
  <c r="N158" i="107"/>
  <c r="O158" i="107" s="1"/>
  <c r="N157" i="107"/>
  <c r="O157" i="107" s="1"/>
  <c r="N156" i="107"/>
  <c r="O156" i="107" s="1"/>
  <c r="N155" i="107"/>
  <c r="O155" i="107" s="1"/>
  <c r="G14" i="107"/>
  <c r="S161" i="107"/>
  <c r="S158" i="107"/>
  <c r="S157" i="107"/>
  <c r="S156" i="107"/>
  <c r="S155" i="107"/>
  <c r="S160" i="107"/>
  <c r="S159" i="107"/>
  <c r="S154" i="107"/>
  <c r="S153" i="107"/>
  <c r="S162" i="107"/>
  <c r="D14" i="107"/>
  <c r="Q14" i="107" s="1"/>
  <c r="AA14" i="107" s="1"/>
  <c r="K154" i="107"/>
  <c r="L154" i="107" s="1"/>
  <c r="K162" i="107"/>
  <c r="L162" i="107" s="1"/>
  <c r="K161" i="107"/>
  <c r="L161" i="107" s="1"/>
  <c r="K160" i="107"/>
  <c r="L160" i="107" s="1"/>
  <c r="K156" i="107"/>
  <c r="L156" i="107" s="1"/>
  <c r="K155" i="107"/>
  <c r="L155" i="107" s="1"/>
  <c r="K153" i="107"/>
  <c r="L153" i="107" s="1"/>
  <c r="K159" i="107"/>
  <c r="L159" i="107" s="1"/>
  <c r="K158" i="107"/>
  <c r="L158" i="107" s="1"/>
  <c r="K157" i="107"/>
  <c r="L157" i="107" s="1"/>
  <c r="F14" i="107"/>
  <c r="R14" i="107" s="1"/>
  <c r="Q159" i="107"/>
  <c r="Q161" i="107"/>
  <c r="Q158" i="107"/>
  <c r="Q162" i="107"/>
  <c r="Q157" i="107"/>
  <c r="Q156" i="107"/>
  <c r="Q155" i="107"/>
  <c r="Q154" i="107"/>
  <c r="Q153" i="107"/>
  <c r="Q160" i="107"/>
  <c r="D13" i="107"/>
  <c r="Q13" i="107" s="1"/>
  <c r="AA13" i="107" s="1"/>
  <c r="K130" i="107"/>
  <c r="L130" i="107" s="1"/>
  <c r="K129" i="107"/>
  <c r="L129" i="107" s="1"/>
  <c r="K128" i="107"/>
  <c r="L128" i="107" s="1"/>
  <c r="K137" i="107"/>
  <c r="L137" i="107" s="1"/>
  <c r="K136" i="107"/>
  <c r="L136" i="107" s="1"/>
  <c r="K135" i="107"/>
  <c r="L135" i="107" s="1"/>
  <c r="K134" i="107"/>
  <c r="L134" i="107" s="1"/>
  <c r="K133" i="107"/>
  <c r="L133" i="107" s="1"/>
  <c r="K132" i="107"/>
  <c r="L132" i="107" s="1"/>
  <c r="K131" i="107"/>
  <c r="L131" i="107" s="1"/>
  <c r="E13" i="107"/>
  <c r="S13" i="107" s="1"/>
  <c r="N129" i="107"/>
  <c r="O129" i="107" s="1"/>
  <c r="N128" i="107"/>
  <c r="O128" i="107" s="1"/>
  <c r="N132" i="107"/>
  <c r="O132" i="107" s="1"/>
  <c r="N133" i="107"/>
  <c r="O133" i="107" s="1"/>
  <c r="N130" i="107"/>
  <c r="O130" i="107" s="1"/>
  <c r="N137" i="107"/>
  <c r="O137" i="107" s="1"/>
  <c r="N136" i="107"/>
  <c r="O136" i="107" s="1"/>
  <c r="N135" i="107"/>
  <c r="O135" i="107" s="1"/>
  <c r="N134" i="107"/>
  <c r="O134" i="107" s="1"/>
  <c r="N131" i="107"/>
  <c r="O131" i="107" s="1"/>
  <c r="F13" i="107"/>
  <c r="K13" i="107" s="1"/>
  <c r="Q129" i="107"/>
  <c r="Q137" i="107"/>
  <c r="Q136" i="107"/>
  <c r="Q135" i="107"/>
  <c r="Q134" i="107"/>
  <c r="Q133" i="107"/>
  <c r="Q132" i="107"/>
  <c r="Q131" i="107"/>
  <c r="Q130" i="107"/>
  <c r="Q128" i="107"/>
  <c r="G13" i="107"/>
  <c r="S137" i="107"/>
  <c r="S136" i="107"/>
  <c r="S135" i="107"/>
  <c r="S134" i="107"/>
  <c r="S128" i="107"/>
  <c r="S133" i="107"/>
  <c r="S132" i="107"/>
  <c r="S131" i="107"/>
  <c r="S130" i="107"/>
  <c r="S129" i="107"/>
  <c r="G12" i="107"/>
  <c r="S112" i="107"/>
  <c r="S111" i="107"/>
  <c r="S110" i="107"/>
  <c r="S109" i="107"/>
  <c r="S108" i="107"/>
  <c r="S107" i="107"/>
  <c r="S106" i="107"/>
  <c r="S105" i="107"/>
  <c r="S104" i="107"/>
  <c r="S103" i="107"/>
  <c r="F12" i="107"/>
  <c r="Q112" i="107"/>
  <c r="Q111" i="107"/>
  <c r="Q110" i="107"/>
  <c r="Q109" i="107"/>
  <c r="Q108" i="107"/>
  <c r="Q107" i="107"/>
  <c r="Q106" i="107"/>
  <c r="Q105" i="107"/>
  <c r="Q104" i="107"/>
  <c r="Q103" i="107"/>
  <c r="G11" i="107"/>
  <c r="S87" i="107"/>
  <c r="S86" i="107"/>
  <c r="S85" i="107"/>
  <c r="S84" i="107"/>
  <c r="S83" i="107"/>
  <c r="S82" i="107"/>
  <c r="S81" i="107"/>
  <c r="S80" i="107"/>
  <c r="S79" i="107"/>
  <c r="S78" i="107"/>
  <c r="E11" i="107"/>
  <c r="S11" i="107" s="1"/>
  <c r="N87" i="107"/>
  <c r="O87" i="107" s="1"/>
  <c r="N86" i="107"/>
  <c r="O86" i="107" s="1"/>
  <c r="N85" i="107"/>
  <c r="O85" i="107" s="1"/>
  <c r="N84" i="107"/>
  <c r="O84" i="107" s="1"/>
  <c r="N83" i="107"/>
  <c r="O83" i="107" s="1"/>
  <c r="N82" i="107"/>
  <c r="O82" i="107" s="1"/>
  <c r="N81" i="107"/>
  <c r="O81" i="107" s="1"/>
  <c r="N80" i="107"/>
  <c r="O80" i="107" s="1"/>
  <c r="N79" i="107"/>
  <c r="O79" i="107" s="1"/>
  <c r="N78" i="107"/>
  <c r="O78" i="107" s="1"/>
  <c r="E10" i="107"/>
  <c r="S10" i="107" s="1"/>
  <c r="N62" i="107"/>
  <c r="O62" i="107" s="1"/>
  <c r="N61" i="107"/>
  <c r="O61" i="107" s="1"/>
  <c r="N60" i="107"/>
  <c r="O60" i="107" s="1"/>
  <c r="N59" i="107"/>
  <c r="O59" i="107" s="1"/>
  <c r="N58" i="107"/>
  <c r="O58" i="107" s="1"/>
  <c r="N57" i="107"/>
  <c r="O57" i="107" s="1"/>
  <c r="N56" i="107"/>
  <c r="O56" i="107" s="1"/>
  <c r="N55" i="107"/>
  <c r="O55" i="107" s="1"/>
  <c r="N54" i="107"/>
  <c r="O54" i="107" s="1"/>
  <c r="N53" i="107"/>
  <c r="O53" i="107" s="1"/>
  <c r="G10" i="107"/>
  <c r="S62" i="107"/>
  <c r="S61" i="107"/>
  <c r="S60" i="107"/>
  <c r="S59" i="107"/>
  <c r="S58" i="107"/>
  <c r="S57" i="107"/>
  <c r="S56" i="107"/>
  <c r="S55" i="107"/>
  <c r="S54" i="107"/>
  <c r="S53" i="107"/>
  <c r="E9" i="107"/>
  <c r="S9" i="107" s="1"/>
  <c r="N37" i="107"/>
  <c r="O37" i="107" s="1"/>
  <c r="N36" i="107"/>
  <c r="O36" i="107" s="1"/>
  <c r="N35" i="107"/>
  <c r="O35" i="107" s="1"/>
  <c r="N34" i="107"/>
  <c r="O34" i="107" s="1"/>
  <c r="N33" i="107"/>
  <c r="O33" i="107" s="1"/>
  <c r="N32" i="107"/>
  <c r="O32" i="107" s="1"/>
  <c r="N31" i="107"/>
  <c r="O31" i="107" s="1"/>
  <c r="N30" i="107"/>
  <c r="O30" i="107" s="1"/>
  <c r="N29" i="107"/>
  <c r="O29" i="107" s="1"/>
  <c r="N28" i="107"/>
  <c r="O28" i="107" s="1"/>
  <c r="D9" i="106"/>
  <c r="K37" i="106"/>
  <c r="L37" i="106" s="1"/>
  <c r="K36" i="106"/>
  <c r="L36" i="106" s="1"/>
  <c r="K35" i="106"/>
  <c r="L35" i="106" s="1"/>
  <c r="K34" i="106"/>
  <c r="L34" i="106" s="1"/>
  <c r="K33" i="106"/>
  <c r="L33" i="106" s="1"/>
  <c r="K32" i="106"/>
  <c r="L32" i="106" s="1"/>
  <c r="K31" i="106"/>
  <c r="L31" i="106" s="1"/>
  <c r="K30" i="106"/>
  <c r="L30" i="106" s="1"/>
  <c r="K29" i="106"/>
  <c r="L29" i="106" s="1"/>
  <c r="K28" i="106"/>
  <c r="L28" i="106" s="1"/>
  <c r="F9" i="106"/>
  <c r="Q37" i="106"/>
  <c r="Q36" i="106"/>
  <c r="Q35" i="106"/>
  <c r="Q34" i="106"/>
  <c r="Q33" i="106"/>
  <c r="Q32" i="106"/>
  <c r="Q31" i="106"/>
  <c r="Q30" i="106"/>
  <c r="Q29" i="106"/>
  <c r="Q28" i="106"/>
  <c r="E9" i="106"/>
  <c r="S9" i="106" s="1"/>
  <c r="N37" i="106"/>
  <c r="O37" i="106" s="1"/>
  <c r="N36" i="106"/>
  <c r="O36" i="106" s="1"/>
  <c r="N35" i="106"/>
  <c r="O35" i="106" s="1"/>
  <c r="N34" i="106"/>
  <c r="O34" i="106" s="1"/>
  <c r="N33" i="106"/>
  <c r="O33" i="106" s="1"/>
  <c r="N32" i="106"/>
  <c r="O32" i="106" s="1"/>
  <c r="N31" i="106"/>
  <c r="O31" i="106" s="1"/>
  <c r="N30" i="106"/>
  <c r="O30" i="106" s="1"/>
  <c r="N29" i="106"/>
  <c r="O29" i="106" s="1"/>
  <c r="N28" i="106"/>
  <c r="O28" i="106" s="1"/>
  <c r="G9" i="106"/>
  <c r="S35" i="106"/>
  <c r="S34" i="106"/>
  <c r="S33" i="106"/>
  <c r="S32" i="106"/>
  <c r="S31" i="106"/>
  <c r="S30" i="106"/>
  <c r="S29" i="106"/>
  <c r="S28" i="106"/>
  <c r="S37" i="106"/>
  <c r="S36" i="106"/>
  <c r="G10" i="106"/>
  <c r="S53" i="106"/>
  <c r="D10" i="106"/>
  <c r="K53" i="106"/>
  <c r="L53" i="106" s="1"/>
  <c r="F10" i="106"/>
  <c r="Q53" i="106"/>
  <c r="E10" i="106"/>
  <c r="S10" i="106" s="1"/>
  <c r="N53" i="106"/>
  <c r="O53" i="106" s="1"/>
  <c r="D23" i="105"/>
  <c r="K382" i="105"/>
  <c r="L382" i="105" s="1"/>
  <c r="K381" i="105"/>
  <c r="L381" i="105" s="1"/>
  <c r="K380" i="105"/>
  <c r="L380" i="105" s="1"/>
  <c r="K379" i="105"/>
  <c r="L379" i="105" s="1"/>
  <c r="K378" i="105"/>
  <c r="L378" i="105" s="1"/>
  <c r="K386" i="105"/>
  <c r="L386" i="105" s="1"/>
  <c r="K385" i="105"/>
  <c r="L385" i="105" s="1"/>
  <c r="K384" i="105"/>
  <c r="L384" i="105" s="1"/>
  <c r="K383" i="105"/>
  <c r="L383" i="105" s="1"/>
  <c r="K387" i="105"/>
  <c r="L387" i="105" s="1"/>
  <c r="E23" i="105"/>
  <c r="S23" i="105" s="1"/>
  <c r="N381" i="105"/>
  <c r="O381" i="105" s="1"/>
  <c r="N380" i="105"/>
  <c r="O380" i="105" s="1"/>
  <c r="N379" i="105"/>
  <c r="O379" i="105" s="1"/>
  <c r="N383" i="105"/>
  <c r="O383" i="105" s="1"/>
  <c r="N378" i="105"/>
  <c r="O378" i="105" s="1"/>
  <c r="N386" i="105"/>
  <c r="O386" i="105" s="1"/>
  <c r="N384" i="105"/>
  <c r="O384" i="105" s="1"/>
  <c r="N387" i="105"/>
  <c r="O387" i="105" s="1"/>
  <c r="N385" i="105"/>
  <c r="O385" i="105" s="1"/>
  <c r="N382" i="105"/>
  <c r="O382" i="105" s="1"/>
  <c r="G23" i="105"/>
  <c r="L23" i="105" s="1"/>
  <c r="AB23" i="105" s="1"/>
  <c r="S387" i="105"/>
  <c r="S379" i="105"/>
  <c r="S386" i="105"/>
  <c r="S385" i="105"/>
  <c r="S384" i="105"/>
  <c r="S383" i="105"/>
  <c r="S382" i="105"/>
  <c r="S380" i="105"/>
  <c r="S378" i="105"/>
  <c r="S381" i="105"/>
  <c r="F23" i="105"/>
  <c r="Q378" i="105"/>
  <c r="Q385" i="105"/>
  <c r="Q382" i="105"/>
  <c r="Q387" i="105"/>
  <c r="Q384" i="105"/>
  <c r="Q386" i="105"/>
  <c r="Q383" i="105"/>
  <c r="Q380" i="105"/>
  <c r="Q379" i="105"/>
  <c r="Q381" i="105"/>
  <c r="F22" i="105"/>
  <c r="Q362" i="105"/>
  <c r="Q361" i="105"/>
  <c r="Q353" i="105"/>
  <c r="Q360" i="105"/>
  <c r="Q359" i="105"/>
  <c r="Q358" i="105"/>
  <c r="Q357" i="105"/>
  <c r="Q356" i="105"/>
  <c r="Q355" i="105"/>
  <c r="Q354" i="105"/>
  <c r="D22" i="105"/>
  <c r="K356" i="105"/>
  <c r="L356" i="105" s="1"/>
  <c r="K355" i="105"/>
  <c r="L355" i="105" s="1"/>
  <c r="K354" i="105"/>
  <c r="L354" i="105" s="1"/>
  <c r="K353" i="105"/>
  <c r="L353" i="105" s="1"/>
  <c r="K362" i="105"/>
  <c r="L362" i="105" s="1"/>
  <c r="K357" i="105"/>
  <c r="L357" i="105" s="1"/>
  <c r="K361" i="105"/>
  <c r="L361" i="105" s="1"/>
  <c r="K360" i="105"/>
  <c r="L360" i="105" s="1"/>
  <c r="K359" i="105"/>
  <c r="L359" i="105" s="1"/>
  <c r="K358" i="105"/>
  <c r="L358" i="105" s="1"/>
  <c r="G22" i="105"/>
  <c r="S362" i="105"/>
  <c r="S361" i="105"/>
  <c r="S360" i="105"/>
  <c r="S359" i="105"/>
  <c r="S358" i="105"/>
  <c r="S357" i="105"/>
  <c r="S356" i="105"/>
  <c r="S355" i="105"/>
  <c r="S354" i="105"/>
  <c r="S353" i="105"/>
  <c r="E22" i="105"/>
  <c r="S22" i="105" s="1"/>
  <c r="N353" i="105"/>
  <c r="O353" i="105" s="1"/>
  <c r="N362" i="105"/>
  <c r="O362" i="105" s="1"/>
  <c r="N356" i="105"/>
  <c r="O356" i="105" s="1"/>
  <c r="N361" i="105"/>
  <c r="O361" i="105" s="1"/>
  <c r="N360" i="105"/>
  <c r="O360" i="105" s="1"/>
  <c r="N359" i="105"/>
  <c r="O359" i="105" s="1"/>
  <c r="N358" i="105"/>
  <c r="O358" i="105" s="1"/>
  <c r="N357" i="105"/>
  <c r="O357" i="105" s="1"/>
  <c r="N355" i="105"/>
  <c r="O355" i="105" s="1"/>
  <c r="N354" i="105"/>
  <c r="O354" i="105" s="1"/>
  <c r="E21" i="105"/>
  <c r="S21" i="105" s="1"/>
  <c r="N328" i="105"/>
  <c r="O328" i="105" s="1"/>
  <c r="N336" i="105"/>
  <c r="O336" i="105" s="1"/>
  <c r="N334" i="105"/>
  <c r="O334" i="105" s="1"/>
  <c r="N333" i="105"/>
  <c r="O333" i="105" s="1"/>
  <c r="N335" i="105"/>
  <c r="O335" i="105" s="1"/>
  <c r="N337" i="105"/>
  <c r="O337" i="105" s="1"/>
  <c r="N332" i="105"/>
  <c r="O332" i="105" s="1"/>
  <c r="N331" i="105"/>
  <c r="O331" i="105" s="1"/>
  <c r="N330" i="105"/>
  <c r="O330" i="105" s="1"/>
  <c r="N329" i="105"/>
  <c r="O329" i="105" s="1"/>
  <c r="D21" i="105"/>
  <c r="K329" i="105"/>
  <c r="L329" i="105" s="1"/>
  <c r="K328" i="105"/>
  <c r="L328" i="105" s="1"/>
  <c r="K337" i="105"/>
  <c r="L337" i="105" s="1"/>
  <c r="K336" i="105"/>
  <c r="L336" i="105" s="1"/>
  <c r="K335" i="105"/>
  <c r="L335" i="105" s="1"/>
  <c r="K334" i="105"/>
  <c r="L334" i="105" s="1"/>
  <c r="K333" i="105"/>
  <c r="L333" i="105" s="1"/>
  <c r="K331" i="105"/>
  <c r="L331" i="105" s="1"/>
  <c r="K330" i="105"/>
  <c r="L330" i="105" s="1"/>
  <c r="K332" i="105"/>
  <c r="L332" i="105" s="1"/>
  <c r="G21" i="105"/>
  <c r="S337" i="105"/>
  <c r="S336" i="105"/>
  <c r="S330" i="105"/>
  <c r="S335" i="105"/>
  <c r="S334" i="105"/>
  <c r="S333" i="105"/>
  <c r="S332" i="105"/>
  <c r="S329" i="105"/>
  <c r="S331" i="105"/>
  <c r="S328" i="105"/>
  <c r="F21" i="105"/>
  <c r="Q331" i="105"/>
  <c r="Q337" i="105"/>
  <c r="Q336" i="105"/>
  <c r="Q335" i="105"/>
  <c r="Q334" i="105"/>
  <c r="Q333" i="105"/>
  <c r="Q332" i="105"/>
  <c r="Q330" i="105"/>
  <c r="Q329" i="105"/>
  <c r="Q328" i="105"/>
  <c r="F20" i="105"/>
  <c r="Q312" i="105"/>
  <c r="Q311" i="105"/>
  <c r="Q310" i="105"/>
  <c r="Q309" i="105"/>
  <c r="Q308" i="105"/>
  <c r="Q307" i="105"/>
  <c r="Q306" i="105"/>
  <c r="Q305" i="105"/>
  <c r="Q304" i="105"/>
  <c r="Q303" i="105"/>
  <c r="G20" i="105"/>
  <c r="S311" i="105"/>
  <c r="S310" i="105"/>
  <c r="S309" i="105"/>
  <c r="S308" i="105"/>
  <c r="S307" i="105"/>
  <c r="S306" i="105"/>
  <c r="S305" i="105"/>
  <c r="S304" i="105"/>
  <c r="S303" i="105"/>
  <c r="S312" i="105"/>
  <c r="E20" i="105"/>
  <c r="S20" i="105" s="1"/>
  <c r="N312" i="105"/>
  <c r="O312" i="105" s="1"/>
  <c r="N311" i="105"/>
  <c r="O311" i="105" s="1"/>
  <c r="N310" i="105"/>
  <c r="O310" i="105" s="1"/>
  <c r="N309" i="105"/>
  <c r="O309" i="105" s="1"/>
  <c r="N308" i="105"/>
  <c r="O308" i="105" s="1"/>
  <c r="N307" i="105"/>
  <c r="O307" i="105" s="1"/>
  <c r="N306" i="105"/>
  <c r="O306" i="105" s="1"/>
  <c r="N305" i="105"/>
  <c r="O305" i="105" s="1"/>
  <c r="N304" i="105"/>
  <c r="O304" i="105" s="1"/>
  <c r="N303" i="105"/>
  <c r="O303" i="105" s="1"/>
  <c r="D20" i="105"/>
  <c r="K303" i="105"/>
  <c r="L303" i="105" s="1"/>
  <c r="K312" i="105"/>
  <c r="L312" i="105" s="1"/>
  <c r="K311" i="105"/>
  <c r="L311" i="105" s="1"/>
  <c r="K310" i="105"/>
  <c r="L310" i="105" s="1"/>
  <c r="K309" i="105"/>
  <c r="L309" i="105" s="1"/>
  <c r="K308" i="105"/>
  <c r="L308" i="105" s="1"/>
  <c r="K307" i="105"/>
  <c r="L307" i="105" s="1"/>
  <c r="K306" i="105"/>
  <c r="L306" i="105" s="1"/>
  <c r="K304" i="105"/>
  <c r="L304" i="105" s="1"/>
  <c r="K305" i="105"/>
  <c r="L305" i="105" s="1"/>
  <c r="F19" i="105"/>
  <c r="Q286" i="105"/>
  <c r="Q285" i="105"/>
  <c r="Q284" i="105"/>
  <c r="Q283" i="105"/>
  <c r="Q282" i="105"/>
  <c r="Q281" i="105"/>
  <c r="Q280" i="105"/>
  <c r="Q279" i="105"/>
  <c r="Q278" i="105"/>
  <c r="Q287" i="105"/>
  <c r="E19" i="105"/>
  <c r="S19" i="105" s="1"/>
  <c r="N287" i="105"/>
  <c r="O287" i="105" s="1"/>
  <c r="N279" i="105"/>
  <c r="O279" i="105" s="1"/>
  <c r="N286" i="105"/>
  <c r="O286" i="105" s="1"/>
  <c r="N285" i="105"/>
  <c r="O285" i="105" s="1"/>
  <c r="N284" i="105"/>
  <c r="O284" i="105" s="1"/>
  <c r="N283" i="105"/>
  <c r="O283" i="105" s="1"/>
  <c r="N282" i="105"/>
  <c r="O282" i="105" s="1"/>
  <c r="N281" i="105"/>
  <c r="O281" i="105" s="1"/>
  <c r="N278" i="105"/>
  <c r="O278" i="105" s="1"/>
  <c r="N280" i="105"/>
  <c r="O280" i="105" s="1"/>
  <c r="D19" i="105"/>
  <c r="K281" i="105"/>
  <c r="L281" i="105" s="1"/>
  <c r="K287" i="105"/>
  <c r="L287" i="105" s="1"/>
  <c r="K286" i="105"/>
  <c r="L286" i="105" s="1"/>
  <c r="K285" i="105"/>
  <c r="L285" i="105" s="1"/>
  <c r="K284" i="105"/>
  <c r="L284" i="105" s="1"/>
  <c r="K283" i="105"/>
  <c r="L283" i="105" s="1"/>
  <c r="K282" i="105"/>
  <c r="L282" i="105" s="1"/>
  <c r="K280" i="105"/>
  <c r="L280" i="105" s="1"/>
  <c r="K279" i="105"/>
  <c r="L279" i="105" s="1"/>
  <c r="K278" i="105"/>
  <c r="L278" i="105" s="1"/>
  <c r="G19" i="105"/>
  <c r="S285" i="105"/>
  <c r="S284" i="105"/>
  <c r="S283" i="105"/>
  <c r="S282" i="105"/>
  <c r="S281" i="105"/>
  <c r="S280" i="105"/>
  <c r="S279" i="105"/>
  <c r="S278" i="105"/>
  <c r="S286" i="105"/>
  <c r="S287" i="105"/>
  <c r="G18" i="105"/>
  <c r="L18" i="105" s="1"/>
  <c r="AB18" i="105" s="1"/>
  <c r="S260" i="105"/>
  <c r="S259" i="105"/>
  <c r="S258" i="105"/>
  <c r="S257" i="105"/>
  <c r="S256" i="105"/>
  <c r="S255" i="105"/>
  <c r="S261" i="105"/>
  <c r="S254" i="105"/>
  <c r="S253" i="105"/>
  <c r="S262" i="105"/>
  <c r="D18" i="105"/>
  <c r="K253" i="105"/>
  <c r="L253" i="105" s="1"/>
  <c r="K262" i="105"/>
  <c r="L262" i="105" s="1"/>
  <c r="K255" i="105"/>
  <c r="L255" i="105" s="1"/>
  <c r="K261" i="105"/>
  <c r="L261" i="105" s="1"/>
  <c r="K260" i="105"/>
  <c r="L260" i="105" s="1"/>
  <c r="K259" i="105"/>
  <c r="L259" i="105" s="1"/>
  <c r="K258" i="105"/>
  <c r="L258" i="105" s="1"/>
  <c r="K257" i="105"/>
  <c r="L257" i="105" s="1"/>
  <c r="K256" i="105"/>
  <c r="L256" i="105" s="1"/>
  <c r="K254" i="105"/>
  <c r="L254" i="105" s="1"/>
  <c r="F18" i="105"/>
  <c r="K18" i="105" s="1"/>
  <c r="R18" i="105" s="1"/>
  <c r="Q260" i="105"/>
  <c r="Q259" i="105"/>
  <c r="Q258" i="105"/>
  <c r="Q257" i="105"/>
  <c r="Q256" i="105"/>
  <c r="Q255" i="105"/>
  <c r="Q254" i="105"/>
  <c r="Q253" i="105"/>
  <c r="Q262" i="105"/>
  <c r="Q261" i="105"/>
  <c r="E18" i="105"/>
  <c r="S18" i="105" s="1"/>
  <c r="N261" i="105"/>
  <c r="O261" i="105" s="1"/>
  <c r="N262" i="105"/>
  <c r="O262" i="105" s="1"/>
  <c r="N253" i="105"/>
  <c r="O253" i="105" s="1"/>
  <c r="N260" i="105"/>
  <c r="O260" i="105" s="1"/>
  <c r="N259" i="105"/>
  <c r="O259" i="105" s="1"/>
  <c r="N258" i="105"/>
  <c r="O258" i="105" s="1"/>
  <c r="N257" i="105"/>
  <c r="O257" i="105" s="1"/>
  <c r="N256" i="105"/>
  <c r="O256" i="105" s="1"/>
  <c r="N255" i="105"/>
  <c r="O255" i="105" s="1"/>
  <c r="N254" i="105"/>
  <c r="O254" i="105" s="1"/>
  <c r="E17" i="105"/>
  <c r="S17" i="105" s="1"/>
  <c r="N237" i="105"/>
  <c r="O237" i="105" s="1"/>
  <c r="N236" i="105"/>
  <c r="O236" i="105" s="1"/>
  <c r="N235" i="105"/>
  <c r="O235" i="105" s="1"/>
  <c r="N234" i="105"/>
  <c r="O234" i="105" s="1"/>
  <c r="N233" i="105"/>
  <c r="O233" i="105" s="1"/>
  <c r="N232" i="105"/>
  <c r="O232" i="105" s="1"/>
  <c r="N231" i="105"/>
  <c r="O231" i="105" s="1"/>
  <c r="N230" i="105"/>
  <c r="O230" i="105" s="1"/>
  <c r="N229" i="105"/>
  <c r="O229" i="105" s="1"/>
  <c r="N228" i="105"/>
  <c r="O228" i="105" s="1"/>
  <c r="D17" i="105"/>
  <c r="K237" i="105"/>
  <c r="L237" i="105" s="1"/>
  <c r="K236" i="105"/>
  <c r="L236" i="105" s="1"/>
  <c r="K235" i="105"/>
  <c r="L235" i="105" s="1"/>
  <c r="K234" i="105"/>
  <c r="L234" i="105" s="1"/>
  <c r="K233" i="105"/>
  <c r="L233" i="105" s="1"/>
  <c r="K232" i="105"/>
  <c r="L232" i="105" s="1"/>
  <c r="K231" i="105"/>
  <c r="L231" i="105" s="1"/>
  <c r="K230" i="105"/>
  <c r="L230" i="105" s="1"/>
  <c r="K229" i="105"/>
  <c r="L229" i="105" s="1"/>
  <c r="K228" i="105"/>
  <c r="L228" i="105" s="1"/>
  <c r="G17" i="105"/>
  <c r="S233" i="105"/>
  <c r="S237" i="105"/>
  <c r="S232" i="105"/>
  <c r="S231" i="105"/>
  <c r="S230" i="105"/>
  <c r="S229" i="105"/>
  <c r="S228" i="105"/>
  <c r="S236" i="105"/>
  <c r="S235" i="105"/>
  <c r="S234" i="105"/>
  <c r="F17" i="105"/>
  <c r="K17" i="105" s="1"/>
  <c r="R17" i="105" s="1"/>
  <c r="Q234" i="105"/>
  <c r="Q233" i="105"/>
  <c r="Q232" i="105"/>
  <c r="Q231" i="105"/>
  <c r="Q230" i="105"/>
  <c r="Q229" i="105"/>
  <c r="Q228" i="105"/>
  <c r="Q237" i="105"/>
  <c r="Q236" i="105"/>
  <c r="Q235" i="105"/>
  <c r="G16" i="105"/>
  <c r="S205" i="105"/>
  <c r="S203" i="105"/>
  <c r="S207" i="105"/>
  <c r="S208" i="105"/>
  <c r="S212" i="105"/>
  <c r="S209" i="105"/>
  <c r="S211" i="105"/>
  <c r="S210" i="105"/>
  <c r="S206" i="105"/>
  <c r="S204" i="105"/>
  <c r="D16" i="105"/>
  <c r="K212" i="105"/>
  <c r="L212" i="105" s="1"/>
  <c r="K211" i="105"/>
  <c r="L211" i="105" s="1"/>
  <c r="K210" i="105"/>
  <c r="L210" i="105" s="1"/>
  <c r="K209" i="105"/>
  <c r="L209" i="105" s="1"/>
  <c r="K208" i="105"/>
  <c r="L208" i="105" s="1"/>
  <c r="K207" i="105"/>
  <c r="L207" i="105" s="1"/>
  <c r="K206" i="105"/>
  <c r="L206" i="105" s="1"/>
  <c r="K205" i="105"/>
  <c r="L205" i="105" s="1"/>
  <c r="K204" i="105"/>
  <c r="L204" i="105" s="1"/>
  <c r="K203" i="105"/>
  <c r="L203" i="105" s="1"/>
  <c r="E16" i="105"/>
  <c r="S16" i="105" s="1"/>
  <c r="N211" i="105"/>
  <c r="O211" i="105" s="1"/>
  <c r="N210" i="105"/>
  <c r="O210" i="105" s="1"/>
  <c r="N209" i="105"/>
  <c r="O209" i="105" s="1"/>
  <c r="N208" i="105"/>
  <c r="O208" i="105" s="1"/>
  <c r="N207" i="105"/>
  <c r="O207" i="105" s="1"/>
  <c r="N206" i="105"/>
  <c r="O206" i="105" s="1"/>
  <c r="N205" i="105"/>
  <c r="O205" i="105" s="1"/>
  <c r="N204" i="105"/>
  <c r="O204" i="105" s="1"/>
  <c r="N203" i="105"/>
  <c r="O203" i="105" s="1"/>
  <c r="N212" i="105"/>
  <c r="O212" i="105" s="1"/>
  <c r="F16" i="105"/>
  <c r="K16" i="105" s="1"/>
  <c r="R16" i="105" s="1"/>
  <c r="Q204" i="105"/>
  <c r="Q211" i="105"/>
  <c r="Q203" i="105"/>
  <c r="Q212" i="105"/>
  <c r="Q210" i="105"/>
  <c r="Q209" i="105"/>
  <c r="Q208" i="105"/>
  <c r="Q207" i="105"/>
  <c r="Q206" i="105"/>
  <c r="Q205" i="105"/>
  <c r="N187" i="105"/>
  <c r="O187" i="105" s="1"/>
  <c r="N186" i="105"/>
  <c r="O186" i="105" s="1"/>
  <c r="N185" i="105"/>
  <c r="O185" i="105" s="1"/>
  <c r="N184" i="105"/>
  <c r="O184" i="105" s="1"/>
  <c r="N183" i="105"/>
  <c r="O183" i="105" s="1"/>
  <c r="N182" i="105"/>
  <c r="O182" i="105" s="1"/>
  <c r="N181" i="105"/>
  <c r="O181" i="105" s="1"/>
  <c r="N180" i="105"/>
  <c r="O180" i="105" s="1"/>
  <c r="N179" i="105"/>
  <c r="O179" i="105" s="1"/>
  <c r="Q187" i="105"/>
  <c r="Q186" i="105"/>
  <c r="Q185" i="105"/>
  <c r="Q184" i="105"/>
  <c r="Q183" i="105"/>
  <c r="Q182" i="105"/>
  <c r="Q181" i="105"/>
  <c r="Q180" i="105"/>
  <c r="Q179" i="105"/>
  <c r="S187" i="105"/>
  <c r="S186" i="105"/>
  <c r="S185" i="105"/>
  <c r="S184" i="105"/>
  <c r="S183" i="105"/>
  <c r="S182" i="105"/>
  <c r="S181" i="105"/>
  <c r="S180" i="105"/>
  <c r="S179" i="105"/>
  <c r="K187" i="105"/>
  <c r="L187" i="105" s="1"/>
  <c r="K186" i="105"/>
  <c r="L186" i="105" s="1"/>
  <c r="K185" i="105"/>
  <c r="L185" i="105" s="1"/>
  <c r="K184" i="105"/>
  <c r="L184" i="105" s="1"/>
  <c r="K183" i="105"/>
  <c r="L183" i="105" s="1"/>
  <c r="K182" i="105"/>
  <c r="L182" i="105" s="1"/>
  <c r="K181" i="105"/>
  <c r="L181" i="105" s="1"/>
  <c r="K180" i="105"/>
  <c r="L180" i="105" s="1"/>
  <c r="K179" i="105"/>
  <c r="L179" i="105" s="1"/>
  <c r="K62" i="105"/>
  <c r="L62" i="105" s="1"/>
  <c r="K54" i="105"/>
  <c r="L54" i="105" s="1"/>
  <c r="K61" i="105"/>
  <c r="L61" i="105" s="1"/>
  <c r="K53" i="105"/>
  <c r="L53" i="105" s="1"/>
  <c r="K59" i="105"/>
  <c r="L59" i="105" s="1"/>
  <c r="K58" i="105"/>
  <c r="L58" i="105" s="1"/>
  <c r="K56" i="105"/>
  <c r="L56" i="105" s="1"/>
  <c r="D19" i="104"/>
  <c r="K278" i="104"/>
  <c r="L278" i="104" s="1"/>
  <c r="F19" i="104"/>
  <c r="Q278" i="104"/>
  <c r="E19" i="104"/>
  <c r="S19" i="104" s="1"/>
  <c r="N278" i="104"/>
  <c r="O278" i="104" s="1"/>
  <c r="G19" i="104"/>
  <c r="L19" i="104" s="1"/>
  <c r="AB19" i="104" s="1"/>
  <c r="S278" i="104"/>
  <c r="G18" i="104"/>
  <c r="S262" i="104"/>
  <c r="S261" i="104"/>
  <c r="S260" i="104"/>
  <c r="S259" i="104"/>
  <c r="S258" i="104"/>
  <c r="S257" i="104"/>
  <c r="S256" i="104"/>
  <c r="S255" i="104"/>
  <c r="S254" i="104"/>
  <c r="S253" i="104"/>
  <c r="D18" i="104"/>
  <c r="K255" i="104"/>
  <c r="L255" i="104" s="1"/>
  <c r="K256" i="104"/>
  <c r="L256" i="104" s="1"/>
  <c r="K254" i="104"/>
  <c r="L254" i="104" s="1"/>
  <c r="K253" i="104"/>
  <c r="L253" i="104" s="1"/>
  <c r="K262" i="104"/>
  <c r="L262" i="104" s="1"/>
  <c r="K261" i="104"/>
  <c r="L261" i="104" s="1"/>
  <c r="K260" i="104"/>
  <c r="L260" i="104" s="1"/>
  <c r="K259" i="104"/>
  <c r="L259" i="104" s="1"/>
  <c r="K258" i="104"/>
  <c r="L258" i="104" s="1"/>
  <c r="K257" i="104"/>
  <c r="L257" i="104" s="1"/>
  <c r="E18" i="104"/>
  <c r="S18" i="104" s="1"/>
  <c r="N254" i="104"/>
  <c r="O254" i="104" s="1"/>
  <c r="N253" i="104"/>
  <c r="O253" i="104" s="1"/>
  <c r="N262" i="104"/>
  <c r="O262" i="104" s="1"/>
  <c r="N261" i="104"/>
  <c r="O261" i="104" s="1"/>
  <c r="N260" i="104"/>
  <c r="O260" i="104" s="1"/>
  <c r="N259" i="104"/>
  <c r="O259" i="104" s="1"/>
  <c r="N258" i="104"/>
  <c r="O258" i="104" s="1"/>
  <c r="N257" i="104"/>
  <c r="O257" i="104" s="1"/>
  <c r="N256" i="104"/>
  <c r="O256" i="104" s="1"/>
  <c r="N255" i="104"/>
  <c r="O255" i="104" s="1"/>
  <c r="F18" i="104"/>
  <c r="K18" i="104" s="1"/>
  <c r="R18" i="104" s="1"/>
  <c r="Q253" i="104"/>
  <c r="Q262" i="104"/>
  <c r="Q261" i="104"/>
  <c r="Q260" i="104"/>
  <c r="Q259" i="104"/>
  <c r="Q258" i="104"/>
  <c r="Q257" i="104"/>
  <c r="Q256" i="104"/>
  <c r="Q255" i="104"/>
  <c r="Q254" i="104"/>
  <c r="G17" i="104"/>
  <c r="S237" i="104"/>
  <c r="S236" i="104"/>
  <c r="S235" i="104"/>
  <c r="S234" i="104"/>
  <c r="S233" i="104"/>
  <c r="S232" i="104"/>
  <c r="S231" i="104"/>
  <c r="S230" i="104"/>
  <c r="S229" i="104"/>
  <c r="S228" i="104"/>
  <c r="D17" i="104"/>
  <c r="K229" i="104"/>
  <c r="L229" i="104" s="1"/>
  <c r="K228" i="104"/>
  <c r="L228" i="104" s="1"/>
  <c r="K237" i="104"/>
  <c r="L237" i="104" s="1"/>
  <c r="K236" i="104"/>
  <c r="L236" i="104" s="1"/>
  <c r="K235" i="104"/>
  <c r="L235" i="104" s="1"/>
  <c r="K234" i="104"/>
  <c r="L234" i="104" s="1"/>
  <c r="K233" i="104"/>
  <c r="L233" i="104" s="1"/>
  <c r="K231" i="104"/>
  <c r="L231" i="104" s="1"/>
  <c r="K232" i="104"/>
  <c r="L232" i="104" s="1"/>
  <c r="K230" i="104"/>
  <c r="L230" i="104" s="1"/>
  <c r="E17" i="104"/>
  <c r="S17" i="104" s="1"/>
  <c r="N237" i="104"/>
  <c r="O237" i="104" s="1"/>
  <c r="N236" i="104"/>
  <c r="O236" i="104" s="1"/>
  <c r="N235" i="104"/>
  <c r="O235" i="104" s="1"/>
  <c r="N234" i="104"/>
  <c r="O234" i="104" s="1"/>
  <c r="N233" i="104"/>
  <c r="O233" i="104" s="1"/>
  <c r="N232" i="104"/>
  <c r="O232" i="104" s="1"/>
  <c r="N231" i="104"/>
  <c r="O231" i="104" s="1"/>
  <c r="N230" i="104"/>
  <c r="O230" i="104" s="1"/>
  <c r="N229" i="104"/>
  <c r="O229" i="104" s="1"/>
  <c r="N228" i="104"/>
  <c r="O228" i="104" s="1"/>
  <c r="F17" i="104"/>
  <c r="Q237" i="104"/>
  <c r="Q236" i="104"/>
  <c r="Q235" i="104"/>
  <c r="Q234" i="104"/>
  <c r="Q233" i="104"/>
  <c r="Q232" i="104"/>
  <c r="Q231" i="104"/>
  <c r="Q230" i="104"/>
  <c r="Q229" i="104"/>
  <c r="Q228" i="104"/>
  <c r="D16" i="104"/>
  <c r="K205" i="104"/>
  <c r="L205" i="104" s="1"/>
  <c r="K212" i="104"/>
  <c r="L212" i="104" s="1"/>
  <c r="K211" i="104"/>
  <c r="L211" i="104" s="1"/>
  <c r="K210" i="104"/>
  <c r="L210" i="104" s="1"/>
  <c r="K209" i="104"/>
  <c r="L209" i="104" s="1"/>
  <c r="K208" i="104"/>
  <c r="L208" i="104" s="1"/>
  <c r="K207" i="104"/>
  <c r="L207" i="104" s="1"/>
  <c r="K206" i="104"/>
  <c r="L206" i="104" s="1"/>
  <c r="K204" i="104"/>
  <c r="L204" i="104" s="1"/>
  <c r="K203" i="104"/>
  <c r="L203" i="104" s="1"/>
  <c r="G16" i="104"/>
  <c r="S211" i="104"/>
  <c r="S210" i="104"/>
  <c r="S209" i="104"/>
  <c r="S208" i="104"/>
  <c r="S207" i="104"/>
  <c r="S206" i="104"/>
  <c r="S205" i="104"/>
  <c r="S204" i="104"/>
  <c r="S203" i="104"/>
  <c r="S212" i="104"/>
  <c r="F16" i="104"/>
  <c r="K16" i="104" s="1"/>
  <c r="R16" i="104" s="1"/>
  <c r="Q212" i="104"/>
  <c r="Q211" i="104"/>
  <c r="Q210" i="104"/>
  <c r="Q209" i="104"/>
  <c r="Q208" i="104"/>
  <c r="Q207" i="104"/>
  <c r="Q206" i="104"/>
  <c r="Q205" i="104"/>
  <c r="Q204" i="104"/>
  <c r="Q203" i="104"/>
  <c r="E16" i="104"/>
  <c r="S16" i="104" s="1"/>
  <c r="N204" i="104"/>
  <c r="O204" i="104" s="1"/>
  <c r="N212" i="104"/>
  <c r="O212" i="104" s="1"/>
  <c r="N211" i="104"/>
  <c r="O211" i="104" s="1"/>
  <c r="N210" i="104"/>
  <c r="O210" i="104" s="1"/>
  <c r="N209" i="104"/>
  <c r="O209" i="104" s="1"/>
  <c r="N208" i="104"/>
  <c r="O208" i="104" s="1"/>
  <c r="N207" i="104"/>
  <c r="O207" i="104" s="1"/>
  <c r="N206" i="104"/>
  <c r="O206" i="104" s="1"/>
  <c r="N205" i="104"/>
  <c r="O205" i="104" s="1"/>
  <c r="N203" i="104"/>
  <c r="O203" i="104" s="1"/>
  <c r="D15" i="104"/>
  <c r="K178" i="104"/>
  <c r="L178" i="104" s="1"/>
  <c r="K187" i="104"/>
  <c r="L187" i="104" s="1"/>
  <c r="K186" i="104"/>
  <c r="L186" i="104" s="1"/>
  <c r="K185" i="104"/>
  <c r="L185" i="104" s="1"/>
  <c r="K184" i="104"/>
  <c r="L184" i="104" s="1"/>
  <c r="K183" i="104"/>
  <c r="L183" i="104" s="1"/>
  <c r="K182" i="104"/>
  <c r="L182" i="104" s="1"/>
  <c r="K181" i="104"/>
  <c r="L181" i="104" s="1"/>
  <c r="K180" i="104"/>
  <c r="L180" i="104" s="1"/>
  <c r="K179" i="104"/>
  <c r="L179" i="104" s="1"/>
  <c r="G15" i="104"/>
  <c r="L15" i="104" s="1"/>
  <c r="S181" i="104"/>
  <c r="S180" i="104"/>
  <c r="S179" i="104"/>
  <c r="S178" i="104"/>
  <c r="S187" i="104"/>
  <c r="S186" i="104"/>
  <c r="S185" i="104"/>
  <c r="S184" i="104"/>
  <c r="S183" i="104"/>
  <c r="S182" i="104"/>
  <c r="E15" i="104"/>
  <c r="S15" i="104" s="1"/>
  <c r="N187" i="104"/>
  <c r="O187" i="104" s="1"/>
  <c r="N186" i="104"/>
  <c r="O186" i="104" s="1"/>
  <c r="N185" i="104"/>
  <c r="O185" i="104" s="1"/>
  <c r="N184" i="104"/>
  <c r="O184" i="104" s="1"/>
  <c r="N183" i="104"/>
  <c r="O183" i="104" s="1"/>
  <c r="N182" i="104"/>
  <c r="O182" i="104" s="1"/>
  <c r="N181" i="104"/>
  <c r="O181" i="104" s="1"/>
  <c r="N180" i="104"/>
  <c r="O180" i="104" s="1"/>
  <c r="N179" i="104"/>
  <c r="O179" i="104" s="1"/>
  <c r="N178" i="104"/>
  <c r="O178" i="104" s="1"/>
  <c r="F15" i="104"/>
  <c r="Q186" i="104"/>
  <c r="Q185" i="104"/>
  <c r="Q184" i="104"/>
  <c r="Q183" i="104"/>
  <c r="Q182" i="104"/>
  <c r="Q181" i="104"/>
  <c r="Q180" i="104"/>
  <c r="Q179" i="104"/>
  <c r="Q178" i="104"/>
  <c r="Q187" i="104"/>
  <c r="E15" i="105"/>
  <c r="S15" i="105" s="1"/>
  <c r="N178" i="105"/>
  <c r="O178" i="105" s="1"/>
  <c r="D15" i="105"/>
  <c r="K178" i="105"/>
  <c r="L178" i="105" s="1"/>
  <c r="F15" i="105"/>
  <c r="K15" i="105" s="1"/>
  <c r="Q178" i="105"/>
  <c r="G15" i="105"/>
  <c r="S178" i="105"/>
  <c r="D14" i="105"/>
  <c r="K162" i="105"/>
  <c r="L162" i="105" s="1"/>
  <c r="K161" i="105"/>
  <c r="L161" i="105" s="1"/>
  <c r="K160" i="105"/>
  <c r="L160" i="105" s="1"/>
  <c r="K159" i="105"/>
  <c r="L159" i="105" s="1"/>
  <c r="K158" i="105"/>
  <c r="L158" i="105" s="1"/>
  <c r="K157" i="105"/>
  <c r="L157" i="105" s="1"/>
  <c r="K156" i="105"/>
  <c r="L156" i="105" s="1"/>
  <c r="K155" i="105"/>
  <c r="L155" i="105" s="1"/>
  <c r="K154" i="105"/>
  <c r="L154" i="105" s="1"/>
  <c r="K153" i="105"/>
  <c r="L153" i="105" s="1"/>
  <c r="G14" i="105"/>
  <c r="S153" i="105"/>
  <c r="S162" i="105"/>
  <c r="S154" i="105"/>
  <c r="S161" i="105"/>
  <c r="S160" i="105"/>
  <c r="S159" i="105"/>
  <c r="S158" i="105"/>
  <c r="S157" i="105"/>
  <c r="S156" i="105"/>
  <c r="S155" i="105"/>
  <c r="E14" i="105"/>
  <c r="S14" i="105" s="1"/>
  <c r="N161" i="105"/>
  <c r="O161" i="105" s="1"/>
  <c r="N160" i="105"/>
  <c r="O160" i="105" s="1"/>
  <c r="N159" i="105"/>
  <c r="O159" i="105" s="1"/>
  <c r="N158" i="105"/>
  <c r="O158" i="105" s="1"/>
  <c r="N157" i="105"/>
  <c r="O157" i="105" s="1"/>
  <c r="N156" i="105"/>
  <c r="O156" i="105" s="1"/>
  <c r="N155" i="105"/>
  <c r="O155" i="105" s="1"/>
  <c r="N154" i="105"/>
  <c r="O154" i="105" s="1"/>
  <c r="N153" i="105"/>
  <c r="O153" i="105" s="1"/>
  <c r="N162" i="105"/>
  <c r="O162" i="105" s="1"/>
  <c r="F14" i="105"/>
  <c r="Q154" i="105"/>
  <c r="Q156" i="105"/>
  <c r="Q153" i="105"/>
  <c r="Q160" i="105"/>
  <c r="Q157" i="105"/>
  <c r="Q162" i="105"/>
  <c r="Q158" i="105"/>
  <c r="Q155" i="105"/>
  <c r="Q161" i="105"/>
  <c r="Q159" i="105"/>
  <c r="F13" i="105"/>
  <c r="K13" i="105" s="1"/>
  <c r="R13" i="105" s="1"/>
  <c r="Q129" i="105"/>
  <c r="Q134" i="105"/>
  <c r="Q132" i="105"/>
  <c r="Q130" i="105"/>
  <c r="Q128" i="105"/>
  <c r="Q137" i="105"/>
  <c r="Q135" i="105"/>
  <c r="Q133" i="105"/>
  <c r="Q131" i="105"/>
  <c r="Q136" i="105"/>
  <c r="D13" i="105"/>
  <c r="K137" i="105"/>
  <c r="L137" i="105" s="1"/>
  <c r="K136" i="105"/>
  <c r="L136" i="105" s="1"/>
  <c r="K135" i="105"/>
  <c r="L135" i="105" s="1"/>
  <c r="K134" i="105"/>
  <c r="L134" i="105" s="1"/>
  <c r="K133" i="105"/>
  <c r="L133" i="105" s="1"/>
  <c r="K132" i="105"/>
  <c r="L132" i="105" s="1"/>
  <c r="K131" i="105"/>
  <c r="L131" i="105" s="1"/>
  <c r="K130" i="105"/>
  <c r="L130" i="105" s="1"/>
  <c r="K129" i="105"/>
  <c r="L129" i="105" s="1"/>
  <c r="K128" i="105"/>
  <c r="L128" i="105" s="1"/>
  <c r="E13" i="105"/>
  <c r="S13" i="105" s="1"/>
  <c r="N136" i="105"/>
  <c r="O136" i="105" s="1"/>
  <c r="N135" i="105"/>
  <c r="O135" i="105" s="1"/>
  <c r="N134" i="105"/>
  <c r="O134" i="105" s="1"/>
  <c r="N133" i="105"/>
  <c r="O133" i="105" s="1"/>
  <c r="N132" i="105"/>
  <c r="O132" i="105" s="1"/>
  <c r="N131" i="105"/>
  <c r="O131" i="105" s="1"/>
  <c r="N130" i="105"/>
  <c r="O130" i="105" s="1"/>
  <c r="N129" i="105"/>
  <c r="O129" i="105" s="1"/>
  <c r="N128" i="105"/>
  <c r="O128" i="105" s="1"/>
  <c r="N137" i="105"/>
  <c r="O137" i="105" s="1"/>
  <c r="G13" i="105"/>
  <c r="S128" i="105"/>
  <c r="S137" i="105"/>
  <c r="S136" i="105"/>
  <c r="S129" i="105"/>
  <c r="S135" i="105"/>
  <c r="S134" i="105"/>
  <c r="S133" i="105"/>
  <c r="S132" i="105"/>
  <c r="S131" i="105"/>
  <c r="S130" i="105"/>
  <c r="D12" i="105"/>
  <c r="K112" i="105"/>
  <c r="L112" i="105" s="1"/>
  <c r="K111" i="105"/>
  <c r="L111" i="105" s="1"/>
  <c r="K110" i="105"/>
  <c r="L110" i="105" s="1"/>
  <c r="K109" i="105"/>
  <c r="L109" i="105" s="1"/>
  <c r="K108" i="105"/>
  <c r="L108" i="105" s="1"/>
  <c r="K107" i="105"/>
  <c r="L107" i="105" s="1"/>
  <c r="K106" i="105"/>
  <c r="L106" i="105" s="1"/>
  <c r="K105" i="105"/>
  <c r="L105" i="105" s="1"/>
  <c r="K103" i="105"/>
  <c r="L103" i="105" s="1"/>
  <c r="K104" i="105"/>
  <c r="L104" i="105" s="1"/>
  <c r="F12" i="105"/>
  <c r="Q104" i="105"/>
  <c r="Q103" i="105"/>
  <c r="Q112" i="105"/>
  <c r="Q111" i="105"/>
  <c r="Q110" i="105"/>
  <c r="Q109" i="105"/>
  <c r="Q108" i="105"/>
  <c r="Q107" i="105"/>
  <c r="Q106" i="105"/>
  <c r="Q105" i="105"/>
  <c r="G12" i="105"/>
  <c r="L12" i="105" s="1"/>
  <c r="AB12" i="105" s="1"/>
  <c r="S103" i="105"/>
  <c r="S111" i="105"/>
  <c r="S112" i="105"/>
  <c r="S110" i="105"/>
  <c r="S109" i="105"/>
  <c r="S108" i="105"/>
  <c r="S107" i="105"/>
  <c r="S106" i="105"/>
  <c r="S105" i="105"/>
  <c r="S104" i="105"/>
  <c r="E12" i="105"/>
  <c r="S12" i="105" s="1"/>
  <c r="N111" i="105"/>
  <c r="O111" i="105" s="1"/>
  <c r="N110" i="105"/>
  <c r="O110" i="105" s="1"/>
  <c r="N109" i="105"/>
  <c r="O109" i="105" s="1"/>
  <c r="N108" i="105"/>
  <c r="O108" i="105" s="1"/>
  <c r="N107" i="105"/>
  <c r="O107" i="105" s="1"/>
  <c r="N106" i="105"/>
  <c r="O106" i="105" s="1"/>
  <c r="N105" i="105"/>
  <c r="O105" i="105" s="1"/>
  <c r="N104" i="105"/>
  <c r="O104" i="105" s="1"/>
  <c r="N103" i="105"/>
  <c r="O103" i="105" s="1"/>
  <c r="N112" i="105"/>
  <c r="O112" i="105" s="1"/>
  <c r="D11" i="105"/>
  <c r="K87" i="105"/>
  <c r="L87" i="105" s="1"/>
  <c r="K86" i="105"/>
  <c r="L86" i="105" s="1"/>
  <c r="K85" i="105"/>
  <c r="L85" i="105" s="1"/>
  <c r="K84" i="105"/>
  <c r="L84" i="105" s="1"/>
  <c r="K83" i="105"/>
  <c r="L83" i="105" s="1"/>
  <c r="K82" i="105"/>
  <c r="L82" i="105" s="1"/>
  <c r="K81" i="105"/>
  <c r="L81" i="105" s="1"/>
  <c r="K78" i="105"/>
  <c r="L78" i="105" s="1"/>
  <c r="K80" i="105"/>
  <c r="L80" i="105" s="1"/>
  <c r="K79" i="105"/>
  <c r="L79" i="105" s="1"/>
  <c r="F11" i="105"/>
  <c r="Q86" i="105"/>
  <c r="Q84" i="105"/>
  <c r="Q82" i="105"/>
  <c r="Q87" i="105"/>
  <c r="Q85" i="105"/>
  <c r="Q83" i="105"/>
  <c r="Q81" i="105"/>
  <c r="Q80" i="105"/>
  <c r="Q79" i="105"/>
  <c r="Q78" i="105"/>
  <c r="E11" i="105"/>
  <c r="S11" i="105" s="1"/>
  <c r="N87" i="105"/>
  <c r="O87" i="105" s="1"/>
  <c r="N86" i="105"/>
  <c r="O86" i="105" s="1"/>
  <c r="N85" i="105"/>
  <c r="O85" i="105" s="1"/>
  <c r="N84" i="105"/>
  <c r="O84" i="105" s="1"/>
  <c r="N83" i="105"/>
  <c r="O83" i="105" s="1"/>
  <c r="N82" i="105"/>
  <c r="O82" i="105" s="1"/>
  <c r="N81" i="105"/>
  <c r="O81" i="105" s="1"/>
  <c r="N80" i="105"/>
  <c r="O80" i="105" s="1"/>
  <c r="N79" i="105"/>
  <c r="O79" i="105" s="1"/>
  <c r="N78" i="105"/>
  <c r="O78" i="105" s="1"/>
  <c r="G11" i="105"/>
  <c r="S79" i="105"/>
  <c r="S87" i="105"/>
  <c r="S86" i="105"/>
  <c r="S85" i="105"/>
  <c r="S84" i="105"/>
  <c r="S83" i="105"/>
  <c r="S82" i="105"/>
  <c r="S81" i="105"/>
  <c r="S80" i="105"/>
  <c r="S78" i="105"/>
  <c r="E10" i="105"/>
  <c r="S10" i="105" s="1"/>
  <c r="N62" i="105"/>
  <c r="O62" i="105" s="1"/>
  <c r="N61" i="105"/>
  <c r="O61" i="105" s="1"/>
  <c r="N60" i="105"/>
  <c r="O60" i="105" s="1"/>
  <c r="N59" i="105"/>
  <c r="O59" i="105" s="1"/>
  <c r="N58" i="105"/>
  <c r="O58" i="105" s="1"/>
  <c r="N57" i="105"/>
  <c r="O57" i="105" s="1"/>
  <c r="N56" i="105"/>
  <c r="O56" i="105" s="1"/>
  <c r="N55" i="105"/>
  <c r="O55" i="105" s="1"/>
  <c r="N54" i="105"/>
  <c r="O54" i="105" s="1"/>
  <c r="N53" i="105"/>
  <c r="O53" i="105" s="1"/>
  <c r="F10" i="105"/>
  <c r="K10" i="105" s="1"/>
  <c r="R10" i="105" s="1"/>
  <c r="Q62" i="105"/>
  <c r="Q61" i="105"/>
  <c r="Q60" i="105"/>
  <c r="Q59" i="105"/>
  <c r="Q58" i="105"/>
  <c r="Q57" i="105"/>
  <c r="Q56" i="105"/>
  <c r="Q55" i="105"/>
  <c r="Q54" i="105"/>
  <c r="Q53" i="105"/>
  <c r="G10" i="105"/>
  <c r="L10" i="105" s="1"/>
  <c r="AB10" i="105" s="1"/>
  <c r="S62" i="105"/>
  <c r="S61" i="105"/>
  <c r="S60" i="105"/>
  <c r="S59" i="105"/>
  <c r="S58" i="105"/>
  <c r="S57" i="105"/>
  <c r="S56" i="105"/>
  <c r="S55" i="105"/>
  <c r="S54" i="105"/>
  <c r="S53" i="105"/>
  <c r="D9" i="105"/>
  <c r="Q10" i="105" s="1"/>
  <c r="AA10" i="105" s="1"/>
  <c r="K29" i="105"/>
  <c r="L29" i="105" s="1"/>
  <c r="K28" i="105"/>
  <c r="L28" i="105" s="1"/>
  <c r="K37" i="105"/>
  <c r="L37" i="105" s="1"/>
  <c r="K31" i="105"/>
  <c r="L31" i="105" s="1"/>
  <c r="K36" i="105"/>
  <c r="L36" i="105" s="1"/>
  <c r="K35" i="105"/>
  <c r="L35" i="105" s="1"/>
  <c r="K34" i="105"/>
  <c r="L34" i="105" s="1"/>
  <c r="K33" i="105"/>
  <c r="L33" i="105" s="1"/>
  <c r="K30" i="105"/>
  <c r="L30" i="105" s="1"/>
  <c r="K32" i="105"/>
  <c r="L32" i="105" s="1"/>
  <c r="F9" i="105"/>
  <c r="Q37" i="105"/>
  <c r="Q36" i="105"/>
  <c r="Q35" i="105"/>
  <c r="Q34" i="105"/>
  <c r="Q33" i="105"/>
  <c r="Q32" i="105"/>
  <c r="Q31" i="105"/>
  <c r="Q30" i="105"/>
  <c r="Q29" i="105"/>
  <c r="Q28" i="105"/>
  <c r="G9" i="105"/>
  <c r="S35" i="105"/>
  <c r="S36" i="105"/>
  <c r="S34" i="105"/>
  <c r="S33" i="105"/>
  <c r="S32" i="105"/>
  <c r="S37" i="105"/>
  <c r="S31" i="105"/>
  <c r="S30" i="105"/>
  <c r="S29" i="105"/>
  <c r="S28" i="105"/>
  <c r="E9" i="105"/>
  <c r="S9" i="105" s="1"/>
  <c r="N37" i="105"/>
  <c r="O37" i="105" s="1"/>
  <c r="N36" i="105"/>
  <c r="O36" i="105" s="1"/>
  <c r="N35" i="105"/>
  <c r="O35" i="105" s="1"/>
  <c r="N34" i="105"/>
  <c r="O34" i="105" s="1"/>
  <c r="N33" i="105"/>
  <c r="O33" i="105" s="1"/>
  <c r="N32" i="105"/>
  <c r="O32" i="105" s="1"/>
  <c r="N31" i="105"/>
  <c r="O31" i="105" s="1"/>
  <c r="N30" i="105"/>
  <c r="O30" i="105" s="1"/>
  <c r="N29" i="105"/>
  <c r="O29" i="105" s="1"/>
  <c r="N28" i="105"/>
  <c r="O28" i="105" s="1"/>
  <c r="F14" i="104"/>
  <c r="K14" i="104" s="1"/>
  <c r="Q153" i="104"/>
  <c r="Q154" i="104"/>
  <c r="Q164" i="104"/>
  <c r="Q163" i="104"/>
  <c r="Q162" i="104"/>
  <c r="Q161" i="104"/>
  <c r="Q160" i="104"/>
  <c r="Q159" i="104"/>
  <c r="Q158" i="104"/>
  <c r="Q157" i="104"/>
  <c r="Q156" i="104"/>
  <c r="Q155" i="104"/>
  <c r="D14" i="104"/>
  <c r="K158" i="104"/>
  <c r="L158" i="104" s="1"/>
  <c r="K157" i="104"/>
  <c r="L157" i="104" s="1"/>
  <c r="K156" i="104"/>
  <c r="L156" i="104" s="1"/>
  <c r="K155" i="104"/>
  <c r="L155" i="104" s="1"/>
  <c r="K154" i="104"/>
  <c r="L154" i="104" s="1"/>
  <c r="K153" i="104"/>
  <c r="L153" i="104" s="1"/>
  <c r="K164" i="104"/>
  <c r="L164" i="104" s="1"/>
  <c r="K163" i="104"/>
  <c r="L163" i="104" s="1"/>
  <c r="K162" i="104"/>
  <c r="L162" i="104" s="1"/>
  <c r="K161" i="104"/>
  <c r="L161" i="104" s="1"/>
  <c r="K160" i="104"/>
  <c r="L160" i="104" s="1"/>
  <c r="K159" i="104"/>
  <c r="L159" i="104" s="1"/>
  <c r="E14" i="104"/>
  <c r="S14" i="104" s="1"/>
  <c r="N154" i="104"/>
  <c r="O154" i="104" s="1"/>
  <c r="N153" i="104"/>
  <c r="O153" i="104" s="1"/>
  <c r="N157" i="104"/>
  <c r="O157" i="104" s="1"/>
  <c r="N155" i="104"/>
  <c r="O155" i="104" s="1"/>
  <c r="N164" i="104"/>
  <c r="O164" i="104" s="1"/>
  <c r="N163" i="104"/>
  <c r="O163" i="104" s="1"/>
  <c r="N162" i="104"/>
  <c r="O162" i="104" s="1"/>
  <c r="N161" i="104"/>
  <c r="O161" i="104" s="1"/>
  <c r="N160" i="104"/>
  <c r="O160" i="104" s="1"/>
  <c r="N159" i="104"/>
  <c r="O159" i="104" s="1"/>
  <c r="N158" i="104"/>
  <c r="O158" i="104" s="1"/>
  <c r="N156" i="104"/>
  <c r="O156" i="104" s="1"/>
  <c r="G14" i="104"/>
  <c r="L14" i="104" s="1"/>
  <c r="AB14" i="104" s="1"/>
  <c r="S164" i="104"/>
  <c r="S163" i="104"/>
  <c r="S162" i="104"/>
  <c r="S161" i="104"/>
  <c r="S160" i="104"/>
  <c r="S159" i="104"/>
  <c r="S158" i="104"/>
  <c r="S157" i="104"/>
  <c r="S156" i="104"/>
  <c r="S155" i="104"/>
  <c r="S153" i="104"/>
  <c r="S154" i="104"/>
  <c r="E13" i="104"/>
  <c r="S13" i="104" s="1"/>
  <c r="N136" i="104"/>
  <c r="O136" i="104" s="1"/>
  <c r="N129" i="104"/>
  <c r="O129" i="104" s="1"/>
  <c r="N134" i="104"/>
  <c r="O134" i="104" s="1"/>
  <c r="N131" i="104"/>
  <c r="O131" i="104" s="1"/>
  <c r="N139" i="104"/>
  <c r="O139" i="104" s="1"/>
  <c r="N138" i="104"/>
  <c r="O138" i="104" s="1"/>
  <c r="N135" i="104"/>
  <c r="O135" i="104" s="1"/>
  <c r="N132" i="104"/>
  <c r="O132" i="104" s="1"/>
  <c r="N130" i="104"/>
  <c r="O130" i="104" s="1"/>
  <c r="N137" i="104"/>
  <c r="O137" i="104" s="1"/>
  <c r="N133" i="104"/>
  <c r="O133" i="104" s="1"/>
  <c r="N128" i="104"/>
  <c r="O128" i="104" s="1"/>
  <c r="G13" i="104"/>
  <c r="S139" i="104"/>
  <c r="S138" i="104"/>
  <c r="S137" i="104"/>
  <c r="S136" i="104"/>
  <c r="S135" i="104"/>
  <c r="S134" i="104"/>
  <c r="S133" i="104"/>
  <c r="S132" i="104"/>
  <c r="S131" i="104"/>
  <c r="S130" i="104"/>
  <c r="S129" i="104"/>
  <c r="S128" i="104"/>
  <c r="F13" i="104"/>
  <c r="K13" i="104" s="1"/>
  <c r="R13" i="104" s="1"/>
  <c r="Q139" i="104"/>
  <c r="Q138" i="104"/>
  <c r="Q137" i="104"/>
  <c r="Q136" i="104"/>
  <c r="Q135" i="104"/>
  <c r="Q134" i="104"/>
  <c r="Q133" i="104"/>
  <c r="Q132" i="104"/>
  <c r="Q131" i="104"/>
  <c r="Q130" i="104"/>
  <c r="Q129" i="104"/>
  <c r="Q128" i="104"/>
  <c r="D13" i="104"/>
  <c r="K137" i="104"/>
  <c r="L137" i="104" s="1"/>
  <c r="K136" i="104"/>
  <c r="L136" i="104" s="1"/>
  <c r="K135" i="104"/>
  <c r="L135" i="104" s="1"/>
  <c r="K134" i="104"/>
  <c r="L134" i="104" s="1"/>
  <c r="K133" i="104"/>
  <c r="L133" i="104" s="1"/>
  <c r="K132" i="104"/>
  <c r="L132" i="104" s="1"/>
  <c r="K131" i="104"/>
  <c r="L131" i="104" s="1"/>
  <c r="K130" i="104"/>
  <c r="L130" i="104" s="1"/>
  <c r="K129" i="104"/>
  <c r="L129" i="104" s="1"/>
  <c r="K128" i="104"/>
  <c r="L128" i="104" s="1"/>
  <c r="K138" i="104"/>
  <c r="L138" i="104" s="1"/>
  <c r="K139" i="104"/>
  <c r="L139" i="104" s="1"/>
  <c r="D12" i="104"/>
  <c r="K112" i="104"/>
  <c r="L112" i="104" s="1"/>
  <c r="K111" i="104"/>
  <c r="L111" i="104" s="1"/>
  <c r="K110" i="104"/>
  <c r="L110" i="104" s="1"/>
  <c r="K109" i="104"/>
  <c r="L109" i="104" s="1"/>
  <c r="K108" i="104"/>
  <c r="L108" i="104" s="1"/>
  <c r="K107" i="104"/>
  <c r="L107" i="104" s="1"/>
  <c r="K106" i="104"/>
  <c r="L106" i="104" s="1"/>
  <c r="K105" i="104"/>
  <c r="L105" i="104" s="1"/>
  <c r="K104" i="104"/>
  <c r="L104" i="104" s="1"/>
  <c r="K103" i="104"/>
  <c r="L103" i="104" s="1"/>
  <c r="F12" i="104"/>
  <c r="Q112" i="104"/>
  <c r="Q111" i="104"/>
  <c r="Q110" i="104"/>
  <c r="Q109" i="104"/>
  <c r="Q108" i="104"/>
  <c r="Q107" i="104"/>
  <c r="Q106" i="104"/>
  <c r="Q105" i="104"/>
  <c r="Q104" i="104"/>
  <c r="Q103" i="104"/>
  <c r="E12" i="104"/>
  <c r="S12" i="104" s="1"/>
  <c r="N112" i="104"/>
  <c r="O112" i="104" s="1"/>
  <c r="N111" i="104"/>
  <c r="O111" i="104" s="1"/>
  <c r="N110" i="104"/>
  <c r="O110" i="104" s="1"/>
  <c r="N109" i="104"/>
  <c r="O109" i="104" s="1"/>
  <c r="N108" i="104"/>
  <c r="O108" i="104" s="1"/>
  <c r="N107" i="104"/>
  <c r="O107" i="104" s="1"/>
  <c r="N106" i="104"/>
  <c r="O106" i="104" s="1"/>
  <c r="N105" i="104"/>
  <c r="O105" i="104" s="1"/>
  <c r="N104" i="104"/>
  <c r="O104" i="104" s="1"/>
  <c r="N103" i="104"/>
  <c r="O103" i="104" s="1"/>
  <c r="G12" i="104"/>
  <c r="L12" i="104" s="1"/>
  <c r="AB12" i="104" s="1"/>
  <c r="S112" i="104"/>
  <c r="S111" i="104"/>
  <c r="S110" i="104"/>
  <c r="S109" i="104"/>
  <c r="S108" i="104"/>
  <c r="S107" i="104"/>
  <c r="S106" i="104"/>
  <c r="S105" i="104"/>
  <c r="S104" i="104"/>
  <c r="S103" i="104"/>
  <c r="E11" i="104"/>
  <c r="S11" i="104" s="1"/>
  <c r="N78" i="104"/>
  <c r="O78" i="104" s="1"/>
  <c r="N89" i="104"/>
  <c r="O89" i="104" s="1"/>
  <c r="N88" i="104"/>
  <c r="O88" i="104" s="1"/>
  <c r="N87" i="104"/>
  <c r="O87" i="104" s="1"/>
  <c r="N86" i="104"/>
  <c r="O86" i="104" s="1"/>
  <c r="N85" i="104"/>
  <c r="O85" i="104" s="1"/>
  <c r="N84" i="104"/>
  <c r="O84" i="104" s="1"/>
  <c r="N83" i="104"/>
  <c r="O83" i="104" s="1"/>
  <c r="N82" i="104"/>
  <c r="O82" i="104" s="1"/>
  <c r="N81" i="104"/>
  <c r="O81" i="104" s="1"/>
  <c r="N80" i="104"/>
  <c r="O80" i="104" s="1"/>
  <c r="N79" i="104"/>
  <c r="O79" i="104" s="1"/>
  <c r="D11" i="104"/>
  <c r="K80" i="104"/>
  <c r="L80" i="104" s="1"/>
  <c r="K89" i="104"/>
  <c r="L89" i="104" s="1"/>
  <c r="K88" i="104"/>
  <c r="L88" i="104" s="1"/>
  <c r="K87" i="104"/>
  <c r="L87" i="104" s="1"/>
  <c r="K86" i="104"/>
  <c r="L86" i="104" s="1"/>
  <c r="K85" i="104"/>
  <c r="L85" i="104" s="1"/>
  <c r="K84" i="104"/>
  <c r="L84" i="104" s="1"/>
  <c r="K83" i="104"/>
  <c r="L83" i="104" s="1"/>
  <c r="K82" i="104"/>
  <c r="L82" i="104" s="1"/>
  <c r="K81" i="104"/>
  <c r="L81" i="104" s="1"/>
  <c r="K79" i="104"/>
  <c r="L79" i="104" s="1"/>
  <c r="K78" i="104"/>
  <c r="L78" i="104" s="1"/>
  <c r="F11" i="104"/>
  <c r="Q89" i="104"/>
  <c r="Q88" i="104"/>
  <c r="Q87" i="104"/>
  <c r="Q86" i="104"/>
  <c r="Q85" i="104"/>
  <c r="Q84" i="104"/>
  <c r="Q83" i="104"/>
  <c r="Q82" i="104"/>
  <c r="Q81" i="104"/>
  <c r="Q80" i="104"/>
  <c r="Q79" i="104"/>
  <c r="Q78" i="104"/>
  <c r="G11" i="104"/>
  <c r="S89" i="104"/>
  <c r="S88" i="104"/>
  <c r="S87" i="104"/>
  <c r="S86" i="104"/>
  <c r="S85" i="104"/>
  <c r="S84" i="104"/>
  <c r="S83" i="104"/>
  <c r="S82" i="104"/>
  <c r="S81" i="104"/>
  <c r="S80" i="104"/>
  <c r="S79" i="104"/>
  <c r="S78" i="104"/>
  <c r="D10" i="104"/>
  <c r="K64" i="104"/>
  <c r="L64" i="104" s="1"/>
  <c r="K63" i="104"/>
  <c r="L63" i="104" s="1"/>
  <c r="K62" i="104"/>
  <c r="L62" i="104" s="1"/>
  <c r="K61" i="104"/>
  <c r="L61" i="104" s="1"/>
  <c r="K60" i="104"/>
  <c r="L60" i="104" s="1"/>
  <c r="K59" i="104"/>
  <c r="L59" i="104" s="1"/>
  <c r="K58" i="104"/>
  <c r="L58" i="104" s="1"/>
  <c r="K57" i="104"/>
  <c r="L57" i="104" s="1"/>
  <c r="K56" i="104"/>
  <c r="L56" i="104" s="1"/>
  <c r="K55" i="104"/>
  <c r="L55" i="104" s="1"/>
  <c r="K54" i="104"/>
  <c r="L54" i="104" s="1"/>
  <c r="K53" i="104"/>
  <c r="L53" i="104" s="1"/>
  <c r="E10" i="104"/>
  <c r="S10" i="104" s="1"/>
  <c r="N64" i="104"/>
  <c r="O64" i="104" s="1"/>
  <c r="N63" i="104"/>
  <c r="O63" i="104" s="1"/>
  <c r="N62" i="104"/>
  <c r="O62" i="104" s="1"/>
  <c r="N61" i="104"/>
  <c r="O61" i="104" s="1"/>
  <c r="N60" i="104"/>
  <c r="O60" i="104" s="1"/>
  <c r="N59" i="104"/>
  <c r="O59" i="104" s="1"/>
  <c r="N58" i="104"/>
  <c r="O58" i="104" s="1"/>
  <c r="N57" i="104"/>
  <c r="O57" i="104" s="1"/>
  <c r="N56" i="104"/>
  <c r="O56" i="104" s="1"/>
  <c r="N55" i="104"/>
  <c r="O55" i="104" s="1"/>
  <c r="N54" i="104"/>
  <c r="O54" i="104" s="1"/>
  <c r="N53" i="104"/>
  <c r="O53" i="104" s="1"/>
  <c r="G10" i="104"/>
  <c r="S64" i="104"/>
  <c r="S63" i="104"/>
  <c r="S62" i="104"/>
  <c r="S61" i="104"/>
  <c r="S60" i="104"/>
  <c r="S59" i="104"/>
  <c r="S58" i="104"/>
  <c r="S57" i="104"/>
  <c r="S56" i="104"/>
  <c r="S55" i="104"/>
  <c r="S54" i="104"/>
  <c r="S53" i="104"/>
  <c r="F10" i="104"/>
  <c r="Q64" i="104"/>
  <c r="Q63" i="104"/>
  <c r="Q62" i="104"/>
  <c r="Q61" i="104"/>
  <c r="Q60" i="104"/>
  <c r="Q59" i="104"/>
  <c r="Q58" i="104"/>
  <c r="Q57" i="104"/>
  <c r="Q56" i="104"/>
  <c r="Q55" i="104"/>
  <c r="Q54" i="104"/>
  <c r="Q53" i="104"/>
  <c r="F9" i="104"/>
  <c r="Q36" i="104"/>
  <c r="Q35" i="104"/>
  <c r="Q34" i="104"/>
  <c r="Q33" i="104"/>
  <c r="Q32" i="104"/>
  <c r="Q31" i="104"/>
  <c r="Q30" i="104"/>
  <c r="Q29" i="104"/>
  <c r="Q28" i="104"/>
  <c r="Q37" i="104"/>
  <c r="Q39" i="104"/>
  <c r="Q38" i="104"/>
  <c r="D9" i="104"/>
  <c r="K39" i="104"/>
  <c r="L39" i="104" s="1"/>
  <c r="K38" i="104"/>
  <c r="L38" i="104" s="1"/>
  <c r="K37" i="104"/>
  <c r="L37" i="104" s="1"/>
  <c r="K36" i="104"/>
  <c r="L36" i="104" s="1"/>
  <c r="K35" i="104"/>
  <c r="L35" i="104" s="1"/>
  <c r="K34" i="104"/>
  <c r="L34" i="104" s="1"/>
  <c r="K33" i="104"/>
  <c r="L33" i="104" s="1"/>
  <c r="K32" i="104"/>
  <c r="L32" i="104" s="1"/>
  <c r="K31" i="104"/>
  <c r="L31" i="104" s="1"/>
  <c r="K30" i="104"/>
  <c r="L30" i="104" s="1"/>
  <c r="K29" i="104"/>
  <c r="L29" i="104" s="1"/>
  <c r="K28" i="104"/>
  <c r="L28" i="104" s="1"/>
  <c r="G9" i="104"/>
  <c r="L9" i="104" s="1"/>
  <c r="AB9" i="104" s="1"/>
  <c r="S29" i="104"/>
  <c r="S28" i="104"/>
  <c r="S34" i="104"/>
  <c r="S30" i="104"/>
  <c r="S33" i="104"/>
  <c r="S36" i="104"/>
  <c r="S32" i="104"/>
  <c r="S39" i="104"/>
  <c r="S38" i="104"/>
  <c r="S35" i="104"/>
  <c r="S31" i="104"/>
  <c r="S37" i="104"/>
  <c r="E9" i="104"/>
  <c r="S9" i="104" s="1"/>
  <c r="N37" i="104"/>
  <c r="O37" i="104" s="1"/>
  <c r="N36" i="104"/>
  <c r="O36" i="104" s="1"/>
  <c r="N35" i="104"/>
  <c r="O35" i="104" s="1"/>
  <c r="N34" i="104"/>
  <c r="O34" i="104" s="1"/>
  <c r="N33" i="104"/>
  <c r="O33" i="104" s="1"/>
  <c r="N32" i="104"/>
  <c r="O32" i="104" s="1"/>
  <c r="N31" i="104"/>
  <c r="O31" i="104" s="1"/>
  <c r="N30" i="104"/>
  <c r="O30" i="104" s="1"/>
  <c r="N29" i="104"/>
  <c r="O29" i="104" s="1"/>
  <c r="N28" i="104"/>
  <c r="O28" i="104" s="1"/>
  <c r="N39" i="104"/>
  <c r="O39" i="104" s="1"/>
  <c r="N38" i="104"/>
  <c r="O38" i="104" s="1"/>
  <c r="G15" i="102"/>
  <c r="S178" i="102"/>
  <c r="D15" i="102"/>
  <c r="K178" i="102"/>
  <c r="L178" i="102" s="1"/>
  <c r="E15" i="102"/>
  <c r="S15" i="102" s="1"/>
  <c r="N178" i="102"/>
  <c r="O178" i="102" s="1"/>
  <c r="F15" i="102"/>
  <c r="Q178" i="102"/>
  <c r="E14" i="102"/>
  <c r="S14" i="102" s="1"/>
  <c r="N162" i="102"/>
  <c r="O162" i="102" s="1"/>
  <c r="N161" i="102"/>
  <c r="O161" i="102" s="1"/>
  <c r="N160" i="102"/>
  <c r="O160" i="102" s="1"/>
  <c r="N159" i="102"/>
  <c r="O159" i="102" s="1"/>
  <c r="N158" i="102"/>
  <c r="O158" i="102" s="1"/>
  <c r="N157" i="102"/>
  <c r="O157" i="102" s="1"/>
  <c r="N156" i="102"/>
  <c r="O156" i="102" s="1"/>
  <c r="N155" i="102"/>
  <c r="O155" i="102" s="1"/>
  <c r="N154" i="102"/>
  <c r="O154" i="102" s="1"/>
  <c r="N153" i="102"/>
  <c r="O153" i="102" s="1"/>
  <c r="F14" i="102"/>
  <c r="Q162" i="102"/>
  <c r="Q161" i="102"/>
  <c r="Q160" i="102"/>
  <c r="Q159" i="102"/>
  <c r="Q158" i="102"/>
  <c r="Q157" i="102"/>
  <c r="Q156" i="102"/>
  <c r="Q155" i="102"/>
  <c r="Q154" i="102"/>
  <c r="Q153" i="102"/>
  <c r="D14" i="102"/>
  <c r="K153" i="102"/>
  <c r="L153" i="102" s="1"/>
  <c r="K154" i="102"/>
  <c r="L154" i="102" s="1"/>
  <c r="K162" i="102"/>
  <c r="L162" i="102" s="1"/>
  <c r="K161" i="102"/>
  <c r="L161" i="102" s="1"/>
  <c r="K160" i="102"/>
  <c r="L160" i="102" s="1"/>
  <c r="K159" i="102"/>
  <c r="L159" i="102" s="1"/>
  <c r="K158" i="102"/>
  <c r="L158" i="102" s="1"/>
  <c r="K157" i="102"/>
  <c r="L157" i="102" s="1"/>
  <c r="K155" i="102"/>
  <c r="L155" i="102" s="1"/>
  <c r="K156" i="102"/>
  <c r="L156" i="102" s="1"/>
  <c r="G14" i="102"/>
  <c r="S162" i="102"/>
  <c r="S161" i="102"/>
  <c r="S160" i="102"/>
  <c r="S159" i="102"/>
  <c r="S155" i="102"/>
  <c r="S158" i="102"/>
  <c r="S157" i="102"/>
  <c r="S156" i="102"/>
  <c r="S154" i="102"/>
  <c r="S153" i="102"/>
  <c r="F13" i="102"/>
  <c r="Q137" i="102"/>
  <c r="Q136" i="102"/>
  <c r="Q135" i="102"/>
  <c r="Q134" i="102"/>
  <c r="Q133" i="102"/>
  <c r="Q132" i="102"/>
  <c r="Q131" i="102"/>
  <c r="Q130" i="102"/>
  <c r="Q129" i="102"/>
  <c r="Q128" i="102"/>
  <c r="E13" i="102"/>
  <c r="S13" i="102" s="1"/>
  <c r="N137" i="102"/>
  <c r="O137" i="102" s="1"/>
  <c r="N135" i="102"/>
  <c r="O135" i="102" s="1"/>
  <c r="N134" i="102"/>
  <c r="O134" i="102" s="1"/>
  <c r="N130" i="102"/>
  <c r="O130" i="102" s="1"/>
  <c r="N132" i="102"/>
  <c r="O132" i="102" s="1"/>
  <c r="N128" i="102"/>
  <c r="O128" i="102" s="1"/>
  <c r="N136" i="102"/>
  <c r="O136" i="102" s="1"/>
  <c r="N133" i="102"/>
  <c r="O133" i="102" s="1"/>
  <c r="N129" i="102"/>
  <c r="O129" i="102" s="1"/>
  <c r="N131" i="102"/>
  <c r="O131" i="102" s="1"/>
  <c r="D13" i="102"/>
  <c r="K134" i="102"/>
  <c r="L134" i="102" s="1"/>
  <c r="K133" i="102"/>
  <c r="L133" i="102" s="1"/>
  <c r="K132" i="102"/>
  <c r="L132" i="102" s="1"/>
  <c r="K131" i="102"/>
  <c r="L131" i="102" s="1"/>
  <c r="K130" i="102"/>
  <c r="L130" i="102" s="1"/>
  <c r="K129" i="102"/>
  <c r="L129" i="102" s="1"/>
  <c r="K128" i="102"/>
  <c r="L128" i="102" s="1"/>
  <c r="K135" i="102"/>
  <c r="L135" i="102" s="1"/>
  <c r="K137" i="102"/>
  <c r="L137" i="102" s="1"/>
  <c r="K136" i="102"/>
  <c r="L136" i="102" s="1"/>
  <c r="G13" i="102"/>
  <c r="S136" i="102"/>
  <c r="S133" i="102"/>
  <c r="S131" i="102"/>
  <c r="S129" i="102"/>
  <c r="S135" i="102"/>
  <c r="S137" i="102"/>
  <c r="S134" i="102"/>
  <c r="S132" i="102"/>
  <c r="S130" i="102"/>
  <c r="S128" i="102"/>
  <c r="D12" i="102"/>
  <c r="K106" i="102"/>
  <c r="L106" i="102" s="1"/>
  <c r="K112" i="102"/>
  <c r="L112" i="102" s="1"/>
  <c r="K111" i="102"/>
  <c r="L111" i="102" s="1"/>
  <c r="K110" i="102"/>
  <c r="L110" i="102" s="1"/>
  <c r="K109" i="102"/>
  <c r="L109" i="102" s="1"/>
  <c r="K108" i="102"/>
  <c r="L108" i="102" s="1"/>
  <c r="K107" i="102"/>
  <c r="L107" i="102" s="1"/>
  <c r="K105" i="102"/>
  <c r="L105" i="102" s="1"/>
  <c r="K104" i="102"/>
  <c r="L104" i="102" s="1"/>
  <c r="K103" i="102"/>
  <c r="L103" i="102" s="1"/>
  <c r="E12" i="102"/>
  <c r="S12" i="102" s="1"/>
  <c r="N104" i="102"/>
  <c r="O104" i="102" s="1"/>
  <c r="N112" i="102"/>
  <c r="O112" i="102" s="1"/>
  <c r="N111" i="102"/>
  <c r="O111" i="102" s="1"/>
  <c r="N110" i="102"/>
  <c r="O110" i="102" s="1"/>
  <c r="N109" i="102"/>
  <c r="O109" i="102" s="1"/>
  <c r="N108" i="102"/>
  <c r="O108" i="102" s="1"/>
  <c r="N107" i="102"/>
  <c r="O107" i="102" s="1"/>
  <c r="N106" i="102"/>
  <c r="O106" i="102" s="1"/>
  <c r="N105" i="102"/>
  <c r="O105" i="102" s="1"/>
  <c r="N103" i="102"/>
  <c r="O103" i="102" s="1"/>
  <c r="G12" i="102"/>
  <c r="S109" i="102"/>
  <c r="S108" i="102"/>
  <c r="S107" i="102"/>
  <c r="S106" i="102"/>
  <c r="S105" i="102"/>
  <c r="S104" i="102"/>
  <c r="S103" i="102"/>
  <c r="S112" i="102"/>
  <c r="S111" i="102"/>
  <c r="S110" i="102"/>
  <c r="F12" i="102"/>
  <c r="K12" i="102" s="1"/>
  <c r="R12" i="102" s="1"/>
  <c r="Q112" i="102"/>
  <c r="Q111" i="102"/>
  <c r="Q110" i="102"/>
  <c r="Q109" i="102"/>
  <c r="Q108" i="102"/>
  <c r="Q107" i="102"/>
  <c r="Q106" i="102"/>
  <c r="Q105" i="102"/>
  <c r="Q104" i="102"/>
  <c r="Q103" i="102"/>
  <c r="F11" i="102"/>
  <c r="K11" i="102" s="1"/>
  <c r="Q82" i="102"/>
  <c r="Q79" i="102"/>
  <c r="Q87" i="102"/>
  <c r="Q86" i="102"/>
  <c r="Q85" i="102"/>
  <c r="Q81" i="102"/>
  <c r="Q84" i="102"/>
  <c r="Q83" i="102"/>
  <c r="Q80" i="102"/>
  <c r="Q78" i="102"/>
  <c r="G11" i="102"/>
  <c r="S87" i="102"/>
  <c r="S86" i="102"/>
  <c r="S85" i="102"/>
  <c r="S84" i="102"/>
  <c r="S83" i="102"/>
  <c r="S82" i="102"/>
  <c r="S81" i="102"/>
  <c r="S80" i="102"/>
  <c r="S79" i="102"/>
  <c r="S78" i="102"/>
  <c r="E11" i="102"/>
  <c r="S11" i="102" s="1"/>
  <c r="N87" i="102"/>
  <c r="O87" i="102" s="1"/>
  <c r="N86" i="102"/>
  <c r="O86" i="102" s="1"/>
  <c r="N85" i="102"/>
  <c r="O85" i="102" s="1"/>
  <c r="N84" i="102"/>
  <c r="O84" i="102" s="1"/>
  <c r="N83" i="102"/>
  <c r="O83" i="102" s="1"/>
  <c r="N82" i="102"/>
  <c r="O82" i="102" s="1"/>
  <c r="N81" i="102"/>
  <c r="O81" i="102" s="1"/>
  <c r="N80" i="102"/>
  <c r="O80" i="102" s="1"/>
  <c r="N79" i="102"/>
  <c r="O79" i="102" s="1"/>
  <c r="N78" i="102"/>
  <c r="O78" i="102" s="1"/>
  <c r="D11" i="102"/>
  <c r="K87" i="102"/>
  <c r="L87" i="102" s="1"/>
  <c r="K86" i="102"/>
  <c r="L86" i="102" s="1"/>
  <c r="K85" i="102"/>
  <c r="L85" i="102" s="1"/>
  <c r="K84" i="102"/>
  <c r="L84" i="102" s="1"/>
  <c r="K83" i="102"/>
  <c r="L83" i="102" s="1"/>
  <c r="K82" i="102"/>
  <c r="L82" i="102" s="1"/>
  <c r="K81" i="102"/>
  <c r="L81" i="102" s="1"/>
  <c r="K80" i="102"/>
  <c r="L80" i="102" s="1"/>
  <c r="K79" i="102"/>
  <c r="L79" i="102" s="1"/>
  <c r="K78" i="102"/>
  <c r="L78" i="102" s="1"/>
  <c r="G10" i="102"/>
  <c r="S53" i="102"/>
  <c r="S62" i="102"/>
  <c r="S61" i="102"/>
  <c r="S60" i="102"/>
  <c r="S59" i="102"/>
  <c r="S58" i="102"/>
  <c r="S57" i="102"/>
  <c r="S56" i="102"/>
  <c r="S55" i="102"/>
  <c r="S54" i="102"/>
  <c r="D10" i="102"/>
  <c r="K58" i="102"/>
  <c r="L58" i="102" s="1"/>
  <c r="K57" i="102"/>
  <c r="L57" i="102" s="1"/>
  <c r="K56" i="102"/>
  <c r="L56" i="102" s="1"/>
  <c r="K55" i="102"/>
  <c r="L55" i="102" s="1"/>
  <c r="K59" i="102"/>
  <c r="L59" i="102" s="1"/>
  <c r="K54" i="102"/>
  <c r="L54" i="102" s="1"/>
  <c r="K53" i="102"/>
  <c r="L53" i="102" s="1"/>
  <c r="K62" i="102"/>
  <c r="L62" i="102" s="1"/>
  <c r="K61" i="102"/>
  <c r="L61" i="102" s="1"/>
  <c r="K60" i="102"/>
  <c r="L60" i="102" s="1"/>
  <c r="E10" i="102"/>
  <c r="S10" i="102" s="1"/>
  <c r="N54" i="102"/>
  <c r="O54" i="102" s="1"/>
  <c r="N53" i="102"/>
  <c r="O53" i="102" s="1"/>
  <c r="N57" i="102"/>
  <c r="O57" i="102" s="1"/>
  <c r="N55" i="102"/>
  <c r="O55" i="102" s="1"/>
  <c r="N62" i="102"/>
  <c r="O62" i="102" s="1"/>
  <c r="N61" i="102"/>
  <c r="O61" i="102" s="1"/>
  <c r="N60" i="102"/>
  <c r="O60" i="102" s="1"/>
  <c r="N59" i="102"/>
  <c r="O59" i="102" s="1"/>
  <c r="N58" i="102"/>
  <c r="O58" i="102" s="1"/>
  <c r="N56" i="102"/>
  <c r="O56" i="102" s="1"/>
  <c r="F10" i="102"/>
  <c r="Q53" i="102"/>
  <c r="Q54" i="102"/>
  <c r="Q61" i="102"/>
  <c r="Q62" i="102"/>
  <c r="Q60" i="102"/>
  <c r="Q59" i="102"/>
  <c r="Q58" i="102"/>
  <c r="Q57" i="102"/>
  <c r="Q56" i="102"/>
  <c r="Q55" i="102"/>
  <c r="D9" i="102"/>
  <c r="K28" i="102"/>
  <c r="L28" i="102" s="1"/>
  <c r="K32" i="102"/>
  <c r="L32" i="102" s="1"/>
  <c r="K33" i="102"/>
  <c r="L33" i="102" s="1"/>
  <c r="K36" i="102"/>
  <c r="L36" i="102" s="1"/>
  <c r="K37" i="102"/>
  <c r="L37" i="102" s="1"/>
  <c r="K31" i="102"/>
  <c r="L31" i="102" s="1"/>
  <c r="K30" i="102"/>
  <c r="L30" i="102" s="1"/>
  <c r="K34" i="102"/>
  <c r="L34" i="102" s="1"/>
  <c r="K29" i="102"/>
  <c r="L29" i="102" s="1"/>
  <c r="K35" i="102"/>
  <c r="L35" i="102" s="1"/>
  <c r="G9" i="102"/>
  <c r="S36" i="102"/>
  <c r="S30" i="102"/>
  <c r="S34" i="102"/>
  <c r="S33" i="102"/>
  <c r="S35" i="102"/>
  <c r="S29" i="102"/>
  <c r="S28" i="102"/>
  <c r="S37" i="102"/>
  <c r="S32" i="102"/>
  <c r="S31" i="102"/>
  <c r="F9" i="102"/>
  <c r="Q31" i="102"/>
  <c r="Q36" i="102"/>
  <c r="Q30" i="102"/>
  <c r="Q35" i="102"/>
  <c r="Q34" i="102"/>
  <c r="Q29" i="102"/>
  <c r="Q33" i="102"/>
  <c r="Q28" i="102"/>
  <c r="Q37" i="102"/>
  <c r="Q32" i="102"/>
  <c r="E9" i="102"/>
  <c r="S9" i="102" s="1"/>
  <c r="N34" i="102"/>
  <c r="O34" i="102" s="1"/>
  <c r="N37" i="102"/>
  <c r="O37" i="102" s="1"/>
  <c r="N32" i="102"/>
  <c r="O32" i="102" s="1"/>
  <c r="N31" i="102"/>
  <c r="O31" i="102" s="1"/>
  <c r="N36" i="102"/>
  <c r="O36" i="102" s="1"/>
  <c r="N35" i="102"/>
  <c r="O35" i="102" s="1"/>
  <c r="N30" i="102"/>
  <c r="O30" i="102" s="1"/>
  <c r="N33" i="102"/>
  <c r="O33" i="102" s="1"/>
  <c r="N28" i="102"/>
  <c r="O28" i="102" s="1"/>
  <c r="N29" i="102"/>
  <c r="O29" i="102" s="1"/>
  <c r="R10" i="112"/>
  <c r="L11" i="111"/>
  <c r="K20" i="114"/>
  <c r="R20" i="114"/>
  <c r="AB18" i="112"/>
  <c r="L18" i="112"/>
  <c r="K17" i="111"/>
  <c r="R17" i="111"/>
  <c r="K18" i="109"/>
  <c r="R18" i="109"/>
  <c r="L21" i="109"/>
  <c r="K20" i="102"/>
  <c r="R20" i="102" s="1"/>
  <c r="L22" i="114"/>
  <c r="K21" i="112"/>
  <c r="R21" i="112"/>
  <c r="L12" i="115"/>
  <c r="R19" i="112"/>
  <c r="K19" i="112"/>
  <c r="L21" i="110"/>
  <c r="L21" i="103"/>
  <c r="K14" i="115"/>
  <c r="R14" i="115"/>
  <c r="R21" i="109"/>
  <c r="K21" i="109"/>
  <c r="K23" i="102"/>
  <c r="R23" i="102" s="1"/>
  <c r="R23" i="103"/>
  <c r="K23" i="103"/>
  <c r="R12" i="115"/>
  <c r="K12" i="115"/>
  <c r="L14" i="112"/>
  <c r="AB14" i="112"/>
  <c r="K17" i="112"/>
  <c r="R17" i="112"/>
  <c r="R20" i="109"/>
  <c r="K20" i="109"/>
  <c r="R23" i="109"/>
  <c r="K23" i="109"/>
  <c r="K15" i="102"/>
  <c r="R15" i="102" s="1"/>
  <c r="AB23" i="115"/>
  <c r="L23" i="115"/>
  <c r="R15" i="112"/>
  <c r="K15" i="112"/>
  <c r="R19" i="109"/>
  <c r="K19" i="109"/>
  <c r="R22" i="109"/>
  <c r="K22" i="109"/>
  <c r="R20" i="107"/>
  <c r="K20" i="107"/>
  <c r="R19" i="103"/>
  <c r="K19" i="103"/>
  <c r="R20" i="115"/>
  <c r="K20" i="115"/>
  <c r="R21" i="111"/>
  <c r="K21" i="111"/>
  <c r="R18" i="107"/>
  <c r="AB17" i="115"/>
  <c r="L17" i="115"/>
  <c r="R23" i="112"/>
  <c r="K23" i="112"/>
  <c r="R20" i="103"/>
  <c r="K20" i="103"/>
  <c r="L21" i="107"/>
  <c r="AB16" i="115"/>
  <c r="L16" i="115"/>
  <c r="R23" i="111"/>
  <c r="K23" i="111"/>
  <c r="R23" i="113"/>
  <c r="K23" i="113"/>
  <c r="R18" i="113"/>
  <c r="K18" i="113"/>
  <c r="R14" i="109"/>
  <c r="K14" i="109"/>
  <c r="R15" i="109"/>
  <c r="K15" i="109"/>
  <c r="K16" i="106"/>
  <c r="R16" i="106" s="1"/>
  <c r="L11" i="113"/>
  <c r="AB11" i="113"/>
  <c r="R11" i="111"/>
  <c r="K11" i="111"/>
  <c r="AB20" i="115"/>
  <c r="L20" i="115"/>
  <c r="K16" i="115"/>
  <c r="R16" i="115"/>
  <c r="R9" i="115"/>
  <c r="K9" i="115"/>
  <c r="R22" i="113"/>
  <c r="K22" i="113"/>
  <c r="R11" i="114"/>
  <c r="K11" i="114"/>
  <c r="L14" i="113"/>
  <c r="AB14" i="113"/>
  <c r="AB10" i="114"/>
  <c r="L10" i="114"/>
  <c r="AB15" i="113"/>
  <c r="L15" i="113"/>
  <c r="K13" i="112"/>
  <c r="R13" i="112"/>
  <c r="R14" i="111"/>
  <c r="K14" i="111"/>
  <c r="AB19" i="110"/>
  <c r="L19" i="110"/>
  <c r="AB20" i="111"/>
  <c r="L20" i="111"/>
  <c r="AB12" i="110"/>
  <c r="L12" i="110"/>
  <c r="L13" i="115"/>
  <c r="AB13" i="115"/>
  <c r="K13" i="115"/>
  <c r="R13" i="115"/>
  <c r="R22" i="114"/>
  <c r="K22" i="114"/>
  <c r="K11" i="113"/>
  <c r="R11" i="113"/>
  <c r="R16" i="112"/>
  <c r="K16" i="112"/>
  <c r="AB16" i="110"/>
  <c r="L16" i="110"/>
  <c r="L20" i="110"/>
  <c r="AB20" i="110"/>
  <c r="AB9" i="110"/>
  <c r="L9" i="110"/>
  <c r="L17" i="110"/>
  <c r="AB17" i="110"/>
  <c r="R23" i="114"/>
  <c r="K23" i="114"/>
  <c r="R17" i="110"/>
  <c r="K17" i="110"/>
  <c r="K19" i="115"/>
  <c r="R19" i="115"/>
  <c r="L16" i="113"/>
  <c r="AB16" i="113"/>
  <c r="AB23" i="112"/>
  <c r="L23" i="112"/>
  <c r="R10" i="113"/>
  <c r="K10" i="113"/>
  <c r="K22" i="112"/>
  <c r="R22" i="112"/>
  <c r="K14" i="112"/>
  <c r="R14" i="112"/>
  <c r="AB16" i="111"/>
  <c r="L16" i="111"/>
  <c r="AB17" i="111"/>
  <c r="L17" i="111"/>
  <c r="K20" i="110"/>
  <c r="R20" i="110"/>
  <c r="K15" i="110"/>
  <c r="R15" i="110"/>
  <c r="AB18" i="110"/>
  <c r="L18" i="110"/>
  <c r="R22" i="115"/>
  <c r="K22" i="115"/>
  <c r="K11" i="115"/>
  <c r="R11" i="115"/>
  <c r="AB19" i="114"/>
  <c r="L19" i="114"/>
  <c r="K9" i="114"/>
  <c r="R9" i="114"/>
  <c r="K15" i="113"/>
  <c r="R15" i="113"/>
  <c r="AB19" i="111"/>
  <c r="L19" i="111"/>
  <c r="AB15" i="111"/>
  <c r="L15" i="111"/>
  <c r="AB11" i="110"/>
  <c r="L11" i="110"/>
  <c r="AB15" i="110"/>
  <c r="L15" i="110"/>
  <c r="AB14" i="115"/>
  <c r="L14" i="115"/>
  <c r="K12" i="114"/>
  <c r="R12" i="114"/>
  <c r="AB21" i="115"/>
  <c r="L21" i="115"/>
  <c r="AB19" i="115"/>
  <c r="L19" i="115"/>
  <c r="L15" i="115"/>
  <c r="AB15" i="115"/>
  <c r="K21" i="115"/>
  <c r="R21" i="115"/>
  <c r="K10" i="115"/>
  <c r="R10" i="115"/>
  <c r="AB9" i="114"/>
  <c r="L9" i="114"/>
  <c r="K21" i="113"/>
  <c r="R21" i="113"/>
  <c r="AB17" i="113"/>
  <c r="L17" i="113"/>
  <c r="AB22" i="112"/>
  <c r="L22" i="112"/>
  <c r="AB16" i="112"/>
  <c r="L16" i="112"/>
  <c r="K18" i="115"/>
  <c r="R18" i="115"/>
  <c r="AB12" i="114"/>
  <c r="L12" i="114"/>
  <c r="AB21" i="113"/>
  <c r="L21" i="113"/>
  <c r="R19" i="113"/>
  <c r="K19" i="113"/>
  <c r="L23" i="113"/>
  <c r="AB23" i="113"/>
  <c r="AB10" i="112"/>
  <c r="L10" i="112"/>
  <c r="AB13" i="113"/>
  <c r="L13" i="113"/>
  <c r="AB14" i="111"/>
  <c r="L14" i="111"/>
  <c r="K17" i="115"/>
  <c r="R17" i="115"/>
  <c r="AB19" i="113"/>
  <c r="L19" i="113"/>
  <c r="L18" i="113"/>
  <c r="AB18" i="113"/>
  <c r="R10" i="114"/>
  <c r="K10" i="114"/>
  <c r="L20" i="113"/>
  <c r="AB20" i="113"/>
  <c r="K20" i="113"/>
  <c r="R20" i="113"/>
  <c r="AB21" i="112"/>
  <c r="L21" i="112"/>
  <c r="AB12" i="111"/>
  <c r="L12" i="111"/>
  <c r="R13" i="111"/>
  <c r="K13" i="111"/>
  <c r="AB16" i="109"/>
  <c r="L16" i="109"/>
  <c r="L9" i="109"/>
  <c r="AB9" i="109" s="1"/>
  <c r="AB14" i="108"/>
  <c r="L14" i="108"/>
  <c r="L18" i="109"/>
  <c r="AB18" i="109"/>
  <c r="K15" i="108"/>
  <c r="R15" i="108"/>
  <c r="AB19" i="108"/>
  <c r="L19" i="108"/>
  <c r="L11" i="108"/>
  <c r="AB11" i="108" s="1"/>
  <c r="AB21" i="106"/>
  <c r="L21" i="106"/>
  <c r="K13" i="106"/>
  <c r="R13" i="106" s="1"/>
  <c r="R17" i="108"/>
  <c r="K17" i="108"/>
  <c r="AB16" i="108"/>
  <c r="L16" i="108"/>
  <c r="AB20" i="109"/>
  <c r="L20" i="109"/>
  <c r="L18" i="106"/>
  <c r="AB18" i="106" s="1"/>
  <c r="AB17" i="109"/>
  <c r="L17" i="109"/>
  <c r="R18" i="108"/>
  <c r="K18" i="108"/>
  <c r="AB17" i="108"/>
  <c r="L17" i="108"/>
  <c r="AB14" i="109"/>
  <c r="L14" i="109"/>
  <c r="AB12" i="109"/>
  <c r="L12" i="109"/>
  <c r="AB20" i="108"/>
  <c r="L20" i="108"/>
  <c r="R14" i="108"/>
  <c r="K14" i="108"/>
  <c r="AB15" i="108"/>
  <c r="L15" i="108"/>
  <c r="AB22" i="107"/>
  <c r="L22" i="107"/>
  <c r="AB19" i="109"/>
  <c r="L19" i="109"/>
  <c r="R11" i="109"/>
  <c r="K11" i="109"/>
  <c r="AB13" i="108"/>
  <c r="K16" i="108"/>
  <c r="R16" i="108"/>
  <c r="K11" i="108"/>
  <c r="R11" i="108" s="1"/>
  <c r="L13" i="106"/>
  <c r="AB13" i="106" s="1"/>
  <c r="K21" i="106"/>
  <c r="R21" i="106" s="1"/>
  <c r="L10" i="109"/>
  <c r="AB10" i="109" s="1"/>
  <c r="AB18" i="108"/>
  <c r="L18" i="108"/>
  <c r="K19" i="108"/>
  <c r="R19" i="108"/>
  <c r="K10" i="108"/>
  <c r="R10" i="108" s="1"/>
  <c r="K12" i="106"/>
  <c r="R12" i="106" s="1"/>
  <c r="L17" i="104"/>
  <c r="AB17" i="104" s="1"/>
  <c r="L20" i="105"/>
  <c r="AB20" i="105" s="1"/>
  <c r="K19" i="104"/>
  <c r="R19" i="104"/>
  <c r="R23" i="104"/>
  <c r="K23" i="104"/>
  <c r="R22" i="104"/>
  <c r="K22" i="104"/>
  <c r="AB21" i="104"/>
  <c r="L21" i="104"/>
  <c r="R20" i="104"/>
  <c r="K20" i="104"/>
  <c r="AB20" i="104"/>
  <c r="L20" i="104"/>
  <c r="R17" i="104"/>
  <c r="K17" i="104"/>
  <c r="AB23" i="103"/>
  <c r="L23" i="103"/>
  <c r="AB19" i="103"/>
  <c r="L19" i="103"/>
  <c r="AB15" i="103"/>
  <c r="L15" i="103"/>
  <c r="AB12" i="103"/>
  <c r="L12" i="103"/>
  <c r="K16" i="103"/>
  <c r="R16" i="103"/>
  <c r="AB20" i="103"/>
  <c r="L20" i="103"/>
  <c r="AB13" i="103"/>
  <c r="L13" i="103"/>
  <c r="AB22" i="103"/>
  <c r="L22" i="103"/>
  <c r="R17" i="103"/>
  <c r="K17" i="103"/>
  <c r="AB16" i="102"/>
  <c r="L16" i="102"/>
  <c r="K18" i="102"/>
  <c r="R18" i="102" s="1"/>
  <c r="L18" i="102"/>
  <c r="AB18" i="102" s="1"/>
  <c r="L11" i="109" l="1"/>
  <c r="AB11" i="109" s="1"/>
  <c r="K9" i="109"/>
  <c r="R9" i="109" s="1"/>
  <c r="Q16" i="102"/>
  <c r="AA16" i="102" s="1"/>
  <c r="Q17" i="102"/>
  <c r="AA17" i="102" s="1"/>
  <c r="Q20" i="102"/>
  <c r="AA20" i="102" s="1"/>
  <c r="Q22" i="102"/>
  <c r="AA22" i="102" s="1"/>
  <c r="Q16" i="106"/>
  <c r="AA16" i="106" s="1"/>
  <c r="Q18" i="102"/>
  <c r="AA18" i="102" s="1"/>
  <c r="Q12" i="106"/>
  <c r="AA12" i="106" s="1"/>
  <c r="Q18" i="106"/>
  <c r="AA18" i="106" s="1"/>
  <c r="Q21" i="106"/>
  <c r="AA21" i="106" s="1"/>
  <c r="Q14" i="102"/>
  <c r="AA14" i="102" s="1"/>
  <c r="Q19" i="102"/>
  <c r="AA19" i="102" s="1"/>
  <c r="Q12" i="102"/>
  <c r="AA12" i="102" s="1"/>
  <c r="Q13" i="106"/>
  <c r="AA13" i="106" s="1"/>
  <c r="Q19" i="106"/>
  <c r="AA19" i="106" s="1"/>
  <c r="Q10" i="102"/>
  <c r="AA10" i="102" s="1"/>
  <c r="Q13" i="102"/>
  <c r="AA13" i="102" s="1"/>
  <c r="Q15" i="102"/>
  <c r="AA15" i="102" s="1"/>
  <c r="Q10" i="106"/>
  <c r="AA10" i="106" s="1"/>
  <c r="Q21" i="102"/>
  <c r="AA21" i="102" s="1"/>
  <c r="Q23" i="102"/>
  <c r="AA23" i="102" s="1"/>
  <c r="Q11" i="106"/>
  <c r="AA11" i="106" s="1"/>
  <c r="Q14" i="106"/>
  <c r="AA14" i="106" s="1"/>
  <c r="Q17" i="106"/>
  <c r="AA17" i="106" s="1"/>
  <c r="Q20" i="106"/>
  <c r="AA20" i="106" s="1"/>
  <c r="Q18" i="104"/>
  <c r="AA18" i="104" s="1"/>
  <c r="Q17" i="104"/>
  <c r="AA17" i="104" s="1"/>
  <c r="Q10" i="104"/>
  <c r="AA10" i="104" s="1"/>
  <c r="Q12" i="104"/>
  <c r="AA12" i="104" s="1"/>
  <c r="L22" i="106"/>
  <c r="AB22" i="106" s="1"/>
  <c r="K22" i="106"/>
  <c r="R22" i="106" s="1"/>
  <c r="K20" i="106"/>
  <c r="R20" i="106" s="1"/>
  <c r="L20" i="106"/>
  <c r="AB20" i="106" s="1"/>
  <c r="K18" i="106"/>
  <c r="R18" i="106"/>
  <c r="L17" i="106"/>
  <c r="AB17" i="106" s="1"/>
  <c r="L16" i="106"/>
  <c r="AB16" i="106" s="1"/>
  <c r="K15" i="106"/>
  <c r="R15" i="106" s="1"/>
  <c r="L14" i="106"/>
  <c r="AB14" i="106" s="1"/>
  <c r="K14" i="106"/>
  <c r="R14" i="106" s="1"/>
  <c r="L12" i="106"/>
  <c r="AB12" i="106" s="1"/>
  <c r="L11" i="106"/>
  <c r="AB11" i="106" s="1"/>
  <c r="K11" i="106"/>
  <c r="R11" i="106" s="1"/>
  <c r="AB15" i="104"/>
  <c r="R14" i="104"/>
  <c r="L23" i="102"/>
  <c r="AB23" i="102" s="1"/>
  <c r="K22" i="102"/>
  <c r="R22" i="102" s="1"/>
  <c r="R21" i="102"/>
  <c r="K21" i="102"/>
  <c r="L21" i="102"/>
  <c r="AB21" i="102" s="1"/>
  <c r="L20" i="102"/>
  <c r="AB20" i="102" s="1"/>
  <c r="K17" i="102"/>
  <c r="R17" i="102" s="1"/>
  <c r="K16" i="102"/>
  <c r="R16" i="102"/>
  <c r="Q12" i="108"/>
  <c r="AA12" i="108" s="1"/>
  <c r="Q13" i="108"/>
  <c r="AA13" i="108" s="1"/>
  <c r="K17" i="107"/>
  <c r="K14" i="107"/>
  <c r="L19" i="105"/>
  <c r="AB19" i="105" s="1"/>
  <c r="Q15" i="104"/>
  <c r="AA15" i="104" s="1"/>
  <c r="Q14" i="104"/>
  <c r="AA14" i="104" s="1"/>
  <c r="Q13" i="104"/>
  <c r="AA13" i="104" s="1"/>
  <c r="Q16" i="104"/>
  <c r="AA16" i="104" s="1"/>
  <c r="Q19" i="104"/>
  <c r="AA19" i="104" s="1"/>
  <c r="Q11" i="104"/>
  <c r="AA11" i="104" s="1"/>
  <c r="Q11" i="102"/>
  <c r="AA11" i="102" s="1"/>
  <c r="Q13" i="105"/>
  <c r="AA13" i="105" s="1"/>
  <c r="Q19" i="105"/>
  <c r="AA19" i="105" s="1"/>
  <c r="Q15" i="105"/>
  <c r="AA15" i="105" s="1"/>
  <c r="Q20" i="105"/>
  <c r="AA20" i="105" s="1"/>
  <c r="Q12" i="105"/>
  <c r="AA12" i="105" s="1"/>
  <c r="Q14" i="105"/>
  <c r="AA14" i="105" s="1"/>
  <c r="Q17" i="105"/>
  <c r="AA17" i="105" s="1"/>
  <c r="Q21" i="105"/>
  <c r="AA21" i="105" s="1"/>
  <c r="Q23" i="105"/>
  <c r="AA23" i="105" s="1"/>
  <c r="Q11" i="105"/>
  <c r="AA11" i="105" s="1"/>
  <c r="Q16" i="105"/>
  <c r="AA16" i="105" s="1"/>
  <c r="Q18" i="105"/>
  <c r="AA18" i="105" s="1"/>
  <c r="Q22" i="105"/>
  <c r="AA22" i="105" s="1"/>
  <c r="K13" i="108"/>
  <c r="R13" i="108" s="1"/>
  <c r="K12" i="108"/>
  <c r="R12" i="108" s="1"/>
  <c r="L9" i="108"/>
  <c r="AB9" i="108"/>
  <c r="L18" i="107"/>
  <c r="AB18" i="107"/>
  <c r="R16" i="107"/>
  <c r="K16" i="107"/>
  <c r="L16" i="107"/>
  <c r="AB16" i="107" s="1"/>
  <c r="L15" i="107"/>
  <c r="AB15" i="107" s="1"/>
  <c r="L14" i="107"/>
  <c r="AB14" i="107" s="1"/>
  <c r="R13" i="107"/>
  <c r="AB13" i="107"/>
  <c r="L13" i="107"/>
  <c r="K12" i="107"/>
  <c r="R12" i="107" s="1"/>
  <c r="L12" i="107"/>
  <c r="AB12" i="107" s="1"/>
  <c r="L11" i="107"/>
  <c r="AB11" i="107" s="1"/>
  <c r="L10" i="107"/>
  <c r="AB10" i="107" s="1"/>
  <c r="K9" i="106"/>
  <c r="R9" i="106" s="1"/>
  <c r="L9" i="106"/>
  <c r="AB9" i="106" s="1"/>
  <c r="K10" i="106"/>
  <c r="R10" i="106" s="1"/>
  <c r="L10" i="106"/>
  <c r="AB10" i="106" s="1"/>
  <c r="K23" i="105"/>
  <c r="R23" i="105"/>
  <c r="AB22" i="105"/>
  <c r="L22" i="105"/>
  <c r="K22" i="105"/>
  <c r="R22" i="105" s="1"/>
  <c r="L21" i="105"/>
  <c r="AB21" i="105" s="1"/>
  <c r="K21" i="105"/>
  <c r="R21" i="105" s="1"/>
  <c r="K20" i="105"/>
  <c r="R20" i="105" s="1"/>
  <c r="K19" i="105"/>
  <c r="R19" i="105" s="1"/>
  <c r="L17" i="105"/>
  <c r="AB17" i="105" s="1"/>
  <c r="AB16" i="105"/>
  <c r="L16" i="105"/>
  <c r="R15" i="105"/>
  <c r="L18" i="104"/>
  <c r="AB18" i="104" s="1"/>
  <c r="L16" i="104"/>
  <c r="AB16" i="104" s="1"/>
  <c r="K15" i="104"/>
  <c r="R15" i="104" s="1"/>
  <c r="R11" i="102"/>
  <c r="L15" i="105"/>
  <c r="AB15" i="105" s="1"/>
  <c r="K14" i="105"/>
  <c r="R14" i="105" s="1"/>
  <c r="L14" i="105"/>
  <c r="AB14" i="105" s="1"/>
  <c r="L13" i="105"/>
  <c r="AB13" i="105" s="1"/>
  <c r="K12" i="105"/>
  <c r="R12" i="105" s="1"/>
  <c r="K11" i="105"/>
  <c r="R11" i="105" s="1"/>
  <c r="L11" i="105"/>
  <c r="AB11" i="105" s="1"/>
  <c r="L9" i="105"/>
  <c r="AB9" i="105" s="1"/>
  <c r="K9" i="105"/>
  <c r="R9" i="105" s="1"/>
  <c r="L13" i="104"/>
  <c r="AB13" i="104" s="1"/>
  <c r="K12" i="104"/>
  <c r="R12" i="104" s="1"/>
  <c r="L11" i="104"/>
  <c r="AB11" i="104" s="1"/>
  <c r="K11" i="104"/>
  <c r="R11" i="104" s="1"/>
  <c r="K10" i="104"/>
  <c r="R10" i="104" s="1"/>
  <c r="L10" i="104"/>
  <c r="AB10" i="104" s="1"/>
  <c r="K9" i="104"/>
  <c r="R9" i="104" s="1"/>
  <c r="L15" i="102"/>
  <c r="AB15" i="102" s="1"/>
  <c r="L14" i="102"/>
  <c r="AB14" i="102" s="1"/>
  <c r="K14" i="102"/>
  <c r="R14" i="102" s="1"/>
  <c r="K13" i="102"/>
  <c r="R13" i="102" s="1"/>
  <c r="L13" i="102"/>
  <c r="AB13" i="102" s="1"/>
  <c r="L12" i="102"/>
  <c r="AB12" i="102" s="1"/>
  <c r="L11" i="102"/>
  <c r="AB11" i="102" s="1"/>
  <c r="K10" i="102"/>
  <c r="R10" i="102" s="1"/>
  <c r="L10" i="102"/>
  <c r="AB10" i="102" s="1"/>
  <c r="K9" i="102"/>
  <c r="R9" i="102" s="1"/>
  <c r="L9" i="102"/>
  <c r="AB9" i="102" s="1"/>
  <c r="T23" i="101"/>
  <c r="U23" i="101"/>
  <c r="V23" i="101"/>
  <c r="W23" i="101"/>
  <c r="X23" i="101"/>
  <c r="Z23" i="101"/>
  <c r="AA23" i="101"/>
  <c r="AB23" i="101"/>
  <c r="AC23" i="101" s="1"/>
  <c r="T24" i="101"/>
  <c r="U24" i="101"/>
  <c r="V24" i="101"/>
  <c r="W24" i="101"/>
  <c r="X24" i="101"/>
  <c r="Z24" i="101"/>
  <c r="AA24" i="101"/>
  <c r="AB24" i="101"/>
  <c r="AC24" i="101" s="1"/>
  <c r="T25" i="101"/>
  <c r="U25" i="101"/>
  <c r="V25" i="101"/>
  <c r="W25" i="101"/>
  <c r="X25" i="101"/>
  <c r="Z25" i="101"/>
  <c r="AA25" i="101"/>
  <c r="AB25" i="101"/>
  <c r="AC25" i="101" s="1"/>
  <c r="T26" i="101"/>
  <c r="U26" i="101"/>
  <c r="V26" i="101"/>
  <c r="W26" i="101"/>
  <c r="X26" i="101"/>
  <c r="Z26" i="101"/>
  <c r="AA26" i="101"/>
  <c r="AB26" i="101"/>
  <c r="AC26" i="101" s="1"/>
  <c r="T27" i="101"/>
  <c r="U27" i="101"/>
  <c r="V27" i="101"/>
  <c r="W27" i="101"/>
  <c r="X27" i="101"/>
  <c r="Z27" i="101"/>
  <c r="AA27" i="101"/>
  <c r="AB27" i="101"/>
  <c r="AC27" i="101" s="1"/>
  <c r="AD27" i="101" s="1"/>
  <c r="T28" i="101"/>
  <c r="U28" i="101"/>
  <c r="V28" i="101"/>
  <c r="W28" i="101"/>
  <c r="X28" i="101"/>
  <c r="Z28" i="101"/>
  <c r="AA28" i="101"/>
  <c r="AB28" i="101"/>
  <c r="AC28" i="101" s="1"/>
  <c r="T29" i="101"/>
  <c r="U29" i="101"/>
  <c r="V29" i="101"/>
  <c r="W29" i="101"/>
  <c r="X29" i="101"/>
  <c r="Z29" i="101"/>
  <c r="AA29" i="101"/>
  <c r="AB29" i="101"/>
  <c r="AC29" i="101" s="1"/>
  <c r="T30" i="101"/>
  <c r="U30" i="101"/>
  <c r="V30" i="101"/>
  <c r="W30" i="101"/>
  <c r="X30" i="101"/>
  <c r="Z30" i="101"/>
  <c r="AA30" i="101"/>
  <c r="AB30" i="101"/>
  <c r="AC30" i="101"/>
  <c r="Y30" i="101" s="1"/>
  <c r="T31" i="101"/>
  <c r="U31" i="101"/>
  <c r="V31" i="101"/>
  <c r="W31" i="101"/>
  <c r="X31" i="101"/>
  <c r="Z31" i="101"/>
  <c r="AA31" i="101"/>
  <c r="AB31" i="101"/>
  <c r="AC31" i="101" s="1"/>
  <c r="T32" i="101"/>
  <c r="U32" i="101"/>
  <c r="V32" i="101"/>
  <c r="W32" i="101"/>
  <c r="X32" i="101"/>
  <c r="Z32" i="101"/>
  <c r="AA32" i="101"/>
  <c r="AB32" i="101"/>
  <c r="AC32" i="101" s="1"/>
  <c r="T33" i="101"/>
  <c r="U33" i="101"/>
  <c r="V33" i="101"/>
  <c r="W33" i="101"/>
  <c r="X33" i="101"/>
  <c r="Z33" i="101"/>
  <c r="AA33" i="101"/>
  <c r="AB33" i="101"/>
  <c r="AC33" i="101" s="1"/>
  <c r="T34" i="101"/>
  <c r="U34" i="101"/>
  <c r="V34" i="101"/>
  <c r="W34" i="101"/>
  <c r="X34" i="101"/>
  <c r="Z34" i="101"/>
  <c r="AA34" i="101"/>
  <c r="AB34" i="101"/>
  <c r="AC34" i="101" s="1"/>
  <c r="T35" i="101"/>
  <c r="U35" i="101"/>
  <c r="V35" i="101"/>
  <c r="W35" i="101"/>
  <c r="X35" i="101"/>
  <c r="Z35" i="101"/>
  <c r="AA35" i="101"/>
  <c r="AB35" i="101"/>
  <c r="AC35" i="101" s="1"/>
  <c r="T36" i="101"/>
  <c r="U36" i="101"/>
  <c r="V36" i="101"/>
  <c r="W36" i="101"/>
  <c r="X36" i="101"/>
  <c r="Z36" i="101"/>
  <c r="AA36" i="101"/>
  <c r="AB36" i="101"/>
  <c r="AC36" i="101" s="1"/>
  <c r="T37" i="101"/>
  <c r="U37" i="101"/>
  <c r="V37" i="101"/>
  <c r="W37" i="101"/>
  <c r="X37" i="101"/>
  <c r="Z37" i="101"/>
  <c r="AA37" i="101"/>
  <c r="AB37" i="101"/>
  <c r="AC37" i="101" s="1"/>
  <c r="T38" i="101"/>
  <c r="U38" i="101"/>
  <c r="V38" i="101"/>
  <c r="W38" i="101"/>
  <c r="X38" i="101"/>
  <c r="Z38" i="101"/>
  <c r="AA38" i="101"/>
  <c r="AB38" i="101"/>
  <c r="AC38" i="101" s="1"/>
  <c r="T39" i="101"/>
  <c r="U39" i="101"/>
  <c r="V39" i="101"/>
  <c r="W39" i="101"/>
  <c r="X39" i="101"/>
  <c r="Z39" i="101"/>
  <c r="AA39" i="101"/>
  <c r="AB39" i="101"/>
  <c r="AC39" i="101" s="1"/>
  <c r="T40" i="101"/>
  <c r="U40" i="101"/>
  <c r="V40" i="101"/>
  <c r="W40" i="101"/>
  <c r="X40" i="101"/>
  <c r="Z40" i="101"/>
  <c r="AA40" i="101"/>
  <c r="AB40" i="101"/>
  <c r="AC40" i="101" s="1"/>
  <c r="T41" i="101"/>
  <c r="U41" i="101"/>
  <c r="V41" i="101"/>
  <c r="W41" i="101"/>
  <c r="X41" i="101"/>
  <c r="Z41" i="101"/>
  <c r="AA41" i="101"/>
  <c r="AB41" i="101"/>
  <c r="AC41" i="101" s="1"/>
  <c r="T42" i="101"/>
  <c r="U42" i="101"/>
  <c r="V42" i="101"/>
  <c r="W42" i="101"/>
  <c r="X42" i="101"/>
  <c r="Z42" i="101"/>
  <c r="AA42" i="101"/>
  <c r="AB42" i="101"/>
  <c r="AC42" i="101" s="1"/>
  <c r="X4" i="101"/>
  <c r="X5" i="101"/>
  <c r="X6" i="101"/>
  <c r="X7" i="101"/>
  <c r="X8" i="101"/>
  <c r="X9" i="101"/>
  <c r="X10" i="101"/>
  <c r="X11" i="101"/>
  <c r="X12" i="101"/>
  <c r="X13" i="101"/>
  <c r="X14" i="101"/>
  <c r="X15" i="101"/>
  <c r="X16" i="101"/>
  <c r="X17" i="101"/>
  <c r="X18" i="101"/>
  <c r="X19" i="101"/>
  <c r="X20" i="101"/>
  <c r="X21" i="101"/>
  <c r="X22" i="101"/>
  <c r="X3" i="101"/>
  <c r="Y38" i="101" l="1"/>
  <c r="AD29" i="101"/>
  <c r="AD42" i="101"/>
  <c r="AD35" i="101"/>
  <c r="Y42" i="101"/>
  <c r="AD36" i="101"/>
  <c r="Y35" i="101"/>
  <c r="AD28" i="101"/>
  <c r="AD37" i="101"/>
  <c r="Y27" i="101"/>
  <c r="AD41" i="101"/>
  <c r="Y41" i="101"/>
  <c r="AD26" i="101"/>
  <c r="Y26" i="101"/>
  <c r="AD25" i="101"/>
  <c r="Y25" i="101"/>
  <c r="Y24" i="101"/>
  <c r="AD24" i="101"/>
  <c r="AD23" i="101"/>
  <c r="Y23" i="101"/>
  <c r="AD40" i="101"/>
  <c r="Y40" i="101"/>
  <c r="AD34" i="101"/>
  <c r="Y34" i="101"/>
  <c r="Y32" i="101"/>
  <c r="AD32" i="101"/>
  <c r="AD31" i="101"/>
  <c r="Y31" i="101"/>
  <c r="AD39" i="101"/>
  <c r="Y39" i="101"/>
  <c r="AD33" i="101"/>
  <c r="Y33" i="101"/>
  <c r="AD38" i="101"/>
  <c r="Y37" i="101"/>
  <c r="AD30" i="101"/>
  <c r="Y29" i="101"/>
  <c r="Y36" i="101"/>
  <c r="Y28" i="101"/>
  <c r="AB22" i="101"/>
  <c r="AC22" i="101" s="1"/>
  <c r="AA22" i="101"/>
  <c r="Z22" i="101"/>
  <c r="W22" i="101"/>
  <c r="V22" i="101"/>
  <c r="U22" i="101"/>
  <c r="T22" i="101"/>
  <c r="AB21" i="101"/>
  <c r="AC21" i="101" s="1"/>
  <c r="Y21" i="101" s="1"/>
  <c r="AA21" i="101"/>
  <c r="Z21" i="101"/>
  <c r="W21" i="101"/>
  <c r="V21" i="101"/>
  <c r="U21" i="101"/>
  <c r="T21" i="101"/>
  <c r="AB20" i="101"/>
  <c r="AC20" i="101" s="1"/>
  <c r="AD20" i="101" s="1"/>
  <c r="AA20" i="101"/>
  <c r="Z20" i="101"/>
  <c r="W20" i="101"/>
  <c r="V20" i="101"/>
  <c r="U20" i="101"/>
  <c r="T20" i="101"/>
  <c r="AB19" i="101"/>
  <c r="AC19" i="101" s="1"/>
  <c r="AA19" i="101"/>
  <c r="Z19" i="101"/>
  <c r="W19" i="101"/>
  <c r="V19" i="101"/>
  <c r="U19" i="101"/>
  <c r="T19" i="101"/>
  <c r="AB18" i="101"/>
  <c r="AC18" i="101" s="1"/>
  <c r="AA18" i="101"/>
  <c r="Z18" i="101"/>
  <c r="W18" i="101"/>
  <c r="V18" i="101"/>
  <c r="U18" i="101"/>
  <c r="T18" i="101"/>
  <c r="AB17" i="101"/>
  <c r="AC17" i="101" s="1"/>
  <c r="Y17" i="101" s="1"/>
  <c r="AA17" i="101"/>
  <c r="Z17" i="101"/>
  <c r="W17" i="101"/>
  <c r="V17" i="101"/>
  <c r="U17" i="101"/>
  <c r="T17" i="101"/>
  <c r="AB16" i="101"/>
  <c r="AC16" i="101" s="1"/>
  <c r="Y16" i="101" s="1"/>
  <c r="AA16" i="101"/>
  <c r="Z16" i="101"/>
  <c r="W16" i="101"/>
  <c r="V16" i="101"/>
  <c r="U16" i="101"/>
  <c r="T16" i="101"/>
  <c r="AB15" i="101"/>
  <c r="AC15" i="101" s="1"/>
  <c r="AA15" i="101"/>
  <c r="Z15" i="101"/>
  <c r="W15" i="101"/>
  <c r="V15" i="101"/>
  <c r="U15" i="101"/>
  <c r="T15" i="101"/>
  <c r="AB14" i="101"/>
  <c r="AC14" i="101" s="1"/>
  <c r="AD14" i="101" s="1"/>
  <c r="AA14" i="101"/>
  <c r="Z14" i="101"/>
  <c r="W14" i="101"/>
  <c r="V14" i="101"/>
  <c r="U14" i="101"/>
  <c r="T14" i="101"/>
  <c r="AB13" i="101"/>
  <c r="AC13" i="101" s="1"/>
  <c r="Y13" i="101" s="1"/>
  <c r="AA13" i="101"/>
  <c r="Z13" i="101"/>
  <c r="W13" i="101"/>
  <c r="V13" i="101"/>
  <c r="U13" i="101"/>
  <c r="T13" i="101"/>
  <c r="AB12" i="101"/>
  <c r="AC12" i="101" s="1"/>
  <c r="Y12" i="101" s="1"/>
  <c r="AA12" i="101"/>
  <c r="Z12" i="101"/>
  <c r="W12" i="101"/>
  <c r="V12" i="101"/>
  <c r="U12" i="101"/>
  <c r="T12" i="101"/>
  <c r="AB11" i="101"/>
  <c r="AC11" i="101" s="1"/>
  <c r="AD11" i="101" s="1"/>
  <c r="AA11" i="101"/>
  <c r="Z11" i="101"/>
  <c r="W11" i="101"/>
  <c r="V11" i="101"/>
  <c r="U11" i="101"/>
  <c r="T11" i="101"/>
  <c r="AB10" i="101"/>
  <c r="AC10" i="101" s="1"/>
  <c r="AA10" i="101"/>
  <c r="Z10" i="101"/>
  <c r="W10" i="101"/>
  <c r="V10" i="101"/>
  <c r="U10" i="101"/>
  <c r="T10" i="101"/>
  <c r="AB9" i="101"/>
  <c r="AC9" i="101" s="1"/>
  <c r="Y9" i="101" s="1"/>
  <c r="AA9" i="101"/>
  <c r="Z9" i="101"/>
  <c r="W9" i="101"/>
  <c r="V9" i="101"/>
  <c r="U9" i="101"/>
  <c r="T9" i="101"/>
  <c r="AB8" i="101"/>
  <c r="AC8" i="101" s="1"/>
  <c r="AA8" i="101"/>
  <c r="Z8" i="101"/>
  <c r="Y8" i="101"/>
  <c r="W8" i="101"/>
  <c r="V8" i="101"/>
  <c r="U8" i="101"/>
  <c r="T8" i="101"/>
  <c r="AB7" i="101"/>
  <c r="AC7" i="101" s="1"/>
  <c r="AA7" i="101"/>
  <c r="Z7" i="101"/>
  <c r="W7" i="101"/>
  <c r="V7" i="101"/>
  <c r="U7" i="101"/>
  <c r="T7" i="101"/>
  <c r="AB6" i="101"/>
  <c r="AC6" i="101" s="1"/>
  <c r="AD6" i="101" s="1"/>
  <c r="AA6" i="101"/>
  <c r="Z6" i="101"/>
  <c r="W6" i="101"/>
  <c r="V6" i="101"/>
  <c r="U6" i="101"/>
  <c r="T6" i="101"/>
  <c r="AB5" i="101"/>
  <c r="AC5" i="101" s="1"/>
  <c r="AA5" i="101"/>
  <c r="Z5" i="101"/>
  <c r="W5" i="101"/>
  <c r="V5" i="101"/>
  <c r="U5" i="101"/>
  <c r="T5" i="101"/>
  <c r="AB4" i="101"/>
  <c r="AC4" i="101" s="1"/>
  <c r="Y4" i="101" s="1"/>
  <c r="AA4" i="101"/>
  <c r="Z4" i="101"/>
  <c r="W4" i="101"/>
  <c r="V4" i="101"/>
  <c r="U4" i="101"/>
  <c r="T4" i="101"/>
  <c r="AC3" i="101"/>
  <c r="AD3" i="101" s="1"/>
  <c r="AB3" i="101"/>
  <c r="AA3" i="101"/>
  <c r="Z3" i="101"/>
  <c r="Y3" i="101"/>
  <c r="W3" i="101"/>
  <c r="V3" i="101"/>
  <c r="U3" i="101"/>
  <c r="T3" i="101"/>
  <c r="AD5" i="101" l="1"/>
  <c r="Y5" i="101"/>
  <c r="Y20" i="101"/>
  <c r="AD17" i="101"/>
  <c r="AD16" i="101"/>
  <c r="AD9" i="101"/>
  <c r="AD8" i="101"/>
  <c r="AD13" i="101"/>
  <c r="Y7" i="101"/>
  <c r="Y11" i="101"/>
  <c r="Y15" i="101"/>
  <c r="AD4" i="101"/>
  <c r="AD12" i="101"/>
  <c r="AD21" i="101"/>
  <c r="AD19" i="101"/>
  <c r="Y10" i="101"/>
  <c r="AD10" i="101"/>
  <c r="Y18" i="101"/>
  <c r="AD18" i="101"/>
  <c r="AD22" i="101"/>
  <c r="Y22" i="101"/>
  <c r="Y19" i="101"/>
  <c r="Y6" i="101"/>
  <c r="AD7" i="101"/>
  <c r="Y14" i="101"/>
  <c r="AD15" i="101"/>
  <c r="L61" i="100"/>
  <c r="H61" i="100"/>
  <c r="D61" i="100"/>
  <c r="L60" i="100"/>
  <c r="H60" i="100"/>
  <c r="D60" i="100"/>
  <c r="L59" i="100"/>
  <c r="H59" i="100"/>
  <c r="D59" i="100"/>
  <c r="L57" i="100"/>
  <c r="H57" i="100"/>
  <c r="D57" i="100"/>
  <c r="L56" i="100"/>
  <c r="H56" i="100"/>
  <c r="D56" i="100"/>
  <c r="J54" i="100"/>
  <c r="L54" i="100" s="1"/>
  <c r="F54" i="100"/>
  <c r="H54" i="100" s="1"/>
  <c r="D54" i="100"/>
  <c r="J53" i="100"/>
  <c r="L53" i="100" s="1"/>
  <c r="F53" i="100"/>
  <c r="H53" i="100" s="1"/>
  <c r="D53" i="100"/>
  <c r="B52" i="100"/>
  <c r="F52" i="100" s="1"/>
  <c r="J51" i="100"/>
  <c r="L51" i="100" s="1"/>
  <c r="F51" i="100"/>
  <c r="H51" i="100" s="1"/>
  <c r="D51" i="100"/>
  <c r="J50" i="100"/>
  <c r="L50" i="100" s="1"/>
  <c r="F50" i="100"/>
  <c r="H50" i="100" s="1"/>
  <c r="D50" i="100"/>
  <c r="L46" i="100"/>
  <c r="H46" i="100"/>
  <c r="D46" i="100"/>
  <c r="L45" i="100"/>
  <c r="H45" i="100"/>
  <c r="D45" i="100"/>
  <c r="L44" i="100"/>
  <c r="H44" i="100"/>
  <c r="D44" i="100"/>
  <c r="L42" i="100"/>
  <c r="H42" i="100"/>
  <c r="D42" i="100"/>
  <c r="L41" i="100"/>
  <c r="H41" i="100"/>
  <c r="D41" i="100"/>
  <c r="J39" i="100"/>
  <c r="L39" i="100" s="1"/>
  <c r="F39" i="100"/>
  <c r="H39" i="100" s="1"/>
  <c r="D39" i="100"/>
  <c r="J38" i="100"/>
  <c r="L38" i="100" s="1"/>
  <c r="F38" i="100"/>
  <c r="H38" i="100" s="1"/>
  <c r="D38" i="100"/>
  <c r="B37" i="100"/>
  <c r="F37" i="100" s="1"/>
  <c r="J36" i="100"/>
  <c r="L36" i="100" s="1"/>
  <c r="F36" i="100"/>
  <c r="H36" i="100" s="1"/>
  <c r="D36" i="100"/>
  <c r="J35" i="100"/>
  <c r="L35" i="100" s="1"/>
  <c r="F35" i="100"/>
  <c r="H35" i="100" s="1"/>
  <c r="D35" i="100"/>
  <c r="L31" i="100"/>
  <c r="H31" i="100"/>
  <c r="D31" i="100"/>
  <c r="L30" i="100"/>
  <c r="H30" i="100"/>
  <c r="D30" i="100"/>
  <c r="L29" i="100"/>
  <c r="H29" i="100"/>
  <c r="D29" i="100"/>
  <c r="L27" i="100"/>
  <c r="H27" i="100"/>
  <c r="D27" i="100"/>
  <c r="L26" i="100"/>
  <c r="H26" i="100"/>
  <c r="D26" i="100"/>
  <c r="J24" i="100"/>
  <c r="L24" i="100" s="1"/>
  <c r="F24" i="100"/>
  <c r="H24" i="100" s="1"/>
  <c r="D24" i="100"/>
  <c r="J23" i="100"/>
  <c r="L23" i="100" s="1"/>
  <c r="F23" i="100"/>
  <c r="H23" i="100" s="1"/>
  <c r="D23" i="100"/>
  <c r="B22" i="100"/>
  <c r="D22" i="100" s="1"/>
  <c r="J21" i="100"/>
  <c r="L21" i="100" s="1"/>
  <c r="F21" i="100"/>
  <c r="H21" i="100" s="1"/>
  <c r="D21" i="100"/>
  <c r="J20" i="100"/>
  <c r="L20" i="100" s="1"/>
  <c r="F20" i="100"/>
  <c r="H20" i="100" s="1"/>
  <c r="D20" i="100"/>
  <c r="L16" i="100"/>
  <c r="H16" i="100"/>
  <c r="D16" i="100"/>
  <c r="L15" i="100"/>
  <c r="H15" i="100"/>
  <c r="D15" i="100"/>
  <c r="L14" i="100"/>
  <c r="H14" i="100"/>
  <c r="D14" i="100"/>
  <c r="L12" i="100"/>
  <c r="H12" i="100"/>
  <c r="D12" i="100"/>
  <c r="L11" i="100"/>
  <c r="H11" i="100"/>
  <c r="D11" i="100"/>
  <c r="J9" i="100"/>
  <c r="L9" i="100" s="1"/>
  <c r="F9" i="100"/>
  <c r="H9" i="100" s="1"/>
  <c r="D9" i="100"/>
  <c r="J8" i="100"/>
  <c r="L8" i="100" s="1"/>
  <c r="F8" i="100"/>
  <c r="H8" i="100" s="1"/>
  <c r="D8" i="100"/>
  <c r="B7" i="100"/>
  <c r="J6" i="100"/>
  <c r="L6" i="100" s="1"/>
  <c r="F6" i="100"/>
  <c r="H6" i="100" s="1"/>
  <c r="D6" i="100"/>
  <c r="J5" i="100"/>
  <c r="L5" i="100" s="1"/>
  <c r="F5" i="100"/>
  <c r="H5" i="100" s="1"/>
  <c r="D5" i="100"/>
  <c r="B10" i="100" l="1"/>
  <c r="D10" i="100" s="1"/>
  <c r="F7" i="100"/>
  <c r="F10" i="100" s="1"/>
  <c r="H10" i="100" s="1"/>
  <c r="D7" i="100"/>
  <c r="J7" i="100"/>
  <c r="J10" i="100" s="1"/>
  <c r="L10" i="100" s="1"/>
  <c r="F22" i="100"/>
  <c r="D52" i="100"/>
  <c r="J22" i="100"/>
  <c r="J25" i="100" s="1"/>
  <c r="L25" i="100" s="1"/>
  <c r="J37" i="100"/>
  <c r="J52" i="100"/>
  <c r="H52" i="100"/>
  <c r="F55" i="100"/>
  <c r="H55" i="100" s="1"/>
  <c r="H37" i="100"/>
  <c r="F40" i="100"/>
  <c r="H40" i="100" s="1"/>
  <c r="L22" i="100"/>
  <c r="B55" i="100"/>
  <c r="D55" i="100" s="1"/>
  <c r="B40" i="100"/>
  <c r="D40" i="100" s="1"/>
  <c r="B25" i="100"/>
  <c r="D25" i="100" s="1"/>
  <c r="D37" i="100"/>
  <c r="H7" i="100" l="1"/>
  <c r="L7" i="100"/>
  <c r="J55" i="100"/>
  <c r="L55" i="100" s="1"/>
  <c r="L52" i="100"/>
  <c r="J40" i="100"/>
  <c r="L40" i="100" s="1"/>
  <c r="L37" i="100"/>
  <c r="F25" i="100"/>
  <c r="H25" i="100" s="1"/>
  <c r="H22" i="100"/>
  <c r="Q4" i="70"/>
  <c r="Q5" i="70" s="1"/>
  <c r="V9" i="70"/>
  <c r="I398" i="70" l="1"/>
  <c r="H398" i="70"/>
  <c r="C398" i="70"/>
  <c r="B398" i="70"/>
  <c r="B23" i="70" s="1"/>
  <c r="W397" i="70"/>
  <c r="V397" i="70"/>
  <c r="U397" i="70"/>
  <c r="T397" i="70"/>
  <c r="S397" i="70"/>
  <c r="Q397" i="70"/>
  <c r="N397" i="70"/>
  <c r="O397" i="70" s="1"/>
  <c r="K397" i="70"/>
  <c r="L397" i="70" s="1"/>
  <c r="W396" i="70"/>
  <c r="V396" i="70"/>
  <c r="U396" i="70"/>
  <c r="T396" i="70"/>
  <c r="S396" i="70"/>
  <c r="Q396" i="70"/>
  <c r="N396" i="70"/>
  <c r="O396" i="70" s="1"/>
  <c r="K396" i="70"/>
  <c r="L396" i="70" s="1"/>
  <c r="W395" i="70"/>
  <c r="V395" i="70"/>
  <c r="U395" i="70"/>
  <c r="T395" i="70"/>
  <c r="S395" i="70"/>
  <c r="Q395" i="70"/>
  <c r="N395" i="70"/>
  <c r="O395" i="70" s="1"/>
  <c r="K395" i="70"/>
  <c r="L395" i="70" s="1"/>
  <c r="W394" i="70"/>
  <c r="V394" i="70"/>
  <c r="U394" i="70"/>
  <c r="T394" i="70"/>
  <c r="S394" i="70"/>
  <c r="Q394" i="70"/>
  <c r="N394" i="70"/>
  <c r="O394" i="70" s="1"/>
  <c r="K394" i="70"/>
  <c r="L394" i="70" s="1"/>
  <c r="W393" i="70"/>
  <c r="V393" i="70"/>
  <c r="U393" i="70"/>
  <c r="T393" i="70"/>
  <c r="S393" i="70"/>
  <c r="Q393" i="70"/>
  <c r="N393" i="70"/>
  <c r="O393" i="70" s="1"/>
  <c r="K393" i="70"/>
  <c r="L393" i="70" s="1"/>
  <c r="W392" i="70"/>
  <c r="V392" i="70"/>
  <c r="U392" i="70"/>
  <c r="T392" i="70"/>
  <c r="S392" i="70"/>
  <c r="Q392" i="70"/>
  <c r="N392" i="70"/>
  <c r="O392" i="70" s="1"/>
  <c r="K392" i="70"/>
  <c r="L392" i="70" s="1"/>
  <c r="W391" i="70"/>
  <c r="V391" i="70"/>
  <c r="U391" i="70"/>
  <c r="T391" i="70"/>
  <c r="S391" i="70"/>
  <c r="Q391" i="70"/>
  <c r="N391" i="70"/>
  <c r="O391" i="70" s="1"/>
  <c r="K391" i="70"/>
  <c r="L391" i="70" s="1"/>
  <c r="W390" i="70"/>
  <c r="V390" i="70"/>
  <c r="U390" i="70"/>
  <c r="T390" i="70"/>
  <c r="S390" i="70"/>
  <c r="Q390" i="70"/>
  <c r="N390" i="70"/>
  <c r="O390" i="70" s="1"/>
  <c r="K390" i="70"/>
  <c r="L390" i="70" s="1"/>
  <c r="W389" i="70"/>
  <c r="V389" i="70"/>
  <c r="U389" i="70"/>
  <c r="T389" i="70"/>
  <c r="S389" i="70"/>
  <c r="Q389" i="70"/>
  <c r="N389" i="70"/>
  <c r="O389" i="70" s="1"/>
  <c r="K389" i="70"/>
  <c r="L389" i="70" s="1"/>
  <c r="W388" i="70"/>
  <c r="V388" i="70"/>
  <c r="U388" i="70"/>
  <c r="T388" i="70"/>
  <c r="S388" i="70"/>
  <c r="Q388" i="70"/>
  <c r="N388" i="70"/>
  <c r="O388" i="70" s="1"/>
  <c r="K388" i="70"/>
  <c r="L388" i="70" s="1"/>
  <c r="W387" i="70"/>
  <c r="V387" i="70"/>
  <c r="U387" i="70"/>
  <c r="T387" i="70"/>
  <c r="S387" i="70"/>
  <c r="Q387" i="70"/>
  <c r="N387" i="70"/>
  <c r="O387" i="70" s="1"/>
  <c r="K387" i="70"/>
  <c r="L387" i="70" s="1"/>
  <c r="W386" i="70"/>
  <c r="V386" i="70"/>
  <c r="U386" i="70"/>
  <c r="T386" i="70"/>
  <c r="S386" i="70"/>
  <c r="Q386" i="70"/>
  <c r="N386" i="70"/>
  <c r="O386" i="70" s="1"/>
  <c r="K386" i="70"/>
  <c r="L386" i="70" s="1"/>
  <c r="W385" i="70"/>
  <c r="V385" i="70"/>
  <c r="U385" i="70"/>
  <c r="T385" i="70"/>
  <c r="S385" i="70"/>
  <c r="Q385" i="70"/>
  <c r="N385" i="70"/>
  <c r="O385" i="70" s="1"/>
  <c r="K385" i="70"/>
  <c r="L385" i="70" s="1"/>
  <c r="W384" i="70"/>
  <c r="V384" i="70"/>
  <c r="U384" i="70"/>
  <c r="T384" i="70"/>
  <c r="S384" i="70"/>
  <c r="Q384" i="70"/>
  <c r="N384" i="70"/>
  <c r="O384" i="70" s="1"/>
  <c r="K384" i="70"/>
  <c r="L384" i="70" s="1"/>
  <c r="W383" i="70"/>
  <c r="V383" i="70"/>
  <c r="U383" i="70"/>
  <c r="T383" i="70"/>
  <c r="S383" i="70"/>
  <c r="Q383" i="70"/>
  <c r="N383" i="70"/>
  <c r="O383" i="70" s="1"/>
  <c r="K383" i="70"/>
  <c r="L383" i="70" s="1"/>
  <c r="W382" i="70"/>
  <c r="V382" i="70"/>
  <c r="U382" i="70"/>
  <c r="T382" i="70"/>
  <c r="S382" i="70"/>
  <c r="Q382" i="70"/>
  <c r="N382" i="70"/>
  <c r="O382" i="70" s="1"/>
  <c r="K382" i="70"/>
  <c r="L382" i="70" s="1"/>
  <c r="W381" i="70"/>
  <c r="V381" i="70"/>
  <c r="U381" i="70"/>
  <c r="T381" i="70"/>
  <c r="S381" i="70"/>
  <c r="Q381" i="70"/>
  <c r="N381" i="70"/>
  <c r="O381" i="70" s="1"/>
  <c r="K381" i="70"/>
  <c r="L381" i="70" s="1"/>
  <c r="W380" i="70"/>
  <c r="V380" i="70"/>
  <c r="U380" i="70"/>
  <c r="T380" i="70"/>
  <c r="S380" i="70"/>
  <c r="Q380" i="70"/>
  <c r="N380" i="70"/>
  <c r="O380" i="70" s="1"/>
  <c r="K380" i="70"/>
  <c r="L380" i="70" s="1"/>
  <c r="W379" i="70"/>
  <c r="V379" i="70"/>
  <c r="U379" i="70"/>
  <c r="T379" i="70"/>
  <c r="S379" i="70"/>
  <c r="Q379" i="70"/>
  <c r="N379" i="70"/>
  <c r="O379" i="70" s="1"/>
  <c r="K379" i="70"/>
  <c r="L379" i="70" s="1"/>
  <c r="W378" i="70"/>
  <c r="V378" i="70"/>
  <c r="V399" i="70" s="1"/>
  <c r="V398" i="70" s="1"/>
  <c r="F398" i="70" s="1"/>
  <c r="U378" i="70"/>
  <c r="T378" i="70"/>
  <c r="S378" i="70"/>
  <c r="Q378" i="70"/>
  <c r="N378" i="70"/>
  <c r="O378" i="70" s="1"/>
  <c r="K378" i="70"/>
  <c r="L378" i="70" s="1"/>
  <c r="I373" i="70"/>
  <c r="I22" i="70" s="1"/>
  <c r="H373" i="70"/>
  <c r="C373" i="70"/>
  <c r="B373" i="70"/>
  <c r="B22" i="70" s="1"/>
  <c r="W372" i="70"/>
  <c r="V372" i="70"/>
  <c r="U372" i="70"/>
  <c r="T372" i="70"/>
  <c r="S372" i="70"/>
  <c r="Q372" i="70"/>
  <c r="N372" i="70"/>
  <c r="O372" i="70" s="1"/>
  <c r="K372" i="70"/>
  <c r="L372" i="70" s="1"/>
  <c r="W371" i="70"/>
  <c r="V371" i="70"/>
  <c r="U371" i="70"/>
  <c r="T371" i="70"/>
  <c r="S371" i="70"/>
  <c r="Q371" i="70"/>
  <c r="N371" i="70"/>
  <c r="O371" i="70" s="1"/>
  <c r="K371" i="70"/>
  <c r="L371" i="70" s="1"/>
  <c r="W370" i="70"/>
  <c r="V370" i="70"/>
  <c r="U370" i="70"/>
  <c r="T370" i="70"/>
  <c r="S370" i="70"/>
  <c r="Q370" i="70"/>
  <c r="N370" i="70"/>
  <c r="O370" i="70" s="1"/>
  <c r="K370" i="70"/>
  <c r="L370" i="70" s="1"/>
  <c r="W369" i="70"/>
  <c r="V369" i="70"/>
  <c r="U369" i="70"/>
  <c r="T369" i="70"/>
  <c r="S369" i="70"/>
  <c r="Q369" i="70"/>
  <c r="N369" i="70"/>
  <c r="O369" i="70" s="1"/>
  <c r="K369" i="70"/>
  <c r="L369" i="70" s="1"/>
  <c r="W368" i="70"/>
  <c r="V368" i="70"/>
  <c r="U368" i="70"/>
  <c r="T368" i="70"/>
  <c r="S368" i="70"/>
  <c r="Q368" i="70"/>
  <c r="N368" i="70"/>
  <c r="O368" i="70" s="1"/>
  <c r="K368" i="70"/>
  <c r="L368" i="70" s="1"/>
  <c r="W367" i="70"/>
  <c r="V367" i="70"/>
  <c r="U367" i="70"/>
  <c r="T367" i="70"/>
  <c r="S367" i="70"/>
  <c r="Q367" i="70"/>
  <c r="N367" i="70"/>
  <c r="O367" i="70" s="1"/>
  <c r="K367" i="70"/>
  <c r="L367" i="70" s="1"/>
  <c r="W366" i="70"/>
  <c r="V366" i="70"/>
  <c r="U366" i="70"/>
  <c r="T366" i="70"/>
  <c r="S366" i="70"/>
  <c r="Q366" i="70"/>
  <c r="N366" i="70"/>
  <c r="O366" i="70" s="1"/>
  <c r="K366" i="70"/>
  <c r="L366" i="70" s="1"/>
  <c r="W365" i="70"/>
  <c r="V365" i="70"/>
  <c r="U365" i="70"/>
  <c r="T365" i="70"/>
  <c r="S365" i="70"/>
  <c r="Q365" i="70"/>
  <c r="N365" i="70"/>
  <c r="O365" i="70" s="1"/>
  <c r="K365" i="70"/>
  <c r="L365" i="70" s="1"/>
  <c r="W364" i="70"/>
  <c r="V364" i="70"/>
  <c r="U364" i="70"/>
  <c r="T364" i="70"/>
  <c r="S364" i="70"/>
  <c r="Q364" i="70"/>
  <c r="N364" i="70"/>
  <c r="O364" i="70" s="1"/>
  <c r="K364" i="70"/>
  <c r="L364" i="70" s="1"/>
  <c r="W363" i="70"/>
  <c r="V363" i="70"/>
  <c r="U363" i="70"/>
  <c r="T363" i="70"/>
  <c r="S363" i="70"/>
  <c r="Q363" i="70"/>
  <c r="N363" i="70"/>
  <c r="O363" i="70" s="1"/>
  <c r="K363" i="70"/>
  <c r="L363" i="70" s="1"/>
  <c r="W362" i="70"/>
  <c r="V362" i="70"/>
  <c r="U362" i="70"/>
  <c r="T362" i="70"/>
  <c r="S362" i="70"/>
  <c r="Q362" i="70"/>
  <c r="N362" i="70"/>
  <c r="O362" i="70" s="1"/>
  <c r="K362" i="70"/>
  <c r="L362" i="70" s="1"/>
  <c r="W361" i="70"/>
  <c r="V361" i="70"/>
  <c r="U361" i="70"/>
  <c r="T361" i="70"/>
  <c r="S361" i="70"/>
  <c r="Q361" i="70"/>
  <c r="N361" i="70"/>
  <c r="O361" i="70" s="1"/>
  <c r="K361" i="70"/>
  <c r="L361" i="70" s="1"/>
  <c r="W360" i="70"/>
  <c r="V360" i="70"/>
  <c r="U360" i="70"/>
  <c r="T360" i="70"/>
  <c r="S360" i="70"/>
  <c r="Q360" i="70"/>
  <c r="N360" i="70"/>
  <c r="O360" i="70" s="1"/>
  <c r="K360" i="70"/>
  <c r="L360" i="70" s="1"/>
  <c r="W359" i="70"/>
  <c r="V359" i="70"/>
  <c r="U359" i="70"/>
  <c r="T359" i="70"/>
  <c r="S359" i="70"/>
  <c r="Q359" i="70"/>
  <c r="N359" i="70"/>
  <c r="O359" i="70" s="1"/>
  <c r="K359" i="70"/>
  <c r="L359" i="70" s="1"/>
  <c r="W358" i="70"/>
  <c r="V358" i="70"/>
  <c r="U358" i="70"/>
  <c r="T358" i="70"/>
  <c r="S358" i="70"/>
  <c r="Q358" i="70"/>
  <c r="N358" i="70"/>
  <c r="O358" i="70" s="1"/>
  <c r="K358" i="70"/>
  <c r="L358" i="70" s="1"/>
  <c r="W357" i="70"/>
  <c r="V357" i="70"/>
  <c r="U357" i="70"/>
  <c r="T357" i="70"/>
  <c r="S357" i="70"/>
  <c r="Q357" i="70"/>
  <c r="N357" i="70"/>
  <c r="O357" i="70" s="1"/>
  <c r="K357" i="70"/>
  <c r="L357" i="70" s="1"/>
  <c r="W356" i="70"/>
  <c r="V356" i="70"/>
  <c r="U356" i="70"/>
  <c r="T356" i="70"/>
  <c r="S356" i="70"/>
  <c r="Q356" i="70"/>
  <c r="N356" i="70"/>
  <c r="O356" i="70" s="1"/>
  <c r="K356" i="70"/>
  <c r="L356" i="70" s="1"/>
  <c r="W355" i="70"/>
  <c r="V355" i="70"/>
  <c r="U355" i="70"/>
  <c r="T355" i="70"/>
  <c r="S355" i="70"/>
  <c r="Q355" i="70"/>
  <c r="N355" i="70"/>
  <c r="O355" i="70" s="1"/>
  <c r="K355" i="70"/>
  <c r="L355" i="70" s="1"/>
  <c r="W354" i="70"/>
  <c r="V354" i="70"/>
  <c r="U354" i="70"/>
  <c r="T354" i="70"/>
  <c r="S354" i="70"/>
  <c r="Q354" i="70"/>
  <c r="N354" i="70"/>
  <c r="O354" i="70" s="1"/>
  <c r="K354" i="70"/>
  <c r="L354" i="70" s="1"/>
  <c r="W353" i="70"/>
  <c r="W374" i="70" s="1"/>
  <c r="W373" i="70" s="1"/>
  <c r="G373" i="70" s="1"/>
  <c r="G22" i="70" s="1"/>
  <c r="V353" i="70"/>
  <c r="U353" i="70"/>
  <c r="U374" i="70" s="1"/>
  <c r="U373" i="70" s="1"/>
  <c r="E373" i="70" s="1"/>
  <c r="T353" i="70"/>
  <c r="S353" i="70"/>
  <c r="Q353" i="70"/>
  <c r="N353" i="70"/>
  <c r="O353" i="70" s="1"/>
  <c r="K353" i="70"/>
  <c r="L353" i="70" s="1"/>
  <c r="I348" i="70"/>
  <c r="H348" i="70"/>
  <c r="C348" i="70"/>
  <c r="B348" i="70"/>
  <c r="B21" i="70" s="1"/>
  <c r="W347" i="70"/>
  <c r="V347" i="70"/>
  <c r="U347" i="70"/>
  <c r="T347" i="70"/>
  <c r="S347" i="70"/>
  <c r="Q347" i="70"/>
  <c r="N347" i="70"/>
  <c r="O347" i="70" s="1"/>
  <c r="K347" i="70"/>
  <c r="L347" i="70" s="1"/>
  <c r="W346" i="70"/>
  <c r="V346" i="70"/>
  <c r="U346" i="70"/>
  <c r="T346" i="70"/>
  <c r="S346" i="70"/>
  <c r="Q346" i="70"/>
  <c r="N346" i="70"/>
  <c r="O346" i="70" s="1"/>
  <c r="K346" i="70"/>
  <c r="L346" i="70" s="1"/>
  <c r="W345" i="70"/>
  <c r="V345" i="70"/>
  <c r="U345" i="70"/>
  <c r="T345" i="70"/>
  <c r="S345" i="70"/>
  <c r="Q345" i="70"/>
  <c r="N345" i="70"/>
  <c r="O345" i="70" s="1"/>
  <c r="K345" i="70"/>
  <c r="L345" i="70" s="1"/>
  <c r="W344" i="70"/>
  <c r="V344" i="70"/>
  <c r="U344" i="70"/>
  <c r="T344" i="70"/>
  <c r="S344" i="70"/>
  <c r="Q344" i="70"/>
  <c r="N344" i="70"/>
  <c r="O344" i="70" s="1"/>
  <c r="K344" i="70"/>
  <c r="L344" i="70" s="1"/>
  <c r="W343" i="70"/>
  <c r="V343" i="70"/>
  <c r="U343" i="70"/>
  <c r="T343" i="70"/>
  <c r="S343" i="70"/>
  <c r="Q343" i="70"/>
  <c r="N343" i="70"/>
  <c r="O343" i="70" s="1"/>
  <c r="K343" i="70"/>
  <c r="L343" i="70" s="1"/>
  <c r="W342" i="70"/>
  <c r="V342" i="70"/>
  <c r="U342" i="70"/>
  <c r="T342" i="70"/>
  <c r="S342" i="70"/>
  <c r="Q342" i="70"/>
  <c r="N342" i="70"/>
  <c r="O342" i="70" s="1"/>
  <c r="K342" i="70"/>
  <c r="L342" i="70" s="1"/>
  <c r="W341" i="70"/>
  <c r="V341" i="70"/>
  <c r="U341" i="70"/>
  <c r="T341" i="70"/>
  <c r="S341" i="70"/>
  <c r="Q341" i="70"/>
  <c r="N341" i="70"/>
  <c r="O341" i="70" s="1"/>
  <c r="K341" i="70"/>
  <c r="L341" i="70" s="1"/>
  <c r="W340" i="70"/>
  <c r="V340" i="70"/>
  <c r="U340" i="70"/>
  <c r="T340" i="70"/>
  <c r="S340" i="70"/>
  <c r="Q340" i="70"/>
  <c r="N340" i="70"/>
  <c r="O340" i="70" s="1"/>
  <c r="K340" i="70"/>
  <c r="L340" i="70" s="1"/>
  <c r="W339" i="70"/>
  <c r="V339" i="70"/>
  <c r="U339" i="70"/>
  <c r="T339" i="70"/>
  <c r="S339" i="70"/>
  <c r="Q339" i="70"/>
  <c r="N339" i="70"/>
  <c r="O339" i="70" s="1"/>
  <c r="K339" i="70"/>
  <c r="L339" i="70" s="1"/>
  <c r="W338" i="70"/>
  <c r="V338" i="70"/>
  <c r="U338" i="70"/>
  <c r="T338" i="70"/>
  <c r="S338" i="70"/>
  <c r="Q338" i="70"/>
  <c r="N338" i="70"/>
  <c r="O338" i="70" s="1"/>
  <c r="K338" i="70"/>
  <c r="L338" i="70" s="1"/>
  <c r="W337" i="70"/>
  <c r="V337" i="70"/>
  <c r="U337" i="70"/>
  <c r="T337" i="70"/>
  <c r="S337" i="70"/>
  <c r="Q337" i="70"/>
  <c r="N337" i="70"/>
  <c r="O337" i="70" s="1"/>
  <c r="K337" i="70"/>
  <c r="L337" i="70" s="1"/>
  <c r="W336" i="70"/>
  <c r="V336" i="70"/>
  <c r="U336" i="70"/>
  <c r="T336" i="70"/>
  <c r="S336" i="70"/>
  <c r="Q336" i="70"/>
  <c r="N336" i="70"/>
  <c r="O336" i="70" s="1"/>
  <c r="K336" i="70"/>
  <c r="L336" i="70" s="1"/>
  <c r="W335" i="70"/>
  <c r="V335" i="70"/>
  <c r="U335" i="70"/>
  <c r="T335" i="70"/>
  <c r="S335" i="70"/>
  <c r="Q335" i="70"/>
  <c r="N335" i="70"/>
  <c r="O335" i="70" s="1"/>
  <c r="K335" i="70"/>
  <c r="L335" i="70" s="1"/>
  <c r="W334" i="70"/>
  <c r="V334" i="70"/>
  <c r="U334" i="70"/>
  <c r="T334" i="70"/>
  <c r="S334" i="70"/>
  <c r="Q334" i="70"/>
  <c r="N334" i="70"/>
  <c r="O334" i="70" s="1"/>
  <c r="K334" i="70"/>
  <c r="L334" i="70" s="1"/>
  <c r="W333" i="70"/>
  <c r="V333" i="70"/>
  <c r="U333" i="70"/>
  <c r="T333" i="70"/>
  <c r="S333" i="70"/>
  <c r="Q333" i="70"/>
  <c r="N333" i="70"/>
  <c r="O333" i="70" s="1"/>
  <c r="K333" i="70"/>
  <c r="L333" i="70" s="1"/>
  <c r="W332" i="70"/>
  <c r="V332" i="70"/>
  <c r="U332" i="70"/>
  <c r="T332" i="70"/>
  <c r="S332" i="70"/>
  <c r="Q332" i="70"/>
  <c r="N332" i="70"/>
  <c r="O332" i="70" s="1"/>
  <c r="K332" i="70"/>
  <c r="L332" i="70" s="1"/>
  <c r="W331" i="70"/>
  <c r="V331" i="70"/>
  <c r="U331" i="70"/>
  <c r="T331" i="70"/>
  <c r="S331" i="70"/>
  <c r="Q331" i="70"/>
  <c r="N331" i="70"/>
  <c r="O331" i="70" s="1"/>
  <c r="K331" i="70"/>
  <c r="L331" i="70" s="1"/>
  <c r="W330" i="70"/>
  <c r="V330" i="70"/>
  <c r="U330" i="70"/>
  <c r="T330" i="70"/>
  <c r="S330" i="70"/>
  <c r="Q330" i="70"/>
  <c r="N330" i="70"/>
  <c r="O330" i="70" s="1"/>
  <c r="K330" i="70"/>
  <c r="L330" i="70" s="1"/>
  <c r="W329" i="70"/>
  <c r="V329" i="70"/>
  <c r="U329" i="70"/>
  <c r="T329" i="70"/>
  <c r="S329" i="70"/>
  <c r="Q329" i="70"/>
  <c r="N329" i="70"/>
  <c r="O329" i="70" s="1"/>
  <c r="K329" i="70"/>
  <c r="L329" i="70" s="1"/>
  <c r="W328" i="70"/>
  <c r="V328" i="70"/>
  <c r="U328" i="70"/>
  <c r="T328" i="70"/>
  <c r="S328" i="70"/>
  <c r="Q328" i="70"/>
  <c r="N328" i="70"/>
  <c r="O328" i="70" s="1"/>
  <c r="K328" i="70"/>
  <c r="L328" i="70" s="1"/>
  <c r="I323" i="70"/>
  <c r="H323" i="70"/>
  <c r="C323" i="70"/>
  <c r="B323" i="70"/>
  <c r="B20" i="70" s="1"/>
  <c r="W322" i="70"/>
  <c r="V322" i="70"/>
  <c r="U322" i="70"/>
  <c r="T322" i="70"/>
  <c r="S322" i="70"/>
  <c r="Q322" i="70"/>
  <c r="N322" i="70"/>
  <c r="O322" i="70" s="1"/>
  <c r="K322" i="70"/>
  <c r="L322" i="70" s="1"/>
  <c r="W321" i="70"/>
  <c r="V321" i="70"/>
  <c r="U321" i="70"/>
  <c r="T321" i="70"/>
  <c r="S321" i="70"/>
  <c r="Q321" i="70"/>
  <c r="N321" i="70"/>
  <c r="O321" i="70" s="1"/>
  <c r="K321" i="70"/>
  <c r="L321" i="70" s="1"/>
  <c r="W320" i="70"/>
  <c r="V320" i="70"/>
  <c r="U320" i="70"/>
  <c r="T320" i="70"/>
  <c r="S320" i="70"/>
  <c r="Q320" i="70"/>
  <c r="N320" i="70"/>
  <c r="O320" i="70" s="1"/>
  <c r="K320" i="70"/>
  <c r="L320" i="70" s="1"/>
  <c r="W319" i="70"/>
  <c r="V319" i="70"/>
  <c r="U319" i="70"/>
  <c r="T319" i="70"/>
  <c r="S319" i="70"/>
  <c r="Q319" i="70"/>
  <c r="N319" i="70"/>
  <c r="O319" i="70" s="1"/>
  <c r="K319" i="70"/>
  <c r="L319" i="70" s="1"/>
  <c r="W318" i="70"/>
  <c r="V318" i="70"/>
  <c r="U318" i="70"/>
  <c r="T318" i="70"/>
  <c r="S318" i="70"/>
  <c r="Q318" i="70"/>
  <c r="N318" i="70"/>
  <c r="O318" i="70" s="1"/>
  <c r="K318" i="70"/>
  <c r="L318" i="70" s="1"/>
  <c r="W317" i="70"/>
  <c r="V317" i="70"/>
  <c r="U317" i="70"/>
  <c r="T317" i="70"/>
  <c r="S317" i="70"/>
  <c r="Q317" i="70"/>
  <c r="N317" i="70"/>
  <c r="O317" i="70" s="1"/>
  <c r="K317" i="70"/>
  <c r="L317" i="70" s="1"/>
  <c r="W316" i="70"/>
  <c r="V316" i="70"/>
  <c r="U316" i="70"/>
  <c r="T316" i="70"/>
  <c r="S316" i="70"/>
  <c r="Q316" i="70"/>
  <c r="N316" i="70"/>
  <c r="O316" i="70" s="1"/>
  <c r="K316" i="70"/>
  <c r="L316" i="70" s="1"/>
  <c r="W315" i="70"/>
  <c r="V315" i="70"/>
  <c r="U315" i="70"/>
  <c r="T315" i="70"/>
  <c r="S315" i="70"/>
  <c r="Q315" i="70"/>
  <c r="N315" i="70"/>
  <c r="O315" i="70" s="1"/>
  <c r="K315" i="70"/>
  <c r="L315" i="70" s="1"/>
  <c r="W314" i="70"/>
  <c r="V314" i="70"/>
  <c r="U314" i="70"/>
  <c r="T314" i="70"/>
  <c r="S314" i="70"/>
  <c r="Q314" i="70"/>
  <c r="N314" i="70"/>
  <c r="O314" i="70" s="1"/>
  <c r="K314" i="70"/>
  <c r="L314" i="70" s="1"/>
  <c r="W313" i="70"/>
  <c r="V313" i="70"/>
  <c r="U313" i="70"/>
  <c r="T313" i="70"/>
  <c r="S313" i="70"/>
  <c r="Q313" i="70"/>
  <c r="N313" i="70"/>
  <c r="O313" i="70" s="1"/>
  <c r="K313" i="70"/>
  <c r="L313" i="70" s="1"/>
  <c r="W312" i="70"/>
  <c r="V312" i="70"/>
  <c r="U312" i="70"/>
  <c r="T312" i="70"/>
  <c r="S312" i="70"/>
  <c r="Q312" i="70"/>
  <c r="N312" i="70"/>
  <c r="O312" i="70" s="1"/>
  <c r="K312" i="70"/>
  <c r="L312" i="70" s="1"/>
  <c r="W311" i="70"/>
  <c r="V311" i="70"/>
  <c r="U311" i="70"/>
  <c r="T311" i="70"/>
  <c r="S311" i="70"/>
  <c r="Q311" i="70"/>
  <c r="N311" i="70"/>
  <c r="O311" i="70" s="1"/>
  <c r="K311" i="70"/>
  <c r="L311" i="70" s="1"/>
  <c r="W310" i="70"/>
  <c r="V310" i="70"/>
  <c r="U310" i="70"/>
  <c r="T310" i="70"/>
  <c r="S310" i="70"/>
  <c r="Q310" i="70"/>
  <c r="N310" i="70"/>
  <c r="O310" i="70" s="1"/>
  <c r="K310" i="70"/>
  <c r="L310" i="70" s="1"/>
  <c r="W309" i="70"/>
  <c r="V309" i="70"/>
  <c r="U309" i="70"/>
  <c r="T309" i="70"/>
  <c r="S309" i="70"/>
  <c r="Q309" i="70"/>
  <c r="N309" i="70"/>
  <c r="O309" i="70" s="1"/>
  <c r="K309" i="70"/>
  <c r="L309" i="70" s="1"/>
  <c r="W308" i="70"/>
  <c r="V308" i="70"/>
  <c r="U308" i="70"/>
  <c r="T308" i="70"/>
  <c r="S308" i="70"/>
  <c r="Q308" i="70"/>
  <c r="N308" i="70"/>
  <c r="O308" i="70" s="1"/>
  <c r="K308" i="70"/>
  <c r="L308" i="70" s="1"/>
  <c r="W307" i="70"/>
  <c r="V307" i="70"/>
  <c r="U307" i="70"/>
  <c r="T307" i="70"/>
  <c r="S307" i="70"/>
  <c r="Q307" i="70"/>
  <c r="N307" i="70"/>
  <c r="O307" i="70" s="1"/>
  <c r="K307" i="70"/>
  <c r="L307" i="70" s="1"/>
  <c r="W306" i="70"/>
  <c r="V306" i="70"/>
  <c r="U306" i="70"/>
  <c r="T306" i="70"/>
  <c r="S306" i="70"/>
  <c r="Q306" i="70"/>
  <c r="N306" i="70"/>
  <c r="O306" i="70" s="1"/>
  <c r="K306" i="70"/>
  <c r="L306" i="70" s="1"/>
  <c r="W305" i="70"/>
  <c r="V305" i="70"/>
  <c r="U305" i="70"/>
  <c r="T305" i="70"/>
  <c r="S305" i="70"/>
  <c r="Q305" i="70"/>
  <c r="N305" i="70"/>
  <c r="O305" i="70" s="1"/>
  <c r="K305" i="70"/>
  <c r="L305" i="70" s="1"/>
  <c r="W304" i="70"/>
  <c r="V304" i="70"/>
  <c r="U304" i="70"/>
  <c r="T304" i="70"/>
  <c r="S304" i="70"/>
  <c r="Q304" i="70"/>
  <c r="N304" i="70"/>
  <c r="O304" i="70" s="1"/>
  <c r="K304" i="70"/>
  <c r="L304" i="70" s="1"/>
  <c r="W303" i="70"/>
  <c r="V303" i="70"/>
  <c r="V324" i="70" s="1"/>
  <c r="V323" i="70" s="1"/>
  <c r="F323" i="70" s="1"/>
  <c r="U303" i="70"/>
  <c r="T303" i="70"/>
  <c r="S303" i="70"/>
  <c r="Q303" i="70"/>
  <c r="N303" i="70"/>
  <c r="O303" i="70" s="1"/>
  <c r="K303" i="70"/>
  <c r="L303" i="70" s="1"/>
  <c r="I298" i="70"/>
  <c r="I19" i="70" s="1"/>
  <c r="H298" i="70"/>
  <c r="C298" i="70"/>
  <c r="B298" i="70"/>
  <c r="W297" i="70"/>
  <c r="V297" i="70"/>
  <c r="U297" i="70"/>
  <c r="T297" i="70"/>
  <c r="S297" i="70"/>
  <c r="Q297" i="70"/>
  <c r="N297" i="70"/>
  <c r="O297" i="70" s="1"/>
  <c r="K297" i="70"/>
  <c r="L297" i="70" s="1"/>
  <c r="W296" i="70"/>
  <c r="V296" i="70"/>
  <c r="U296" i="70"/>
  <c r="T296" i="70"/>
  <c r="S296" i="70"/>
  <c r="Q296" i="70"/>
  <c r="N296" i="70"/>
  <c r="O296" i="70" s="1"/>
  <c r="K296" i="70"/>
  <c r="L296" i="70" s="1"/>
  <c r="W295" i="70"/>
  <c r="V295" i="70"/>
  <c r="U295" i="70"/>
  <c r="T295" i="70"/>
  <c r="S295" i="70"/>
  <c r="Q295" i="70"/>
  <c r="N295" i="70"/>
  <c r="O295" i="70" s="1"/>
  <c r="K295" i="70"/>
  <c r="L295" i="70" s="1"/>
  <c r="W294" i="70"/>
  <c r="V294" i="70"/>
  <c r="U294" i="70"/>
  <c r="T294" i="70"/>
  <c r="S294" i="70"/>
  <c r="Q294" i="70"/>
  <c r="N294" i="70"/>
  <c r="O294" i="70" s="1"/>
  <c r="K294" i="70"/>
  <c r="L294" i="70" s="1"/>
  <c r="W293" i="70"/>
  <c r="V293" i="70"/>
  <c r="U293" i="70"/>
  <c r="T293" i="70"/>
  <c r="S293" i="70"/>
  <c r="Q293" i="70"/>
  <c r="N293" i="70"/>
  <c r="O293" i="70" s="1"/>
  <c r="K293" i="70"/>
  <c r="L293" i="70" s="1"/>
  <c r="W292" i="70"/>
  <c r="V292" i="70"/>
  <c r="U292" i="70"/>
  <c r="T292" i="70"/>
  <c r="S292" i="70"/>
  <c r="Q292" i="70"/>
  <c r="N292" i="70"/>
  <c r="O292" i="70" s="1"/>
  <c r="K292" i="70"/>
  <c r="L292" i="70" s="1"/>
  <c r="W291" i="70"/>
  <c r="V291" i="70"/>
  <c r="U291" i="70"/>
  <c r="T291" i="70"/>
  <c r="S291" i="70"/>
  <c r="Q291" i="70"/>
  <c r="N291" i="70"/>
  <c r="O291" i="70" s="1"/>
  <c r="K291" i="70"/>
  <c r="L291" i="70" s="1"/>
  <c r="W290" i="70"/>
  <c r="V290" i="70"/>
  <c r="U290" i="70"/>
  <c r="T290" i="70"/>
  <c r="S290" i="70"/>
  <c r="Q290" i="70"/>
  <c r="N290" i="70"/>
  <c r="O290" i="70" s="1"/>
  <c r="K290" i="70"/>
  <c r="L290" i="70" s="1"/>
  <c r="W289" i="70"/>
  <c r="V289" i="70"/>
  <c r="U289" i="70"/>
  <c r="T289" i="70"/>
  <c r="S289" i="70"/>
  <c r="Q289" i="70"/>
  <c r="N289" i="70"/>
  <c r="O289" i="70" s="1"/>
  <c r="K289" i="70"/>
  <c r="L289" i="70" s="1"/>
  <c r="W288" i="70"/>
  <c r="V288" i="70"/>
  <c r="U288" i="70"/>
  <c r="T288" i="70"/>
  <c r="S288" i="70"/>
  <c r="Q288" i="70"/>
  <c r="N288" i="70"/>
  <c r="O288" i="70" s="1"/>
  <c r="K288" i="70"/>
  <c r="L288" i="70" s="1"/>
  <c r="W287" i="70"/>
  <c r="V287" i="70"/>
  <c r="U287" i="70"/>
  <c r="T287" i="70"/>
  <c r="S287" i="70"/>
  <c r="Q287" i="70"/>
  <c r="N287" i="70"/>
  <c r="O287" i="70" s="1"/>
  <c r="K287" i="70"/>
  <c r="L287" i="70" s="1"/>
  <c r="W286" i="70"/>
  <c r="V286" i="70"/>
  <c r="U286" i="70"/>
  <c r="T286" i="70"/>
  <c r="S286" i="70"/>
  <c r="Q286" i="70"/>
  <c r="N286" i="70"/>
  <c r="O286" i="70" s="1"/>
  <c r="K286" i="70"/>
  <c r="L286" i="70" s="1"/>
  <c r="W285" i="70"/>
  <c r="V285" i="70"/>
  <c r="U285" i="70"/>
  <c r="T285" i="70"/>
  <c r="S285" i="70"/>
  <c r="Q285" i="70"/>
  <c r="N285" i="70"/>
  <c r="O285" i="70" s="1"/>
  <c r="K285" i="70"/>
  <c r="L285" i="70" s="1"/>
  <c r="W284" i="70"/>
  <c r="V284" i="70"/>
  <c r="U284" i="70"/>
  <c r="T284" i="70"/>
  <c r="S284" i="70"/>
  <c r="Q284" i="70"/>
  <c r="N284" i="70"/>
  <c r="O284" i="70" s="1"/>
  <c r="K284" i="70"/>
  <c r="L284" i="70" s="1"/>
  <c r="W283" i="70"/>
  <c r="V283" i="70"/>
  <c r="U283" i="70"/>
  <c r="T283" i="70"/>
  <c r="S283" i="70"/>
  <c r="Q283" i="70"/>
  <c r="N283" i="70"/>
  <c r="O283" i="70" s="1"/>
  <c r="K283" i="70"/>
  <c r="L283" i="70" s="1"/>
  <c r="W282" i="70"/>
  <c r="V282" i="70"/>
  <c r="U282" i="70"/>
  <c r="T282" i="70"/>
  <c r="S282" i="70"/>
  <c r="Q282" i="70"/>
  <c r="N282" i="70"/>
  <c r="O282" i="70" s="1"/>
  <c r="K282" i="70"/>
  <c r="L282" i="70" s="1"/>
  <c r="W281" i="70"/>
  <c r="V281" i="70"/>
  <c r="U281" i="70"/>
  <c r="T281" i="70"/>
  <c r="S281" i="70"/>
  <c r="Q281" i="70"/>
  <c r="N281" i="70"/>
  <c r="O281" i="70" s="1"/>
  <c r="K281" i="70"/>
  <c r="L281" i="70" s="1"/>
  <c r="W280" i="70"/>
  <c r="V280" i="70"/>
  <c r="U280" i="70"/>
  <c r="T280" i="70"/>
  <c r="S280" i="70"/>
  <c r="Q280" i="70"/>
  <c r="N280" i="70"/>
  <c r="O280" i="70" s="1"/>
  <c r="K280" i="70"/>
  <c r="L280" i="70" s="1"/>
  <c r="W279" i="70"/>
  <c r="V279" i="70"/>
  <c r="U279" i="70"/>
  <c r="T279" i="70"/>
  <c r="S279" i="70"/>
  <c r="Q279" i="70"/>
  <c r="N279" i="70"/>
  <c r="O279" i="70" s="1"/>
  <c r="K279" i="70"/>
  <c r="L279" i="70" s="1"/>
  <c r="W278" i="70"/>
  <c r="W299" i="70" s="1"/>
  <c r="W298" i="70" s="1"/>
  <c r="G298" i="70" s="1"/>
  <c r="G19" i="70" s="1"/>
  <c r="V278" i="70"/>
  <c r="U278" i="70"/>
  <c r="U299" i="70" s="1"/>
  <c r="U298" i="70" s="1"/>
  <c r="E298" i="70" s="1"/>
  <c r="T278" i="70"/>
  <c r="S278" i="70"/>
  <c r="Q278" i="70"/>
  <c r="N278" i="70"/>
  <c r="O278" i="70" s="1"/>
  <c r="K278" i="70"/>
  <c r="L278" i="70" s="1"/>
  <c r="I273" i="70"/>
  <c r="H273" i="70"/>
  <c r="C273" i="70"/>
  <c r="B273" i="70"/>
  <c r="B18" i="70" s="1"/>
  <c r="W272" i="70"/>
  <c r="V272" i="70"/>
  <c r="U272" i="70"/>
  <c r="T272" i="70"/>
  <c r="S272" i="70"/>
  <c r="Q272" i="70"/>
  <c r="N272" i="70"/>
  <c r="O272" i="70" s="1"/>
  <c r="K272" i="70"/>
  <c r="L272" i="70" s="1"/>
  <c r="W271" i="70"/>
  <c r="V271" i="70"/>
  <c r="U271" i="70"/>
  <c r="T271" i="70"/>
  <c r="S271" i="70"/>
  <c r="Q271" i="70"/>
  <c r="N271" i="70"/>
  <c r="O271" i="70" s="1"/>
  <c r="K271" i="70"/>
  <c r="L271" i="70" s="1"/>
  <c r="W270" i="70"/>
  <c r="V270" i="70"/>
  <c r="U270" i="70"/>
  <c r="T270" i="70"/>
  <c r="S270" i="70"/>
  <c r="Q270" i="70"/>
  <c r="N270" i="70"/>
  <c r="O270" i="70" s="1"/>
  <c r="K270" i="70"/>
  <c r="L270" i="70" s="1"/>
  <c r="W269" i="70"/>
  <c r="V269" i="70"/>
  <c r="U269" i="70"/>
  <c r="T269" i="70"/>
  <c r="S269" i="70"/>
  <c r="Q269" i="70"/>
  <c r="N269" i="70"/>
  <c r="O269" i="70" s="1"/>
  <c r="K269" i="70"/>
  <c r="L269" i="70" s="1"/>
  <c r="W268" i="70"/>
  <c r="V268" i="70"/>
  <c r="U268" i="70"/>
  <c r="T268" i="70"/>
  <c r="S268" i="70"/>
  <c r="Q268" i="70"/>
  <c r="N268" i="70"/>
  <c r="O268" i="70" s="1"/>
  <c r="K268" i="70"/>
  <c r="L268" i="70" s="1"/>
  <c r="W267" i="70"/>
  <c r="V267" i="70"/>
  <c r="U267" i="70"/>
  <c r="T267" i="70"/>
  <c r="S267" i="70"/>
  <c r="Q267" i="70"/>
  <c r="N267" i="70"/>
  <c r="O267" i="70" s="1"/>
  <c r="K267" i="70"/>
  <c r="L267" i="70" s="1"/>
  <c r="W266" i="70"/>
  <c r="V266" i="70"/>
  <c r="U266" i="70"/>
  <c r="T266" i="70"/>
  <c r="S266" i="70"/>
  <c r="Q266" i="70"/>
  <c r="N266" i="70"/>
  <c r="O266" i="70" s="1"/>
  <c r="K266" i="70"/>
  <c r="L266" i="70" s="1"/>
  <c r="W265" i="70"/>
  <c r="V265" i="70"/>
  <c r="U265" i="70"/>
  <c r="T265" i="70"/>
  <c r="S265" i="70"/>
  <c r="Q265" i="70"/>
  <c r="N265" i="70"/>
  <c r="O265" i="70" s="1"/>
  <c r="K265" i="70"/>
  <c r="L265" i="70" s="1"/>
  <c r="W264" i="70"/>
  <c r="V264" i="70"/>
  <c r="U264" i="70"/>
  <c r="T264" i="70"/>
  <c r="S264" i="70"/>
  <c r="Q264" i="70"/>
  <c r="N264" i="70"/>
  <c r="O264" i="70" s="1"/>
  <c r="K264" i="70"/>
  <c r="L264" i="70" s="1"/>
  <c r="W263" i="70"/>
  <c r="V263" i="70"/>
  <c r="U263" i="70"/>
  <c r="T263" i="70"/>
  <c r="S263" i="70"/>
  <c r="Q263" i="70"/>
  <c r="N263" i="70"/>
  <c r="O263" i="70" s="1"/>
  <c r="K263" i="70"/>
  <c r="L263" i="70" s="1"/>
  <c r="W262" i="70"/>
  <c r="V262" i="70"/>
  <c r="U262" i="70"/>
  <c r="T262" i="70"/>
  <c r="S262" i="70"/>
  <c r="Q262" i="70"/>
  <c r="N262" i="70"/>
  <c r="O262" i="70" s="1"/>
  <c r="K262" i="70"/>
  <c r="L262" i="70" s="1"/>
  <c r="W261" i="70"/>
  <c r="V261" i="70"/>
  <c r="U261" i="70"/>
  <c r="T261" i="70"/>
  <c r="S261" i="70"/>
  <c r="Q261" i="70"/>
  <c r="N261" i="70"/>
  <c r="O261" i="70" s="1"/>
  <c r="K261" i="70"/>
  <c r="L261" i="70" s="1"/>
  <c r="W260" i="70"/>
  <c r="V260" i="70"/>
  <c r="U260" i="70"/>
  <c r="T260" i="70"/>
  <c r="S260" i="70"/>
  <c r="Q260" i="70"/>
  <c r="N260" i="70"/>
  <c r="O260" i="70" s="1"/>
  <c r="K260" i="70"/>
  <c r="L260" i="70" s="1"/>
  <c r="W259" i="70"/>
  <c r="V259" i="70"/>
  <c r="U259" i="70"/>
  <c r="T259" i="70"/>
  <c r="S259" i="70"/>
  <c r="Q259" i="70"/>
  <c r="N259" i="70"/>
  <c r="O259" i="70" s="1"/>
  <c r="K259" i="70"/>
  <c r="L259" i="70" s="1"/>
  <c r="W258" i="70"/>
  <c r="V258" i="70"/>
  <c r="U258" i="70"/>
  <c r="T258" i="70"/>
  <c r="S258" i="70"/>
  <c r="Q258" i="70"/>
  <c r="N258" i="70"/>
  <c r="O258" i="70" s="1"/>
  <c r="K258" i="70"/>
  <c r="L258" i="70" s="1"/>
  <c r="W257" i="70"/>
  <c r="V257" i="70"/>
  <c r="U257" i="70"/>
  <c r="T257" i="70"/>
  <c r="S257" i="70"/>
  <c r="Q257" i="70"/>
  <c r="N257" i="70"/>
  <c r="O257" i="70" s="1"/>
  <c r="K257" i="70"/>
  <c r="L257" i="70" s="1"/>
  <c r="W256" i="70"/>
  <c r="V256" i="70"/>
  <c r="U256" i="70"/>
  <c r="T256" i="70"/>
  <c r="S256" i="70"/>
  <c r="Q256" i="70"/>
  <c r="N256" i="70"/>
  <c r="O256" i="70" s="1"/>
  <c r="K256" i="70"/>
  <c r="L256" i="70" s="1"/>
  <c r="W255" i="70"/>
  <c r="V255" i="70"/>
  <c r="U255" i="70"/>
  <c r="T255" i="70"/>
  <c r="S255" i="70"/>
  <c r="Q255" i="70"/>
  <c r="N255" i="70"/>
  <c r="O255" i="70" s="1"/>
  <c r="K255" i="70"/>
  <c r="L255" i="70" s="1"/>
  <c r="W254" i="70"/>
  <c r="V254" i="70"/>
  <c r="U254" i="70"/>
  <c r="T254" i="70"/>
  <c r="S254" i="70"/>
  <c r="Q254" i="70"/>
  <c r="N254" i="70"/>
  <c r="O254" i="70" s="1"/>
  <c r="K254" i="70"/>
  <c r="L254" i="70" s="1"/>
  <c r="W253" i="70"/>
  <c r="V253" i="70"/>
  <c r="U253" i="70"/>
  <c r="T253" i="70"/>
  <c r="S253" i="70"/>
  <c r="Q253" i="70"/>
  <c r="N253" i="70"/>
  <c r="O253" i="70" s="1"/>
  <c r="K253" i="70"/>
  <c r="L253" i="70" s="1"/>
  <c r="I248" i="70"/>
  <c r="I17" i="70" s="1"/>
  <c r="H248" i="70"/>
  <c r="C248" i="70"/>
  <c r="B248" i="70"/>
  <c r="B17" i="70" s="1"/>
  <c r="W247" i="70"/>
  <c r="V247" i="70"/>
  <c r="U247" i="70"/>
  <c r="T247" i="70"/>
  <c r="S247" i="70"/>
  <c r="Q247" i="70"/>
  <c r="N247" i="70"/>
  <c r="O247" i="70" s="1"/>
  <c r="K247" i="70"/>
  <c r="L247" i="70" s="1"/>
  <c r="W246" i="70"/>
  <c r="V246" i="70"/>
  <c r="U246" i="70"/>
  <c r="T246" i="70"/>
  <c r="S246" i="70"/>
  <c r="Q246" i="70"/>
  <c r="N246" i="70"/>
  <c r="O246" i="70" s="1"/>
  <c r="K246" i="70"/>
  <c r="L246" i="70" s="1"/>
  <c r="W245" i="70"/>
  <c r="V245" i="70"/>
  <c r="U245" i="70"/>
  <c r="T245" i="70"/>
  <c r="S245" i="70"/>
  <c r="Q245" i="70"/>
  <c r="N245" i="70"/>
  <c r="O245" i="70" s="1"/>
  <c r="K245" i="70"/>
  <c r="L245" i="70" s="1"/>
  <c r="W244" i="70"/>
  <c r="V244" i="70"/>
  <c r="U244" i="70"/>
  <c r="T244" i="70"/>
  <c r="S244" i="70"/>
  <c r="Q244" i="70"/>
  <c r="N244" i="70"/>
  <c r="O244" i="70" s="1"/>
  <c r="K244" i="70"/>
  <c r="L244" i="70" s="1"/>
  <c r="W243" i="70"/>
  <c r="V243" i="70"/>
  <c r="U243" i="70"/>
  <c r="T243" i="70"/>
  <c r="S243" i="70"/>
  <c r="Q243" i="70"/>
  <c r="N243" i="70"/>
  <c r="O243" i="70" s="1"/>
  <c r="K243" i="70"/>
  <c r="L243" i="70" s="1"/>
  <c r="W242" i="70"/>
  <c r="V242" i="70"/>
  <c r="U242" i="70"/>
  <c r="T242" i="70"/>
  <c r="S242" i="70"/>
  <c r="Q242" i="70"/>
  <c r="N242" i="70"/>
  <c r="O242" i="70" s="1"/>
  <c r="K242" i="70"/>
  <c r="L242" i="70" s="1"/>
  <c r="W241" i="70"/>
  <c r="V241" i="70"/>
  <c r="U241" i="70"/>
  <c r="T241" i="70"/>
  <c r="S241" i="70"/>
  <c r="Q241" i="70"/>
  <c r="N241" i="70"/>
  <c r="O241" i="70" s="1"/>
  <c r="K241" i="70"/>
  <c r="L241" i="70" s="1"/>
  <c r="W240" i="70"/>
  <c r="V240" i="70"/>
  <c r="U240" i="70"/>
  <c r="T240" i="70"/>
  <c r="S240" i="70"/>
  <c r="Q240" i="70"/>
  <c r="N240" i="70"/>
  <c r="O240" i="70" s="1"/>
  <c r="K240" i="70"/>
  <c r="L240" i="70" s="1"/>
  <c r="W239" i="70"/>
  <c r="V239" i="70"/>
  <c r="U239" i="70"/>
  <c r="T239" i="70"/>
  <c r="S239" i="70"/>
  <c r="Q239" i="70"/>
  <c r="N239" i="70"/>
  <c r="O239" i="70" s="1"/>
  <c r="K239" i="70"/>
  <c r="L239" i="70" s="1"/>
  <c r="W238" i="70"/>
  <c r="V238" i="70"/>
  <c r="U238" i="70"/>
  <c r="T238" i="70"/>
  <c r="S238" i="70"/>
  <c r="Q238" i="70"/>
  <c r="N238" i="70"/>
  <c r="O238" i="70" s="1"/>
  <c r="K238" i="70"/>
  <c r="L238" i="70" s="1"/>
  <c r="W237" i="70"/>
  <c r="V237" i="70"/>
  <c r="U237" i="70"/>
  <c r="T237" i="70"/>
  <c r="W236" i="70"/>
  <c r="V236" i="70"/>
  <c r="U236" i="70"/>
  <c r="T236" i="70"/>
  <c r="W235" i="70"/>
  <c r="V235" i="70"/>
  <c r="U235" i="70"/>
  <c r="T235" i="70"/>
  <c r="W234" i="70"/>
  <c r="V234" i="70"/>
  <c r="U234" i="70"/>
  <c r="T234" i="70"/>
  <c r="W233" i="70"/>
  <c r="V233" i="70"/>
  <c r="U233" i="70"/>
  <c r="T233" i="70"/>
  <c r="W232" i="70"/>
  <c r="V232" i="70"/>
  <c r="U232" i="70"/>
  <c r="T232" i="70"/>
  <c r="W231" i="70"/>
  <c r="V231" i="70"/>
  <c r="U231" i="70"/>
  <c r="T231" i="70"/>
  <c r="W230" i="70"/>
  <c r="V230" i="70"/>
  <c r="U230" i="70"/>
  <c r="T230" i="70"/>
  <c r="W229" i="70"/>
  <c r="V229" i="70"/>
  <c r="U229" i="70"/>
  <c r="T229" i="70"/>
  <c r="W228" i="70"/>
  <c r="V228" i="70"/>
  <c r="U228" i="70"/>
  <c r="T228" i="70"/>
  <c r="I223" i="70"/>
  <c r="I16" i="70" s="1"/>
  <c r="H223" i="70"/>
  <c r="C223" i="70"/>
  <c r="B223" i="70"/>
  <c r="B16" i="70" s="1"/>
  <c r="W222" i="70"/>
  <c r="V222" i="70"/>
  <c r="U222" i="70"/>
  <c r="T222" i="70"/>
  <c r="S222" i="70"/>
  <c r="Q222" i="70"/>
  <c r="N222" i="70"/>
  <c r="O222" i="70" s="1"/>
  <c r="K222" i="70"/>
  <c r="L222" i="70" s="1"/>
  <c r="W221" i="70"/>
  <c r="V221" i="70"/>
  <c r="U221" i="70"/>
  <c r="T221" i="70"/>
  <c r="S221" i="70"/>
  <c r="Q221" i="70"/>
  <c r="N221" i="70"/>
  <c r="O221" i="70" s="1"/>
  <c r="K221" i="70"/>
  <c r="L221" i="70" s="1"/>
  <c r="W220" i="70"/>
  <c r="V220" i="70"/>
  <c r="U220" i="70"/>
  <c r="T220" i="70"/>
  <c r="S220" i="70"/>
  <c r="Q220" i="70"/>
  <c r="N220" i="70"/>
  <c r="O220" i="70" s="1"/>
  <c r="K220" i="70"/>
  <c r="L220" i="70" s="1"/>
  <c r="W219" i="70"/>
  <c r="V219" i="70"/>
  <c r="U219" i="70"/>
  <c r="T219" i="70"/>
  <c r="S219" i="70"/>
  <c r="Q219" i="70"/>
  <c r="N219" i="70"/>
  <c r="O219" i="70" s="1"/>
  <c r="K219" i="70"/>
  <c r="L219" i="70" s="1"/>
  <c r="W218" i="70"/>
  <c r="V218" i="70"/>
  <c r="U218" i="70"/>
  <c r="T218" i="70"/>
  <c r="S218" i="70"/>
  <c r="Q218" i="70"/>
  <c r="N218" i="70"/>
  <c r="O218" i="70" s="1"/>
  <c r="K218" i="70"/>
  <c r="L218" i="70" s="1"/>
  <c r="W217" i="70"/>
  <c r="V217" i="70"/>
  <c r="U217" i="70"/>
  <c r="T217" i="70"/>
  <c r="S217" i="70"/>
  <c r="Q217" i="70"/>
  <c r="N217" i="70"/>
  <c r="O217" i="70" s="1"/>
  <c r="K217" i="70"/>
  <c r="L217" i="70" s="1"/>
  <c r="W216" i="70"/>
  <c r="V216" i="70"/>
  <c r="U216" i="70"/>
  <c r="T216" i="70"/>
  <c r="S216" i="70"/>
  <c r="Q216" i="70"/>
  <c r="N216" i="70"/>
  <c r="O216" i="70" s="1"/>
  <c r="K216" i="70"/>
  <c r="L216" i="70" s="1"/>
  <c r="W215" i="70"/>
  <c r="V215" i="70"/>
  <c r="U215" i="70"/>
  <c r="T215" i="70"/>
  <c r="S215" i="70"/>
  <c r="Q215" i="70"/>
  <c r="N215" i="70"/>
  <c r="O215" i="70" s="1"/>
  <c r="K215" i="70"/>
  <c r="L215" i="70" s="1"/>
  <c r="W214" i="70"/>
  <c r="V214" i="70"/>
  <c r="U214" i="70"/>
  <c r="T214" i="70"/>
  <c r="S214" i="70"/>
  <c r="Q214" i="70"/>
  <c r="N214" i="70"/>
  <c r="O214" i="70" s="1"/>
  <c r="K214" i="70"/>
  <c r="L214" i="70" s="1"/>
  <c r="W213" i="70"/>
  <c r="V213" i="70"/>
  <c r="U213" i="70"/>
  <c r="T213" i="70"/>
  <c r="S213" i="70"/>
  <c r="Q213" i="70"/>
  <c r="N213" i="70"/>
  <c r="O213" i="70" s="1"/>
  <c r="K213" i="70"/>
  <c r="L213" i="70" s="1"/>
  <c r="W212" i="70"/>
  <c r="V212" i="70"/>
  <c r="U212" i="70"/>
  <c r="T212" i="70"/>
  <c r="W211" i="70"/>
  <c r="V211" i="70"/>
  <c r="U211" i="70"/>
  <c r="T211" i="70"/>
  <c r="W210" i="70"/>
  <c r="V210" i="70"/>
  <c r="U210" i="70"/>
  <c r="T210" i="70"/>
  <c r="W209" i="70"/>
  <c r="V209" i="70"/>
  <c r="U209" i="70"/>
  <c r="T209" i="70"/>
  <c r="W208" i="70"/>
  <c r="V208" i="70"/>
  <c r="U208" i="70"/>
  <c r="T208" i="70"/>
  <c r="W207" i="70"/>
  <c r="V207" i="70"/>
  <c r="U207" i="70"/>
  <c r="T207" i="70"/>
  <c r="W206" i="70"/>
  <c r="V206" i="70"/>
  <c r="U206" i="70"/>
  <c r="T206" i="70"/>
  <c r="W205" i="70"/>
  <c r="V205" i="70"/>
  <c r="U205" i="70"/>
  <c r="T205" i="70"/>
  <c r="W204" i="70"/>
  <c r="V204" i="70"/>
  <c r="U204" i="70"/>
  <c r="T204" i="70"/>
  <c r="W203" i="70"/>
  <c r="V203" i="70"/>
  <c r="U203" i="70"/>
  <c r="T203" i="70"/>
  <c r="I198" i="70"/>
  <c r="I15" i="70" s="1"/>
  <c r="H198" i="70"/>
  <c r="H15" i="70" s="1"/>
  <c r="C198" i="70"/>
  <c r="C15" i="70" s="1"/>
  <c r="B198" i="70"/>
  <c r="B15" i="70" s="1"/>
  <c r="W197" i="70"/>
  <c r="V197" i="70"/>
  <c r="U197" i="70"/>
  <c r="T197" i="70"/>
  <c r="S197" i="70"/>
  <c r="Q197" i="70"/>
  <c r="N197" i="70"/>
  <c r="O197" i="70" s="1"/>
  <c r="K197" i="70"/>
  <c r="L197" i="70" s="1"/>
  <c r="W196" i="70"/>
  <c r="V196" i="70"/>
  <c r="U196" i="70"/>
  <c r="T196" i="70"/>
  <c r="S196" i="70"/>
  <c r="Q196" i="70"/>
  <c r="N196" i="70"/>
  <c r="O196" i="70" s="1"/>
  <c r="K196" i="70"/>
  <c r="L196" i="70" s="1"/>
  <c r="W195" i="70"/>
  <c r="V195" i="70"/>
  <c r="U195" i="70"/>
  <c r="T195" i="70"/>
  <c r="S195" i="70"/>
  <c r="Q195" i="70"/>
  <c r="N195" i="70"/>
  <c r="O195" i="70" s="1"/>
  <c r="K195" i="70"/>
  <c r="L195" i="70" s="1"/>
  <c r="W194" i="70"/>
  <c r="V194" i="70"/>
  <c r="U194" i="70"/>
  <c r="T194" i="70"/>
  <c r="S194" i="70"/>
  <c r="Q194" i="70"/>
  <c r="N194" i="70"/>
  <c r="O194" i="70" s="1"/>
  <c r="K194" i="70"/>
  <c r="L194" i="70" s="1"/>
  <c r="W193" i="70"/>
  <c r="V193" i="70"/>
  <c r="U193" i="70"/>
  <c r="T193" i="70"/>
  <c r="S193" i="70"/>
  <c r="Q193" i="70"/>
  <c r="N193" i="70"/>
  <c r="O193" i="70" s="1"/>
  <c r="K193" i="70"/>
  <c r="L193" i="70" s="1"/>
  <c r="W192" i="70"/>
  <c r="V192" i="70"/>
  <c r="U192" i="70"/>
  <c r="T192" i="70"/>
  <c r="S192" i="70"/>
  <c r="Q192" i="70"/>
  <c r="N192" i="70"/>
  <c r="O192" i="70" s="1"/>
  <c r="K192" i="70"/>
  <c r="L192" i="70" s="1"/>
  <c r="W191" i="70"/>
  <c r="V191" i="70"/>
  <c r="U191" i="70"/>
  <c r="T191" i="70"/>
  <c r="S191" i="70"/>
  <c r="Q191" i="70"/>
  <c r="N191" i="70"/>
  <c r="O191" i="70" s="1"/>
  <c r="K191" i="70"/>
  <c r="L191" i="70" s="1"/>
  <c r="W190" i="70"/>
  <c r="V190" i="70"/>
  <c r="U190" i="70"/>
  <c r="T190" i="70"/>
  <c r="S190" i="70"/>
  <c r="Q190" i="70"/>
  <c r="N190" i="70"/>
  <c r="O190" i="70" s="1"/>
  <c r="K190" i="70"/>
  <c r="L190" i="70" s="1"/>
  <c r="W189" i="70"/>
  <c r="V189" i="70"/>
  <c r="U189" i="70"/>
  <c r="T189" i="70"/>
  <c r="S189" i="70"/>
  <c r="Q189" i="70"/>
  <c r="N189" i="70"/>
  <c r="O189" i="70" s="1"/>
  <c r="K189" i="70"/>
  <c r="L189" i="70" s="1"/>
  <c r="W188" i="70"/>
  <c r="V188" i="70"/>
  <c r="U188" i="70"/>
  <c r="T188" i="70"/>
  <c r="S188" i="70"/>
  <c r="Q188" i="70"/>
  <c r="N188" i="70"/>
  <c r="O188" i="70" s="1"/>
  <c r="K188" i="70"/>
  <c r="L188" i="70" s="1"/>
  <c r="W187" i="70"/>
  <c r="V187" i="70"/>
  <c r="U187" i="70"/>
  <c r="T187" i="70"/>
  <c r="W186" i="70"/>
  <c r="V186" i="70"/>
  <c r="U186" i="70"/>
  <c r="T186" i="70"/>
  <c r="W185" i="70"/>
  <c r="V185" i="70"/>
  <c r="U185" i="70"/>
  <c r="T185" i="70"/>
  <c r="W184" i="70"/>
  <c r="V184" i="70"/>
  <c r="U184" i="70"/>
  <c r="T184" i="70"/>
  <c r="W183" i="70"/>
  <c r="V183" i="70"/>
  <c r="U183" i="70"/>
  <c r="T183" i="70"/>
  <c r="W182" i="70"/>
  <c r="V182" i="70"/>
  <c r="U182" i="70"/>
  <c r="T182" i="70"/>
  <c r="W181" i="70"/>
  <c r="V181" i="70"/>
  <c r="U181" i="70"/>
  <c r="T181" i="70"/>
  <c r="W180" i="70"/>
  <c r="V180" i="70"/>
  <c r="U180" i="70"/>
  <c r="T180" i="70"/>
  <c r="W179" i="70"/>
  <c r="V179" i="70"/>
  <c r="U179" i="70"/>
  <c r="T179" i="70"/>
  <c r="W178" i="70"/>
  <c r="V178" i="70"/>
  <c r="U178" i="70"/>
  <c r="T178" i="70"/>
  <c r="I173" i="70"/>
  <c r="I14" i="70" s="1"/>
  <c r="H173" i="70"/>
  <c r="H14" i="70" s="1"/>
  <c r="C173" i="70"/>
  <c r="C14" i="70" s="1"/>
  <c r="B173" i="70"/>
  <c r="B14" i="70" s="1"/>
  <c r="W172" i="70"/>
  <c r="V172" i="70"/>
  <c r="U172" i="70"/>
  <c r="T172" i="70"/>
  <c r="S172" i="70"/>
  <c r="Q172" i="70"/>
  <c r="N172" i="70"/>
  <c r="O172" i="70" s="1"/>
  <c r="K172" i="70"/>
  <c r="L172" i="70" s="1"/>
  <c r="W171" i="70"/>
  <c r="V171" i="70"/>
  <c r="U171" i="70"/>
  <c r="T171" i="70"/>
  <c r="S171" i="70"/>
  <c r="Q171" i="70"/>
  <c r="N171" i="70"/>
  <c r="O171" i="70" s="1"/>
  <c r="K171" i="70"/>
  <c r="L171" i="70" s="1"/>
  <c r="W170" i="70"/>
  <c r="V170" i="70"/>
  <c r="U170" i="70"/>
  <c r="T170" i="70"/>
  <c r="S170" i="70"/>
  <c r="Q170" i="70"/>
  <c r="N170" i="70"/>
  <c r="O170" i="70" s="1"/>
  <c r="K170" i="70"/>
  <c r="L170" i="70" s="1"/>
  <c r="W169" i="70"/>
  <c r="V169" i="70"/>
  <c r="U169" i="70"/>
  <c r="T169" i="70"/>
  <c r="S169" i="70"/>
  <c r="Q169" i="70"/>
  <c r="N169" i="70"/>
  <c r="O169" i="70" s="1"/>
  <c r="K169" i="70"/>
  <c r="L169" i="70" s="1"/>
  <c r="W168" i="70"/>
  <c r="V168" i="70"/>
  <c r="U168" i="70"/>
  <c r="T168" i="70"/>
  <c r="S168" i="70"/>
  <c r="Q168" i="70"/>
  <c r="N168" i="70"/>
  <c r="O168" i="70" s="1"/>
  <c r="K168" i="70"/>
  <c r="L168" i="70" s="1"/>
  <c r="W167" i="70"/>
  <c r="V167" i="70"/>
  <c r="U167" i="70"/>
  <c r="T167" i="70"/>
  <c r="S167" i="70"/>
  <c r="Q167" i="70"/>
  <c r="N167" i="70"/>
  <c r="O167" i="70" s="1"/>
  <c r="K167" i="70"/>
  <c r="L167" i="70" s="1"/>
  <c r="W166" i="70"/>
  <c r="V166" i="70"/>
  <c r="U166" i="70"/>
  <c r="T166" i="70"/>
  <c r="S166" i="70"/>
  <c r="Q166" i="70"/>
  <c r="N166" i="70"/>
  <c r="O166" i="70" s="1"/>
  <c r="K166" i="70"/>
  <c r="L166" i="70" s="1"/>
  <c r="W165" i="70"/>
  <c r="V165" i="70"/>
  <c r="U165" i="70"/>
  <c r="T165" i="70"/>
  <c r="S165" i="70"/>
  <c r="Q165" i="70"/>
  <c r="N165" i="70"/>
  <c r="O165" i="70" s="1"/>
  <c r="K165" i="70"/>
  <c r="L165" i="70" s="1"/>
  <c r="W164" i="70"/>
  <c r="V164" i="70"/>
  <c r="U164" i="70"/>
  <c r="T164" i="70"/>
  <c r="S164" i="70"/>
  <c r="Q164" i="70"/>
  <c r="N164" i="70"/>
  <c r="O164" i="70" s="1"/>
  <c r="K164" i="70"/>
  <c r="L164" i="70" s="1"/>
  <c r="W163" i="70"/>
  <c r="V163" i="70"/>
  <c r="U163" i="70"/>
  <c r="T163" i="70"/>
  <c r="S163" i="70"/>
  <c r="Q163" i="70"/>
  <c r="N163" i="70"/>
  <c r="O163" i="70" s="1"/>
  <c r="K163" i="70"/>
  <c r="L163" i="70" s="1"/>
  <c r="W162" i="70"/>
  <c r="V162" i="70"/>
  <c r="U162" i="70"/>
  <c r="T162" i="70"/>
  <c r="W161" i="70"/>
  <c r="V161" i="70"/>
  <c r="U161" i="70"/>
  <c r="T161" i="70"/>
  <c r="W160" i="70"/>
  <c r="V160" i="70"/>
  <c r="U160" i="70"/>
  <c r="T160" i="70"/>
  <c r="W159" i="70"/>
  <c r="V159" i="70"/>
  <c r="U159" i="70"/>
  <c r="T159" i="70"/>
  <c r="W158" i="70"/>
  <c r="V158" i="70"/>
  <c r="U158" i="70"/>
  <c r="T158" i="70"/>
  <c r="W157" i="70"/>
  <c r="V157" i="70"/>
  <c r="U157" i="70"/>
  <c r="T157" i="70"/>
  <c r="W156" i="70"/>
  <c r="V156" i="70"/>
  <c r="U156" i="70"/>
  <c r="T156" i="70"/>
  <c r="W155" i="70"/>
  <c r="V155" i="70"/>
  <c r="U155" i="70"/>
  <c r="T155" i="70"/>
  <c r="W154" i="70"/>
  <c r="V154" i="70"/>
  <c r="U154" i="70"/>
  <c r="T154" i="70"/>
  <c r="W153" i="70"/>
  <c r="V153" i="70"/>
  <c r="U153" i="70"/>
  <c r="T153" i="70"/>
  <c r="I148" i="70"/>
  <c r="H148" i="70"/>
  <c r="H13" i="70" s="1"/>
  <c r="C148" i="70"/>
  <c r="C13" i="70" s="1"/>
  <c r="B148" i="70"/>
  <c r="B13" i="70" s="1"/>
  <c r="W147" i="70"/>
  <c r="V147" i="70"/>
  <c r="U147" i="70"/>
  <c r="T147" i="70"/>
  <c r="S147" i="70"/>
  <c r="Q147" i="70"/>
  <c r="N147" i="70"/>
  <c r="O147" i="70" s="1"/>
  <c r="K147" i="70"/>
  <c r="L147" i="70" s="1"/>
  <c r="W146" i="70"/>
  <c r="V146" i="70"/>
  <c r="U146" i="70"/>
  <c r="T146" i="70"/>
  <c r="S146" i="70"/>
  <c r="Q146" i="70"/>
  <c r="N146" i="70"/>
  <c r="O146" i="70" s="1"/>
  <c r="K146" i="70"/>
  <c r="L146" i="70" s="1"/>
  <c r="W145" i="70"/>
  <c r="V145" i="70"/>
  <c r="U145" i="70"/>
  <c r="T145" i="70"/>
  <c r="S145" i="70"/>
  <c r="Q145" i="70"/>
  <c r="N145" i="70"/>
  <c r="O145" i="70" s="1"/>
  <c r="K145" i="70"/>
  <c r="L145" i="70" s="1"/>
  <c r="W144" i="70"/>
  <c r="V144" i="70"/>
  <c r="U144" i="70"/>
  <c r="T144" i="70"/>
  <c r="S144" i="70"/>
  <c r="Q144" i="70"/>
  <c r="N144" i="70"/>
  <c r="O144" i="70" s="1"/>
  <c r="K144" i="70"/>
  <c r="L144" i="70" s="1"/>
  <c r="W143" i="70"/>
  <c r="V143" i="70"/>
  <c r="U143" i="70"/>
  <c r="T143" i="70"/>
  <c r="S143" i="70"/>
  <c r="Q143" i="70"/>
  <c r="N143" i="70"/>
  <c r="O143" i="70" s="1"/>
  <c r="K143" i="70"/>
  <c r="L143" i="70" s="1"/>
  <c r="W142" i="70"/>
  <c r="V142" i="70"/>
  <c r="U142" i="70"/>
  <c r="T142" i="70"/>
  <c r="S142" i="70"/>
  <c r="Q142" i="70"/>
  <c r="N142" i="70"/>
  <c r="O142" i="70" s="1"/>
  <c r="K142" i="70"/>
  <c r="L142" i="70" s="1"/>
  <c r="W141" i="70"/>
  <c r="V141" i="70"/>
  <c r="U141" i="70"/>
  <c r="T141" i="70"/>
  <c r="S141" i="70"/>
  <c r="Q141" i="70"/>
  <c r="N141" i="70"/>
  <c r="O141" i="70" s="1"/>
  <c r="K141" i="70"/>
  <c r="L141" i="70" s="1"/>
  <c r="W140" i="70"/>
  <c r="V140" i="70"/>
  <c r="U140" i="70"/>
  <c r="T140" i="70"/>
  <c r="S140" i="70"/>
  <c r="Q140" i="70"/>
  <c r="N140" i="70"/>
  <c r="O140" i="70" s="1"/>
  <c r="K140" i="70"/>
  <c r="L140" i="70" s="1"/>
  <c r="W139" i="70"/>
  <c r="V139" i="70"/>
  <c r="U139" i="70"/>
  <c r="T139" i="70"/>
  <c r="S139" i="70"/>
  <c r="Q139" i="70"/>
  <c r="N139" i="70"/>
  <c r="O139" i="70" s="1"/>
  <c r="K139" i="70"/>
  <c r="L139" i="70" s="1"/>
  <c r="W138" i="70"/>
  <c r="V138" i="70"/>
  <c r="U138" i="70"/>
  <c r="T138" i="70"/>
  <c r="S138" i="70"/>
  <c r="Q138" i="70"/>
  <c r="N138" i="70"/>
  <c r="O138" i="70" s="1"/>
  <c r="K138" i="70"/>
  <c r="L138" i="70" s="1"/>
  <c r="W137" i="70"/>
  <c r="V137" i="70"/>
  <c r="U137" i="70"/>
  <c r="T137" i="70"/>
  <c r="W136" i="70"/>
  <c r="V136" i="70"/>
  <c r="U136" i="70"/>
  <c r="T136" i="70"/>
  <c r="W135" i="70"/>
  <c r="V135" i="70"/>
  <c r="U135" i="70"/>
  <c r="T135" i="70"/>
  <c r="W134" i="70"/>
  <c r="V134" i="70"/>
  <c r="U134" i="70"/>
  <c r="T134" i="70"/>
  <c r="W133" i="70"/>
  <c r="V133" i="70"/>
  <c r="U133" i="70"/>
  <c r="T133" i="70"/>
  <c r="W132" i="70"/>
  <c r="V132" i="70"/>
  <c r="U132" i="70"/>
  <c r="T132" i="70"/>
  <c r="W131" i="70"/>
  <c r="V131" i="70"/>
  <c r="U131" i="70"/>
  <c r="T131" i="70"/>
  <c r="W130" i="70"/>
  <c r="V130" i="70"/>
  <c r="U130" i="70"/>
  <c r="T130" i="70"/>
  <c r="W129" i="70"/>
  <c r="V129" i="70"/>
  <c r="U129" i="70"/>
  <c r="T129" i="70"/>
  <c r="W128" i="70"/>
  <c r="V128" i="70"/>
  <c r="U128" i="70"/>
  <c r="T128" i="70"/>
  <c r="I123" i="70"/>
  <c r="I12" i="70" s="1"/>
  <c r="H123" i="70"/>
  <c r="H12" i="70" s="1"/>
  <c r="C123" i="70"/>
  <c r="C12" i="70" s="1"/>
  <c r="B123" i="70"/>
  <c r="B12" i="70" s="1"/>
  <c r="W122" i="70"/>
  <c r="V122" i="70"/>
  <c r="U122" i="70"/>
  <c r="T122" i="70"/>
  <c r="S122" i="70"/>
  <c r="Q122" i="70"/>
  <c r="N122" i="70"/>
  <c r="O122" i="70" s="1"/>
  <c r="K122" i="70"/>
  <c r="L122" i="70" s="1"/>
  <c r="W121" i="70"/>
  <c r="V121" i="70"/>
  <c r="U121" i="70"/>
  <c r="T121" i="70"/>
  <c r="S121" i="70"/>
  <c r="Q121" i="70"/>
  <c r="N121" i="70"/>
  <c r="O121" i="70" s="1"/>
  <c r="K121" i="70"/>
  <c r="L121" i="70" s="1"/>
  <c r="W120" i="70"/>
  <c r="V120" i="70"/>
  <c r="U120" i="70"/>
  <c r="T120" i="70"/>
  <c r="S120" i="70"/>
  <c r="Q120" i="70"/>
  <c r="N120" i="70"/>
  <c r="O120" i="70" s="1"/>
  <c r="K120" i="70"/>
  <c r="L120" i="70" s="1"/>
  <c r="W119" i="70"/>
  <c r="V119" i="70"/>
  <c r="U119" i="70"/>
  <c r="T119" i="70"/>
  <c r="S119" i="70"/>
  <c r="Q119" i="70"/>
  <c r="N119" i="70"/>
  <c r="O119" i="70" s="1"/>
  <c r="K119" i="70"/>
  <c r="L119" i="70" s="1"/>
  <c r="W118" i="70"/>
  <c r="V118" i="70"/>
  <c r="U118" i="70"/>
  <c r="T118" i="70"/>
  <c r="S118" i="70"/>
  <c r="Q118" i="70"/>
  <c r="N118" i="70"/>
  <c r="O118" i="70" s="1"/>
  <c r="K118" i="70"/>
  <c r="L118" i="70" s="1"/>
  <c r="W117" i="70"/>
  <c r="V117" i="70"/>
  <c r="U117" i="70"/>
  <c r="T117" i="70"/>
  <c r="S117" i="70"/>
  <c r="Q117" i="70"/>
  <c r="N117" i="70"/>
  <c r="O117" i="70" s="1"/>
  <c r="K117" i="70"/>
  <c r="L117" i="70" s="1"/>
  <c r="W116" i="70"/>
  <c r="V116" i="70"/>
  <c r="U116" i="70"/>
  <c r="T116" i="70"/>
  <c r="S116" i="70"/>
  <c r="Q116" i="70"/>
  <c r="N116" i="70"/>
  <c r="O116" i="70" s="1"/>
  <c r="K116" i="70"/>
  <c r="L116" i="70" s="1"/>
  <c r="W115" i="70"/>
  <c r="V115" i="70"/>
  <c r="U115" i="70"/>
  <c r="T115" i="70"/>
  <c r="S115" i="70"/>
  <c r="Q115" i="70"/>
  <c r="N115" i="70"/>
  <c r="O115" i="70" s="1"/>
  <c r="K115" i="70"/>
  <c r="L115" i="70" s="1"/>
  <c r="W114" i="70"/>
  <c r="V114" i="70"/>
  <c r="U114" i="70"/>
  <c r="T114" i="70"/>
  <c r="S114" i="70"/>
  <c r="Q114" i="70"/>
  <c r="N114" i="70"/>
  <c r="O114" i="70" s="1"/>
  <c r="K114" i="70"/>
  <c r="L114" i="70" s="1"/>
  <c r="W113" i="70"/>
  <c r="V113" i="70"/>
  <c r="U113" i="70"/>
  <c r="T113" i="70"/>
  <c r="S113" i="70"/>
  <c r="Q113" i="70"/>
  <c r="N113" i="70"/>
  <c r="O113" i="70" s="1"/>
  <c r="K113" i="70"/>
  <c r="L113" i="70" s="1"/>
  <c r="W112" i="70"/>
  <c r="V112" i="70"/>
  <c r="U112" i="70"/>
  <c r="T112" i="70"/>
  <c r="W111" i="70"/>
  <c r="V111" i="70"/>
  <c r="U111" i="70"/>
  <c r="T111" i="70"/>
  <c r="W110" i="70"/>
  <c r="V110" i="70"/>
  <c r="U110" i="70"/>
  <c r="T110" i="70"/>
  <c r="W109" i="70"/>
  <c r="V109" i="70"/>
  <c r="U109" i="70"/>
  <c r="T109" i="70"/>
  <c r="W108" i="70"/>
  <c r="V108" i="70"/>
  <c r="U108" i="70"/>
  <c r="T108" i="70"/>
  <c r="W107" i="70"/>
  <c r="V107" i="70"/>
  <c r="U107" i="70"/>
  <c r="T107" i="70"/>
  <c r="W106" i="70"/>
  <c r="V106" i="70"/>
  <c r="U106" i="70"/>
  <c r="T106" i="70"/>
  <c r="W105" i="70"/>
  <c r="V105" i="70"/>
  <c r="U105" i="70"/>
  <c r="T105" i="70"/>
  <c r="W104" i="70"/>
  <c r="V104" i="70"/>
  <c r="U104" i="70"/>
  <c r="T104" i="70"/>
  <c r="W103" i="70"/>
  <c r="V103" i="70"/>
  <c r="U103" i="70"/>
  <c r="T103" i="70"/>
  <c r="I98" i="70"/>
  <c r="I11" i="70" s="1"/>
  <c r="H98" i="70"/>
  <c r="H11" i="70" s="1"/>
  <c r="C98" i="70"/>
  <c r="C11" i="70" s="1"/>
  <c r="B98" i="70"/>
  <c r="B11" i="70" s="1"/>
  <c r="W97" i="70"/>
  <c r="V97" i="70"/>
  <c r="U97" i="70"/>
  <c r="T97" i="70"/>
  <c r="S97" i="70"/>
  <c r="Q97" i="70"/>
  <c r="N97" i="70"/>
  <c r="O97" i="70" s="1"/>
  <c r="K97" i="70"/>
  <c r="L97" i="70" s="1"/>
  <c r="W96" i="70"/>
  <c r="V96" i="70"/>
  <c r="U96" i="70"/>
  <c r="T96" i="70"/>
  <c r="S96" i="70"/>
  <c r="Q96" i="70"/>
  <c r="N96" i="70"/>
  <c r="O96" i="70" s="1"/>
  <c r="K96" i="70"/>
  <c r="L96" i="70" s="1"/>
  <c r="W95" i="70"/>
  <c r="V95" i="70"/>
  <c r="U95" i="70"/>
  <c r="T95" i="70"/>
  <c r="S95" i="70"/>
  <c r="Q95" i="70"/>
  <c r="N95" i="70"/>
  <c r="O95" i="70" s="1"/>
  <c r="K95" i="70"/>
  <c r="L95" i="70" s="1"/>
  <c r="W94" i="70"/>
  <c r="V94" i="70"/>
  <c r="U94" i="70"/>
  <c r="T94" i="70"/>
  <c r="S94" i="70"/>
  <c r="Q94" i="70"/>
  <c r="N94" i="70"/>
  <c r="O94" i="70" s="1"/>
  <c r="K94" i="70"/>
  <c r="L94" i="70" s="1"/>
  <c r="W93" i="70"/>
  <c r="V93" i="70"/>
  <c r="U93" i="70"/>
  <c r="T93" i="70"/>
  <c r="S93" i="70"/>
  <c r="Q93" i="70"/>
  <c r="N93" i="70"/>
  <c r="O93" i="70" s="1"/>
  <c r="K93" i="70"/>
  <c r="L93" i="70" s="1"/>
  <c r="W92" i="70"/>
  <c r="V92" i="70"/>
  <c r="U92" i="70"/>
  <c r="T92" i="70"/>
  <c r="S92" i="70"/>
  <c r="Q92" i="70"/>
  <c r="N92" i="70"/>
  <c r="O92" i="70" s="1"/>
  <c r="K92" i="70"/>
  <c r="L92" i="70" s="1"/>
  <c r="W91" i="70"/>
  <c r="V91" i="70"/>
  <c r="U91" i="70"/>
  <c r="T91" i="70"/>
  <c r="S91" i="70"/>
  <c r="Q91" i="70"/>
  <c r="N91" i="70"/>
  <c r="O91" i="70" s="1"/>
  <c r="K91" i="70"/>
  <c r="L91" i="70" s="1"/>
  <c r="W90" i="70"/>
  <c r="V90" i="70"/>
  <c r="U90" i="70"/>
  <c r="T90" i="70"/>
  <c r="S90" i="70"/>
  <c r="Q90" i="70"/>
  <c r="N90" i="70"/>
  <c r="O90" i="70" s="1"/>
  <c r="K90" i="70"/>
  <c r="L90" i="70" s="1"/>
  <c r="W89" i="70"/>
  <c r="V89" i="70"/>
  <c r="U89" i="70"/>
  <c r="T89" i="70"/>
  <c r="S89" i="70"/>
  <c r="Q89" i="70"/>
  <c r="N89" i="70"/>
  <c r="O89" i="70" s="1"/>
  <c r="K89" i="70"/>
  <c r="L89" i="70" s="1"/>
  <c r="W88" i="70"/>
  <c r="V88" i="70"/>
  <c r="U88" i="70"/>
  <c r="T88" i="70"/>
  <c r="S88" i="70"/>
  <c r="Q88" i="70"/>
  <c r="N88" i="70"/>
  <c r="O88" i="70" s="1"/>
  <c r="K88" i="70"/>
  <c r="L88" i="70" s="1"/>
  <c r="W87" i="70"/>
  <c r="V87" i="70"/>
  <c r="U87" i="70"/>
  <c r="T87" i="70"/>
  <c r="W86" i="70"/>
  <c r="V86" i="70"/>
  <c r="U86" i="70"/>
  <c r="T86" i="70"/>
  <c r="W85" i="70"/>
  <c r="V85" i="70"/>
  <c r="U85" i="70"/>
  <c r="T85" i="70"/>
  <c r="W84" i="70"/>
  <c r="V84" i="70"/>
  <c r="U84" i="70"/>
  <c r="T84" i="70"/>
  <c r="W83" i="70"/>
  <c r="V83" i="70"/>
  <c r="U83" i="70"/>
  <c r="T83" i="70"/>
  <c r="W82" i="70"/>
  <c r="V82" i="70"/>
  <c r="U82" i="70"/>
  <c r="T82" i="70"/>
  <c r="W81" i="70"/>
  <c r="V81" i="70"/>
  <c r="U81" i="70"/>
  <c r="T81" i="70"/>
  <c r="W80" i="70"/>
  <c r="V80" i="70"/>
  <c r="U80" i="70"/>
  <c r="T80" i="70"/>
  <c r="W79" i="70"/>
  <c r="V79" i="70"/>
  <c r="U79" i="70"/>
  <c r="T79" i="70"/>
  <c r="W78" i="70"/>
  <c r="V78" i="70"/>
  <c r="U78" i="70"/>
  <c r="T78" i="70"/>
  <c r="I73" i="70"/>
  <c r="I10" i="70" s="1"/>
  <c r="H73" i="70"/>
  <c r="H10" i="70" s="1"/>
  <c r="C73" i="70"/>
  <c r="C10" i="70" s="1"/>
  <c r="B73" i="70"/>
  <c r="B10" i="70" s="1"/>
  <c r="W72" i="70"/>
  <c r="V72" i="70"/>
  <c r="U72" i="70"/>
  <c r="T72" i="70"/>
  <c r="S72" i="70"/>
  <c r="Q72" i="70"/>
  <c r="N72" i="70"/>
  <c r="O72" i="70" s="1"/>
  <c r="K72" i="70"/>
  <c r="L72" i="70" s="1"/>
  <c r="W71" i="70"/>
  <c r="V71" i="70"/>
  <c r="U71" i="70"/>
  <c r="T71" i="70"/>
  <c r="S71" i="70"/>
  <c r="Q71" i="70"/>
  <c r="N71" i="70"/>
  <c r="O71" i="70" s="1"/>
  <c r="K71" i="70"/>
  <c r="L71" i="70" s="1"/>
  <c r="W70" i="70"/>
  <c r="V70" i="70"/>
  <c r="U70" i="70"/>
  <c r="T70" i="70"/>
  <c r="S70" i="70"/>
  <c r="Q70" i="70"/>
  <c r="N70" i="70"/>
  <c r="O70" i="70" s="1"/>
  <c r="K70" i="70"/>
  <c r="L70" i="70" s="1"/>
  <c r="W69" i="70"/>
  <c r="V69" i="70"/>
  <c r="U69" i="70"/>
  <c r="T69" i="70"/>
  <c r="S69" i="70"/>
  <c r="Q69" i="70"/>
  <c r="N69" i="70"/>
  <c r="O69" i="70" s="1"/>
  <c r="K69" i="70"/>
  <c r="L69" i="70" s="1"/>
  <c r="W68" i="70"/>
  <c r="V68" i="70"/>
  <c r="U68" i="70"/>
  <c r="T68" i="70"/>
  <c r="S68" i="70"/>
  <c r="Q68" i="70"/>
  <c r="N68" i="70"/>
  <c r="O68" i="70" s="1"/>
  <c r="K68" i="70"/>
  <c r="L68" i="70" s="1"/>
  <c r="W67" i="70"/>
  <c r="V67" i="70"/>
  <c r="U67" i="70"/>
  <c r="T67" i="70"/>
  <c r="S67" i="70"/>
  <c r="Q67" i="70"/>
  <c r="N67" i="70"/>
  <c r="O67" i="70" s="1"/>
  <c r="K67" i="70"/>
  <c r="L67" i="70" s="1"/>
  <c r="W66" i="70"/>
  <c r="V66" i="70"/>
  <c r="U66" i="70"/>
  <c r="T66" i="70"/>
  <c r="S66" i="70"/>
  <c r="Q66" i="70"/>
  <c r="N66" i="70"/>
  <c r="O66" i="70" s="1"/>
  <c r="K66" i="70"/>
  <c r="L66" i="70" s="1"/>
  <c r="W65" i="70"/>
  <c r="V65" i="70"/>
  <c r="U65" i="70"/>
  <c r="T65" i="70"/>
  <c r="S65" i="70"/>
  <c r="Q65" i="70"/>
  <c r="N65" i="70"/>
  <c r="O65" i="70" s="1"/>
  <c r="K65" i="70"/>
  <c r="L65" i="70" s="1"/>
  <c r="W64" i="70"/>
  <c r="V64" i="70"/>
  <c r="U64" i="70"/>
  <c r="T64" i="70"/>
  <c r="S64" i="70"/>
  <c r="Q64" i="70"/>
  <c r="N64" i="70"/>
  <c r="O64" i="70" s="1"/>
  <c r="K64" i="70"/>
  <c r="L64" i="70" s="1"/>
  <c r="W63" i="70"/>
  <c r="V63" i="70"/>
  <c r="U63" i="70"/>
  <c r="T63" i="70"/>
  <c r="W62" i="70"/>
  <c r="V62" i="70"/>
  <c r="U62" i="70"/>
  <c r="T62" i="70"/>
  <c r="W61" i="70"/>
  <c r="V61" i="70"/>
  <c r="U61" i="70"/>
  <c r="T61" i="70"/>
  <c r="W60" i="70"/>
  <c r="V60" i="70"/>
  <c r="U60" i="70"/>
  <c r="T60" i="70"/>
  <c r="W59" i="70"/>
  <c r="V59" i="70"/>
  <c r="U59" i="70"/>
  <c r="T59" i="70"/>
  <c r="W58" i="70"/>
  <c r="V58" i="70"/>
  <c r="U58" i="70"/>
  <c r="T58" i="70"/>
  <c r="W57" i="70"/>
  <c r="V57" i="70"/>
  <c r="U57" i="70"/>
  <c r="T57" i="70"/>
  <c r="W56" i="70"/>
  <c r="V56" i="70"/>
  <c r="U56" i="70"/>
  <c r="T56" i="70"/>
  <c r="W55" i="70"/>
  <c r="V55" i="70"/>
  <c r="U55" i="70"/>
  <c r="T55" i="70"/>
  <c r="W54" i="70"/>
  <c r="V54" i="70"/>
  <c r="U54" i="70"/>
  <c r="T54" i="70"/>
  <c r="W53" i="70"/>
  <c r="V53" i="70"/>
  <c r="U53" i="70"/>
  <c r="T53" i="70"/>
  <c r="I48" i="70"/>
  <c r="I9" i="70" s="1"/>
  <c r="H48" i="70"/>
  <c r="H9" i="70" s="1"/>
  <c r="C48" i="70"/>
  <c r="C9" i="70" s="1"/>
  <c r="B48" i="70"/>
  <c r="B9" i="70" s="1"/>
  <c r="W47" i="70"/>
  <c r="V47" i="70"/>
  <c r="U47" i="70"/>
  <c r="T47" i="70"/>
  <c r="S47" i="70"/>
  <c r="Q47" i="70"/>
  <c r="N47" i="70"/>
  <c r="O47" i="70" s="1"/>
  <c r="K47" i="70"/>
  <c r="L47" i="70" s="1"/>
  <c r="W46" i="70"/>
  <c r="V46" i="70"/>
  <c r="U46" i="70"/>
  <c r="T46" i="70"/>
  <c r="S46" i="70"/>
  <c r="Q46" i="70"/>
  <c r="N46" i="70"/>
  <c r="O46" i="70" s="1"/>
  <c r="K46" i="70"/>
  <c r="L46" i="70" s="1"/>
  <c r="W45" i="70"/>
  <c r="V45" i="70"/>
  <c r="U45" i="70"/>
  <c r="T45" i="70"/>
  <c r="S45" i="70"/>
  <c r="Q45" i="70"/>
  <c r="N45" i="70"/>
  <c r="O45" i="70" s="1"/>
  <c r="K45" i="70"/>
  <c r="L45" i="70" s="1"/>
  <c r="W44" i="70"/>
  <c r="V44" i="70"/>
  <c r="U44" i="70"/>
  <c r="T44" i="70"/>
  <c r="S44" i="70"/>
  <c r="Q44" i="70"/>
  <c r="N44" i="70"/>
  <c r="O44" i="70" s="1"/>
  <c r="K44" i="70"/>
  <c r="L44" i="70" s="1"/>
  <c r="W43" i="70"/>
  <c r="V43" i="70"/>
  <c r="U43" i="70"/>
  <c r="T43" i="70"/>
  <c r="S43" i="70"/>
  <c r="Q43" i="70"/>
  <c r="N43" i="70"/>
  <c r="O43" i="70" s="1"/>
  <c r="K43" i="70"/>
  <c r="L43" i="70" s="1"/>
  <c r="W42" i="70"/>
  <c r="V42" i="70"/>
  <c r="U42" i="70"/>
  <c r="T42" i="70"/>
  <c r="S42" i="70"/>
  <c r="Q42" i="70"/>
  <c r="N42" i="70"/>
  <c r="O42" i="70" s="1"/>
  <c r="K42" i="70"/>
  <c r="L42" i="70" s="1"/>
  <c r="W41" i="70"/>
  <c r="V41" i="70"/>
  <c r="U41" i="70"/>
  <c r="T41" i="70"/>
  <c r="S41" i="70"/>
  <c r="Q41" i="70"/>
  <c r="N41" i="70"/>
  <c r="O41" i="70" s="1"/>
  <c r="K41" i="70"/>
  <c r="L41" i="70" s="1"/>
  <c r="W40" i="70"/>
  <c r="V40" i="70"/>
  <c r="U40" i="70"/>
  <c r="T40" i="70"/>
  <c r="S40" i="70"/>
  <c r="Q40" i="70"/>
  <c r="N40" i="70"/>
  <c r="O40" i="70" s="1"/>
  <c r="K40" i="70"/>
  <c r="L40" i="70" s="1"/>
  <c r="W39" i="70"/>
  <c r="V39" i="70"/>
  <c r="U39" i="70"/>
  <c r="T39" i="70"/>
  <c r="S39" i="70"/>
  <c r="Q39" i="70"/>
  <c r="N39" i="70"/>
  <c r="O39" i="70" s="1"/>
  <c r="K39" i="70"/>
  <c r="L39" i="70" s="1"/>
  <c r="W38" i="70"/>
  <c r="V38" i="70"/>
  <c r="U38" i="70"/>
  <c r="T38" i="70"/>
  <c r="S38" i="70"/>
  <c r="Q38" i="70"/>
  <c r="N38" i="70"/>
  <c r="O38" i="70" s="1"/>
  <c r="K38" i="70"/>
  <c r="L38" i="70" s="1"/>
  <c r="W37" i="70"/>
  <c r="V37" i="70"/>
  <c r="U37" i="70"/>
  <c r="T37" i="70"/>
  <c r="W36" i="70"/>
  <c r="V36" i="70"/>
  <c r="U36" i="70"/>
  <c r="T36" i="70"/>
  <c r="W35" i="70"/>
  <c r="V35" i="70"/>
  <c r="U35" i="70"/>
  <c r="T35" i="70"/>
  <c r="W34" i="70"/>
  <c r="V34" i="70"/>
  <c r="U34" i="70"/>
  <c r="T34" i="70"/>
  <c r="W33" i="70"/>
  <c r="V33" i="70"/>
  <c r="U33" i="70"/>
  <c r="T33" i="70"/>
  <c r="W32" i="70"/>
  <c r="V32" i="70"/>
  <c r="U32" i="70"/>
  <c r="T32" i="70"/>
  <c r="W31" i="70"/>
  <c r="V31" i="70"/>
  <c r="U31" i="70"/>
  <c r="T31" i="70"/>
  <c r="W30" i="70"/>
  <c r="V30" i="70"/>
  <c r="U30" i="70"/>
  <c r="T30" i="70"/>
  <c r="W29" i="70"/>
  <c r="V29" i="70"/>
  <c r="U29" i="70"/>
  <c r="T29" i="70"/>
  <c r="W28" i="70"/>
  <c r="V28" i="70"/>
  <c r="U28" i="70"/>
  <c r="T28" i="70"/>
  <c r="I23" i="70"/>
  <c r="H23" i="70"/>
  <c r="F23" i="70"/>
  <c r="C23" i="70"/>
  <c r="O23" i="70" s="1"/>
  <c r="Y23" i="70" s="1"/>
  <c r="H22" i="70"/>
  <c r="E22" i="70"/>
  <c r="S22" i="70" s="1"/>
  <c r="C22" i="70"/>
  <c r="O22" i="70" s="1"/>
  <c r="Y22" i="70" s="1"/>
  <c r="I21" i="70"/>
  <c r="H21" i="70"/>
  <c r="C21" i="70"/>
  <c r="O21" i="70" s="1"/>
  <c r="Y21" i="70" s="1"/>
  <c r="I20" i="70"/>
  <c r="H20" i="70"/>
  <c r="F20" i="70"/>
  <c r="K20" i="70" s="1"/>
  <c r="C20" i="70"/>
  <c r="O20" i="70" s="1"/>
  <c r="Y20" i="70" s="1"/>
  <c r="H19" i="70"/>
  <c r="E19" i="70"/>
  <c r="S19" i="70" s="1"/>
  <c r="C19" i="70"/>
  <c r="O19" i="70" s="1"/>
  <c r="Y19" i="70" s="1"/>
  <c r="B19" i="70"/>
  <c r="I18" i="70"/>
  <c r="H18" i="70"/>
  <c r="C18" i="70"/>
  <c r="O18" i="70" s="1"/>
  <c r="Y18" i="70" s="1"/>
  <c r="H17" i="70"/>
  <c r="C17" i="70"/>
  <c r="H16" i="70"/>
  <c r="C16" i="70"/>
  <c r="I13" i="70"/>
  <c r="S4" i="70"/>
  <c r="S5" i="70" s="1"/>
  <c r="AC9" i="70"/>
  <c r="AA9" i="70"/>
  <c r="W249" i="70" l="1"/>
  <c r="W248" i="70" s="1"/>
  <c r="G248" i="70" s="1"/>
  <c r="G17" i="70" s="1"/>
  <c r="L17" i="70" s="1"/>
  <c r="AB17" i="70" s="1"/>
  <c r="O14" i="70"/>
  <c r="Y14" i="70" s="1"/>
  <c r="T299" i="70"/>
  <c r="T298" i="70" s="1"/>
  <c r="D298" i="70" s="1"/>
  <c r="D19" i="70" s="1"/>
  <c r="Q19" i="70" s="1"/>
  <c r="AA19" i="70" s="1"/>
  <c r="T374" i="70"/>
  <c r="T373" i="70" s="1"/>
  <c r="D373" i="70" s="1"/>
  <c r="D22" i="70" s="1"/>
  <c r="Q22" i="70" s="1"/>
  <c r="AA22" i="70" s="1"/>
  <c r="V299" i="70"/>
  <c r="V298" i="70" s="1"/>
  <c r="F298" i="70" s="1"/>
  <c r="F19" i="70" s="1"/>
  <c r="V374" i="70"/>
  <c r="V373" i="70" s="1"/>
  <c r="F373" i="70" s="1"/>
  <c r="F22" i="70" s="1"/>
  <c r="U274" i="70"/>
  <c r="U273" i="70" s="1"/>
  <c r="E273" i="70" s="1"/>
  <c r="E18" i="70" s="1"/>
  <c r="S18" i="70" s="1"/>
  <c r="U349" i="70"/>
  <c r="U348" i="70" s="1"/>
  <c r="E348" i="70" s="1"/>
  <c r="E21" i="70" s="1"/>
  <c r="S21" i="70" s="1"/>
  <c r="V274" i="70"/>
  <c r="V273" i="70" s="1"/>
  <c r="F273" i="70" s="1"/>
  <c r="F18" i="70" s="1"/>
  <c r="V349" i="70"/>
  <c r="V348" i="70" s="1"/>
  <c r="F348" i="70" s="1"/>
  <c r="F21" i="70" s="1"/>
  <c r="K21" i="70" s="1"/>
  <c r="W274" i="70"/>
  <c r="W273" i="70" s="1"/>
  <c r="G273" i="70" s="1"/>
  <c r="G18" i="70" s="1"/>
  <c r="AB18" i="70" s="1"/>
  <c r="W349" i="70"/>
  <c r="W348" i="70" s="1"/>
  <c r="G348" i="70" s="1"/>
  <c r="G21" i="70" s="1"/>
  <c r="L21" i="70" s="1"/>
  <c r="T249" i="70"/>
  <c r="T248" i="70" s="1"/>
  <c r="D248" i="70" s="1"/>
  <c r="D17" i="70" s="1"/>
  <c r="U324" i="70"/>
  <c r="U323" i="70" s="1"/>
  <c r="E323" i="70" s="1"/>
  <c r="E20" i="70" s="1"/>
  <c r="S20" i="70" s="1"/>
  <c r="W324" i="70"/>
  <c r="W323" i="70" s="1"/>
  <c r="G323" i="70" s="1"/>
  <c r="G20" i="70" s="1"/>
  <c r="W399" i="70"/>
  <c r="W398" i="70" s="1"/>
  <c r="G398" i="70" s="1"/>
  <c r="G23" i="70" s="1"/>
  <c r="AB23" i="70" s="1"/>
  <c r="V249" i="70"/>
  <c r="V248" i="70" s="1"/>
  <c r="F248" i="70" s="1"/>
  <c r="F17" i="70" s="1"/>
  <c r="K17" i="70" s="1"/>
  <c r="O16" i="70"/>
  <c r="Y16" i="70" s="1"/>
  <c r="O17" i="70"/>
  <c r="Y17" i="70" s="1"/>
  <c r="O15" i="70"/>
  <c r="Y15" i="70" s="1"/>
  <c r="K230" i="70"/>
  <c r="L230" i="70" s="1"/>
  <c r="K231" i="70"/>
  <c r="L231" i="70" s="1"/>
  <c r="K232" i="70"/>
  <c r="L232" i="70" s="1"/>
  <c r="K233" i="70"/>
  <c r="L233" i="70" s="1"/>
  <c r="K235" i="70"/>
  <c r="L235" i="70" s="1"/>
  <c r="K236" i="70"/>
  <c r="L236" i="70" s="1"/>
  <c r="K237" i="70"/>
  <c r="L237" i="70" s="1"/>
  <c r="U249" i="70"/>
  <c r="U248" i="70" s="1"/>
  <c r="E248" i="70" s="1"/>
  <c r="Q236" i="70"/>
  <c r="Q237" i="70"/>
  <c r="S228" i="70"/>
  <c r="S229" i="70"/>
  <c r="S230" i="70"/>
  <c r="S232" i="70"/>
  <c r="S233" i="70"/>
  <c r="S235" i="70"/>
  <c r="S236" i="70"/>
  <c r="S237" i="70"/>
  <c r="T15" i="70"/>
  <c r="T274" i="70"/>
  <c r="T273" i="70" s="1"/>
  <c r="D273" i="70" s="1"/>
  <c r="D18" i="70" s="1"/>
  <c r="Q18" i="70" s="1"/>
  <c r="AA18" i="70" s="1"/>
  <c r="T324" i="70"/>
  <c r="T323" i="70" s="1"/>
  <c r="D323" i="70" s="1"/>
  <c r="D20" i="70" s="1"/>
  <c r="Q20" i="70" s="1"/>
  <c r="AA20" i="70" s="1"/>
  <c r="L20" i="70"/>
  <c r="R23" i="70"/>
  <c r="K23" i="70"/>
  <c r="U399" i="70"/>
  <c r="U398" i="70" s="1"/>
  <c r="E398" i="70" s="1"/>
  <c r="E23" i="70" s="1"/>
  <c r="S23" i="70" s="1"/>
  <c r="R22" i="70"/>
  <c r="K22" i="70"/>
  <c r="AB22" i="70"/>
  <c r="L22" i="70"/>
  <c r="T349" i="70"/>
  <c r="T348" i="70" s="1"/>
  <c r="D348" i="70" s="1"/>
  <c r="D21" i="70" s="1"/>
  <c r="Q21" i="70" s="1"/>
  <c r="AA21" i="70" s="1"/>
  <c r="R19" i="70"/>
  <c r="K19" i="70"/>
  <c r="AB19" i="70"/>
  <c r="L19" i="70"/>
  <c r="R18" i="70"/>
  <c r="K18" i="70"/>
  <c r="T21" i="70"/>
  <c r="T20" i="70"/>
  <c r="T17" i="70"/>
  <c r="T18" i="70"/>
  <c r="T13" i="70"/>
  <c r="R20" i="70"/>
  <c r="T14" i="70"/>
  <c r="T10" i="70"/>
  <c r="T12" i="70"/>
  <c r="T16" i="70"/>
  <c r="T49" i="70"/>
  <c r="T48" i="70" s="1"/>
  <c r="D48" i="70" s="1"/>
  <c r="T199" i="70"/>
  <c r="T198" i="70" s="1"/>
  <c r="D198" i="70" s="1"/>
  <c r="U149" i="70"/>
  <c r="U148" i="70" s="1"/>
  <c r="E148" i="70" s="1"/>
  <c r="T22" i="70"/>
  <c r="U199" i="70"/>
  <c r="U198" i="70" s="1"/>
  <c r="E198" i="70" s="1"/>
  <c r="U224" i="70"/>
  <c r="U223" i="70" s="1"/>
  <c r="E223" i="70" s="1"/>
  <c r="T11" i="70"/>
  <c r="V224" i="70"/>
  <c r="V223" i="70" s="1"/>
  <c r="F223" i="70" s="1"/>
  <c r="T399" i="70"/>
  <c r="T398" i="70" s="1"/>
  <c r="D398" i="70" s="1"/>
  <c r="D23" i="70" s="1"/>
  <c r="Q23" i="70" s="1"/>
  <c r="AA23" i="70" s="1"/>
  <c r="T19" i="70"/>
  <c r="U174" i="70"/>
  <c r="U173" i="70" s="1"/>
  <c r="E173" i="70" s="1"/>
  <c r="W199" i="70"/>
  <c r="W198" i="70" s="1"/>
  <c r="G198" i="70" s="1"/>
  <c r="W224" i="70"/>
  <c r="W223" i="70" s="1"/>
  <c r="G223" i="70" s="1"/>
  <c r="T9" i="70"/>
  <c r="W124" i="70"/>
  <c r="W123" i="70" s="1"/>
  <c r="G123" i="70" s="1"/>
  <c r="V174" i="70"/>
  <c r="V173" i="70" s="1"/>
  <c r="F173" i="70" s="1"/>
  <c r="T23" i="70"/>
  <c r="V99" i="70"/>
  <c r="V98" i="70" s="1"/>
  <c r="F98" i="70" s="1"/>
  <c r="F11" i="70" s="1"/>
  <c r="O13" i="70"/>
  <c r="Y13" i="70" s="1"/>
  <c r="U49" i="70"/>
  <c r="U48" i="70" s="1"/>
  <c r="E48" i="70" s="1"/>
  <c r="T99" i="70"/>
  <c r="T98" i="70" s="1"/>
  <c r="D98" i="70" s="1"/>
  <c r="V124" i="70"/>
  <c r="V123" i="70" s="1"/>
  <c r="F123" i="70" s="1"/>
  <c r="O10" i="70"/>
  <c r="Y10" i="70" s="1"/>
  <c r="V49" i="70"/>
  <c r="V48" i="70" s="1"/>
  <c r="F48" i="70" s="1"/>
  <c r="W49" i="70"/>
  <c r="W48" i="70" s="1"/>
  <c r="G48" i="70" s="1"/>
  <c r="O11" i="70"/>
  <c r="Y11" i="70" s="1"/>
  <c r="T149" i="70"/>
  <c r="T148" i="70" s="1"/>
  <c r="D148" i="70" s="1"/>
  <c r="O12" i="70"/>
  <c r="Y12" i="70" s="1"/>
  <c r="AB20" i="70"/>
  <c r="U74" i="70"/>
  <c r="U73" i="70" s="1"/>
  <c r="E73" i="70" s="1"/>
  <c r="T124" i="70"/>
  <c r="T123" i="70" s="1"/>
  <c r="D123" i="70" s="1"/>
  <c r="T74" i="70"/>
  <c r="T73" i="70" s="1"/>
  <c r="D73" i="70" s="1"/>
  <c r="V74" i="70"/>
  <c r="V73" i="70" s="1"/>
  <c r="F73" i="70" s="1"/>
  <c r="R21" i="70"/>
  <c r="V149" i="70"/>
  <c r="V148" i="70" s="1"/>
  <c r="F148" i="70" s="1"/>
  <c r="T174" i="70"/>
  <c r="T173" i="70" s="1"/>
  <c r="D173" i="70" s="1"/>
  <c r="U99" i="70"/>
  <c r="U98" i="70" s="1"/>
  <c r="E98" i="70" s="1"/>
  <c r="W149" i="70"/>
  <c r="W148" i="70" s="1"/>
  <c r="G148" i="70" s="1"/>
  <c r="W74" i="70"/>
  <c r="W73" i="70" s="1"/>
  <c r="G73" i="70" s="1"/>
  <c r="W99" i="70"/>
  <c r="W98" i="70" s="1"/>
  <c r="G98" i="70" s="1"/>
  <c r="U124" i="70"/>
  <c r="U123" i="70" s="1"/>
  <c r="E123" i="70" s="1"/>
  <c r="W174" i="70"/>
  <c r="W173" i="70" s="1"/>
  <c r="G173" i="70" s="1"/>
  <c r="O9" i="70"/>
  <c r="Y9" i="70" s="1"/>
  <c r="V199" i="70"/>
  <c r="V198" i="70" s="1"/>
  <c r="F198" i="70" s="1"/>
  <c r="T224" i="70"/>
  <c r="T223" i="70" s="1"/>
  <c r="D223" i="70" s="1"/>
  <c r="K229" i="70" l="1"/>
  <c r="L229" i="70" s="1"/>
  <c r="L18" i="70"/>
  <c r="Q235" i="70"/>
  <c r="K228" i="70"/>
  <c r="L228" i="70" s="1"/>
  <c r="Q229" i="70"/>
  <c r="AB21" i="70"/>
  <c r="L23" i="70"/>
  <c r="S234" i="70"/>
  <c r="S231" i="70"/>
  <c r="K234" i="70"/>
  <c r="L234" i="70" s="1"/>
  <c r="Q228" i="70"/>
  <c r="Q234" i="70"/>
  <c r="Q233" i="70"/>
  <c r="Q232" i="70"/>
  <c r="Q231" i="70"/>
  <c r="Q230" i="70"/>
  <c r="R17" i="70"/>
  <c r="N237" i="70"/>
  <c r="O237" i="70" s="1"/>
  <c r="N236" i="70"/>
  <c r="O236" i="70" s="1"/>
  <c r="N235" i="70"/>
  <c r="O235" i="70" s="1"/>
  <c r="N234" i="70"/>
  <c r="O234" i="70" s="1"/>
  <c r="N233" i="70"/>
  <c r="O233" i="70" s="1"/>
  <c r="N232" i="70"/>
  <c r="O232" i="70" s="1"/>
  <c r="N231" i="70"/>
  <c r="O231" i="70" s="1"/>
  <c r="N230" i="70"/>
  <c r="O230" i="70" s="1"/>
  <c r="N229" i="70"/>
  <c r="O229" i="70" s="1"/>
  <c r="N228" i="70"/>
  <c r="O228" i="70" s="1"/>
  <c r="E17" i="70"/>
  <c r="S17" i="70" s="1"/>
  <c r="F16" i="70"/>
  <c r="K16" i="70" s="1"/>
  <c r="Q207" i="70"/>
  <c r="Q205" i="70"/>
  <c r="Q209" i="70"/>
  <c r="Q206" i="70"/>
  <c r="Q212" i="70"/>
  <c r="Q211" i="70"/>
  <c r="Q204" i="70"/>
  <c r="Q210" i="70"/>
  <c r="Q208" i="70"/>
  <c r="Q203" i="70"/>
  <c r="D16" i="70"/>
  <c r="K211" i="70"/>
  <c r="L211" i="70" s="1"/>
  <c r="K210" i="70"/>
  <c r="L210" i="70" s="1"/>
  <c r="K209" i="70"/>
  <c r="L209" i="70" s="1"/>
  <c r="K208" i="70"/>
  <c r="L208" i="70" s="1"/>
  <c r="K207" i="70"/>
  <c r="L207" i="70" s="1"/>
  <c r="K206" i="70"/>
  <c r="L206" i="70" s="1"/>
  <c r="K205" i="70"/>
  <c r="L205" i="70" s="1"/>
  <c r="K204" i="70"/>
  <c r="L204" i="70" s="1"/>
  <c r="K203" i="70"/>
  <c r="L203" i="70" s="1"/>
  <c r="K212" i="70"/>
  <c r="L212" i="70" s="1"/>
  <c r="E16" i="70"/>
  <c r="S16" i="70" s="1"/>
  <c r="N210" i="70"/>
  <c r="O210" i="70" s="1"/>
  <c r="N209" i="70"/>
  <c r="O209" i="70" s="1"/>
  <c r="N208" i="70"/>
  <c r="O208" i="70" s="1"/>
  <c r="N207" i="70"/>
  <c r="O207" i="70" s="1"/>
  <c r="N206" i="70"/>
  <c r="O206" i="70" s="1"/>
  <c r="N205" i="70"/>
  <c r="O205" i="70" s="1"/>
  <c r="N204" i="70"/>
  <c r="O204" i="70" s="1"/>
  <c r="N203" i="70"/>
  <c r="O203" i="70" s="1"/>
  <c r="N212" i="70"/>
  <c r="O212" i="70" s="1"/>
  <c r="N211" i="70"/>
  <c r="O211" i="70" s="1"/>
  <c r="G16" i="70"/>
  <c r="L16" i="70" s="1"/>
  <c r="S212" i="70"/>
  <c r="S211" i="70"/>
  <c r="S210" i="70"/>
  <c r="S209" i="70"/>
  <c r="S208" i="70"/>
  <c r="S207" i="70"/>
  <c r="S206" i="70"/>
  <c r="S205" i="70"/>
  <c r="S204" i="70"/>
  <c r="S203" i="70"/>
  <c r="F15" i="70"/>
  <c r="K15" i="70" s="1"/>
  <c r="Q187" i="70"/>
  <c r="Q186" i="70"/>
  <c r="Q185" i="70"/>
  <c r="Q184" i="70"/>
  <c r="Q183" i="70"/>
  <c r="Q182" i="70"/>
  <c r="Q181" i="70"/>
  <c r="Q180" i="70"/>
  <c r="Q179" i="70"/>
  <c r="Q178" i="70"/>
  <c r="E15" i="70"/>
  <c r="S15" i="70" s="1"/>
  <c r="N185" i="70"/>
  <c r="O185" i="70" s="1"/>
  <c r="N183" i="70"/>
  <c r="O183" i="70" s="1"/>
  <c r="N179" i="70"/>
  <c r="O179" i="70" s="1"/>
  <c r="N187" i="70"/>
  <c r="O187" i="70" s="1"/>
  <c r="N184" i="70"/>
  <c r="O184" i="70" s="1"/>
  <c r="N181" i="70"/>
  <c r="O181" i="70" s="1"/>
  <c r="N178" i="70"/>
  <c r="O178" i="70" s="1"/>
  <c r="N186" i="70"/>
  <c r="O186" i="70" s="1"/>
  <c r="N182" i="70"/>
  <c r="O182" i="70" s="1"/>
  <c r="N180" i="70"/>
  <c r="O180" i="70" s="1"/>
  <c r="D15" i="70"/>
  <c r="Q15" i="70" s="1"/>
  <c r="AA15" i="70" s="1"/>
  <c r="K187" i="70"/>
  <c r="L187" i="70" s="1"/>
  <c r="K186" i="70"/>
  <c r="L186" i="70" s="1"/>
  <c r="K181" i="70"/>
  <c r="L181" i="70" s="1"/>
  <c r="K185" i="70"/>
  <c r="L185" i="70" s="1"/>
  <c r="K179" i="70"/>
  <c r="L179" i="70" s="1"/>
  <c r="K184" i="70"/>
  <c r="L184" i="70" s="1"/>
  <c r="K183" i="70"/>
  <c r="L183" i="70" s="1"/>
  <c r="K182" i="70"/>
  <c r="L182" i="70" s="1"/>
  <c r="K180" i="70"/>
  <c r="L180" i="70" s="1"/>
  <c r="K178" i="70"/>
  <c r="L178" i="70" s="1"/>
  <c r="G15" i="70"/>
  <c r="S187" i="70"/>
  <c r="S186" i="70"/>
  <c r="S185" i="70"/>
  <c r="S184" i="70"/>
  <c r="S183" i="70"/>
  <c r="S182" i="70"/>
  <c r="S181" i="70"/>
  <c r="S180" i="70"/>
  <c r="S179" i="70"/>
  <c r="S178" i="70"/>
  <c r="G14" i="70"/>
  <c r="L14" i="70" s="1"/>
  <c r="S162" i="70"/>
  <c r="S161" i="70"/>
  <c r="S160" i="70"/>
  <c r="S159" i="70"/>
  <c r="S158" i="70"/>
  <c r="S157" i="70"/>
  <c r="S156" i="70"/>
  <c r="S155" i="70"/>
  <c r="S154" i="70"/>
  <c r="S153" i="70"/>
  <c r="F14" i="70"/>
  <c r="K14" i="70" s="1"/>
  <c r="Q153" i="70"/>
  <c r="Q161" i="70"/>
  <c r="Q159" i="70"/>
  <c r="Q157" i="70"/>
  <c r="Q155" i="70"/>
  <c r="Q162" i="70"/>
  <c r="Q160" i="70"/>
  <c r="Q158" i="70"/>
  <c r="Q156" i="70"/>
  <c r="Q154" i="70"/>
  <c r="E14" i="70"/>
  <c r="S14" i="70" s="1"/>
  <c r="N162" i="70"/>
  <c r="O162" i="70" s="1"/>
  <c r="N161" i="70"/>
  <c r="O161" i="70" s="1"/>
  <c r="N160" i="70"/>
  <c r="O160" i="70" s="1"/>
  <c r="N159" i="70"/>
  <c r="O159" i="70" s="1"/>
  <c r="N158" i="70"/>
  <c r="O158" i="70" s="1"/>
  <c r="N157" i="70"/>
  <c r="O157" i="70" s="1"/>
  <c r="N156" i="70"/>
  <c r="O156" i="70" s="1"/>
  <c r="N155" i="70"/>
  <c r="O155" i="70" s="1"/>
  <c r="N154" i="70"/>
  <c r="O154" i="70" s="1"/>
  <c r="N153" i="70"/>
  <c r="O153" i="70" s="1"/>
  <c r="D14" i="70"/>
  <c r="K162" i="70"/>
  <c r="L162" i="70" s="1"/>
  <c r="K161" i="70"/>
  <c r="L161" i="70" s="1"/>
  <c r="K160" i="70"/>
  <c r="L160" i="70" s="1"/>
  <c r="K159" i="70"/>
  <c r="L159" i="70" s="1"/>
  <c r="K158" i="70"/>
  <c r="L158" i="70" s="1"/>
  <c r="K157" i="70"/>
  <c r="L157" i="70" s="1"/>
  <c r="K156" i="70"/>
  <c r="L156" i="70" s="1"/>
  <c r="K155" i="70"/>
  <c r="L155" i="70" s="1"/>
  <c r="K154" i="70"/>
  <c r="L154" i="70" s="1"/>
  <c r="K153" i="70"/>
  <c r="L153" i="70" s="1"/>
  <c r="K137" i="70"/>
  <c r="L137" i="70" s="1"/>
  <c r="K136" i="70"/>
  <c r="L136" i="70" s="1"/>
  <c r="K135" i="70"/>
  <c r="L135" i="70" s="1"/>
  <c r="K134" i="70"/>
  <c r="L134" i="70" s="1"/>
  <c r="K133" i="70"/>
  <c r="L133" i="70" s="1"/>
  <c r="K132" i="70"/>
  <c r="L132" i="70" s="1"/>
  <c r="Q137" i="70"/>
  <c r="Q136" i="70"/>
  <c r="Q135" i="70"/>
  <c r="Q134" i="70"/>
  <c r="Q133" i="70"/>
  <c r="Q132" i="70"/>
  <c r="S137" i="70"/>
  <c r="S136" i="70"/>
  <c r="S135" i="70"/>
  <c r="S134" i="70"/>
  <c r="S133" i="70"/>
  <c r="S132" i="70"/>
  <c r="E13" i="70"/>
  <c r="S13" i="70" s="1"/>
  <c r="N135" i="70"/>
  <c r="O135" i="70" s="1"/>
  <c r="N134" i="70"/>
  <c r="O134" i="70" s="1"/>
  <c r="N137" i="70"/>
  <c r="O137" i="70" s="1"/>
  <c r="N132" i="70"/>
  <c r="O132" i="70" s="1"/>
  <c r="N136" i="70"/>
  <c r="O136" i="70" s="1"/>
  <c r="N133" i="70"/>
  <c r="O133" i="70" s="1"/>
  <c r="F12" i="70"/>
  <c r="K12" i="70" s="1"/>
  <c r="Q112" i="70"/>
  <c r="Q110" i="70"/>
  <c r="Q108" i="70"/>
  <c r="Q106" i="70"/>
  <c r="Q111" i="70"/>
  <c r="Q109" i="70"/>
  <c r="Q107" i="70"/>
  <c r="Q105" i="70"/>
  <c r="N111" i="70"/>
  <c r="O111" i="70" s="1"/>
  <c r="N108" i="70"/>
  <c r="O108" i="70" s="1"/>
  <c r="N105" i="70"/>
  <c r="O105" i="70" s="1"/>
  <c r="N109" i="70"/>
  <c r="O109" i="70" s="1"/>
  <c r="N110" i="70"/>
  <c r="O110" i="70" s="1"/>
  <c r="N107" i="70"/>
  <c r="O107" i="70" s="1"/>
  <c r="N112" i="70"/>
  <c r="O112" i="70" s="1"/>
  <c r="N106" i="70"/>
  <c r="O106" i="70" s="1"/>
  <c r="K112" i="70"/>
  <c r="L112" i="70" s="1"/>
  <c r="K111" i="70"/>
  <c r="L111" i="70" s="1"/>
  <c r="K110" i="70"/>
  <c r="L110" i="70" s="1"/>
  <c r="K109" i="70"/>
  <c r="L109" i="70" s="1"/>
  <c r="K108" i="70"/>
  <c r="L108" i="70" s="1"/>
  <c r="K107" i="70"/>
  <c r="L107" i="70" s="1"/>
  <c r="K106" i="70"/>
  <c r="L106" i="70" s="1"/>
  <c r="K105" i="70"/>
  <c r="L105" i="70" s="1"/>
  <c r="G12" i="70"/>
  <c r="L12" i="70" s="1"/>
  <c r="S112" i="70"/>
  <c r="S111" i="70"/>
  <c r="S110" i="70"/>
  <c r="S109" i="70"/>
  <c r="S108" i="70"/>
  <c r="S107" i="70"/>
  <c r="S106" i="70"/>
  <c r="S105" i="70"/>
  <c r="S85" i="70"/>
  <c r="S84" i="70"/>
  <c r="S83" i="70"/>
  <c r="S82" i="70"/>
  <c r="S87" i="70"/>
  <c r="S86" i="70"/>
  <c r="K11" i="70"/>
  <c r="R11" i="70" s="1"/>
  <c r="Q81" i="70"/>
  <c r="Q80" i="70"/>
  <c r="Q87" i="70"/>
  <c r="Q86" i="70"/>
  <c r="Q85" i="70"/>
  <c r="Q84" i="70"/>
  <c r="Q83" i="70"/>
  <c r="Q82" i="70"/>
  <c r="N80" i="70"/>
  <c r="O80" i="70" s="1"/>
  <c r="N81" i="70"/>
  <c r="O81" i="70" s="1"/>
  <c r="N87" i="70"/>
  <c r="O87" i="70" s="1"/>
  <c r="N86" i="70"/>
  <c r="O86" i="70" s="1"/>
  <c r="N85" i="70"/>
  <c r="O85" i="70" s="1"/>
  <c r="N84" i="70"/>
  <c r="O84" i="70" s="1"/>
  <c r="N83" i="70"/>
  <c r="O83" i="70" s="1"/>
  <c r="N82" i="70"/>
  <c r="O82" i="70" s="1"/>
  <c r="K79" i="70"/>
  <c r="L79" i="70" s="1"/>
  <c r="K86" i="70"/>
  <c r="L86" i="70" s="1"/>
  <c r="K85" i="70"/>
  <c r="L85" i="70" s="1"/>
  <c r="K84" i="70"/>
  <c r="L84" i="70" s="1"/>
  <c r="K80" i="70"/>
  <c r="L80" i="70" s="1"/>
  <c r="K83" i="70"/>
  <c r="L83" i="70" s="1"/>
  <c r="K81" i="70"/>
  <c r="L81" i="70" s="1"/>
  <c r="K87" i="70"/>
  <c r="L87" i="70" s="1"/>
  <c r="K82" i="70"/>
  <c r="L82" i="70" s="1"/>
  <c r="N63" i="70"/>
  <c r="O63" i="70" s="1"/>
  <c r="N62" i="70"/>
  <c r="O62" i="70" s="1"/>
  <c r="N61" i="70"/>
  <c r="O61" i="70" s="1"/>
  <c r="N60" i="70"/>
  <c r="O60" i="70" s="1"/>
  <c r="N59" i="70"/>
  <c r="O59" i="70" s="1"/>
  <c r="N58" i="70"/>
  <c r="O58" i="70" s="1"/>
  <c r="N57" i="70"/>
  <c r="O57" i="70" s="1"/>
  <c r="N56" i="70"/>
  <c r="O56" i="70" s="1"/>
  <c r="N55" i="70"/>
  <c r="O55" i="70" s="1"/>
  <c r="K63" i="70"/>
  <c r="L63" i="70" s="1"/>
  <c r="K62" i="70"/>
  <c r="L62" i="70" s="1"/>
  <c r="K61" i="70"/>
  <c r="L61" i="70" s="1"/>
  <c r="K60" i="70"/>
  <c r="L60" i="70" s="1"/>
  <c r="K59" i="70"/>
  <c r="L59" i="70" s="1"/>
  <c r="K58" i="70"/>
  <c r="L58" i="70" s="1"/>
  <c r="K57" i="70"/>
  <c r="L57" i="70" s="1"/>
  <c r="K56" i="70"/>
  <c r="L56" i="70" s="1"/>
  <c r="K55" i="70"/>
  <c r="L55" i="70" s="1"/>
  <c r="S60" i="70"/>
  <c r="S55" i="70"/>
  <c r="S61" i="70"/>
  <c r="S56" i="70"/>
  <c r="S63" i="70"/>
  <c r="S62" i="70"/>
  <c r="S59" i="70"/>
  <c r="S58" i="70"/>
  <c r="S57" i="70"/>
  <c r="Q55" i="70"/>
  <c r="Q58" i="70"/>
  <c r="Q61" i="70"/>
  <c r="Q57" i="70"/>
  <c r="Q62" i="70"/>
  <c r="Q59" i="70"/>
  <c r="Q63" i="70"/>
  <c r="Q60" i="70"/>
  <c r="Q56" i="70"/>
  <c r="N29" i="70"/>
  <c r="O29" i="70" s="1"/>
  <c r="N37" i="70"/>
  <c r="O37" i="70" s="1"/>
  <c r="N36" i="70"/>
  <c r="O36" i="70" s="1"/>
  <c r="N35" i="70"/>
  <c r="O35" i="70" s="1"/>
  <c r="N34" i="70"/>
  <c r="O34" i="70" s="1"/>
  <c r="N33" i="70"/>
  <c r="O33" i="70" s="1"/>
  <c r="N32" i="70"/>
  <c r="O32" i="70" s="1"/>
  <c r="N31" i="70"/>
  <c r="O31" i="70" s="1"/>
  <c r="N30" i="70"/>
  <c r="O30" i="70" s="1"/>
  <c r="K28" i="70"/>
  <c r="L28" i="70" s="1"/>
  <c r="K31" i="70"/>
  <c r="L31" i="70" s="1"/>
  <c r="K32" i="70"/>
  <c r="L32" i="70" s="1"/>
  <c r="K37" i="70"/>
  <c r="L37" i="70" s="1"/>
  <c r="K36" i="70"/>
  <c r="L36" i="70" s="1"/>
  <c r="K35" i="70"/>
  <c r="L35" i="70" s="1"/>
  <c r="K34" i="70"/>
  <c r="L34" i="70" s="1"/>
  <c r="K33" i="70"/>
  <c r="L33" i="70" s="1"/>
  <c r="K30" i="70"/>
  <c r="L30" i="70" s="1"/>
  <c r="S37" i="70"/>
  <c r="S36" i="70"/>
  <c r="S35" i="70"/>
  <c r="S34" i="70"/>
  <c r="S33" i="70"/>
  <c r="S32" i="70"/>
  <c r="S31" i="70"/>
  <c r="S30" i="70"/>
  <c r="Q37" i="70"/>
  <c r="Q36" i="70"/>
  <c r="Q35" i="70"/>
  <c r="Q34" i="70"/>
  <c r="Q33" i="70"/>
  <c r="Q32" i="70"/>
  <c r="Q31" i="70"/>
  <c r="Q30" i="70"/>
  <c r="N28" i="70"/>
  <c r="O28" i="70" s="1"/>
  <c r="S80" i="70"/>
  <c r="S81" i="70"/>
  <c r="Q104" i="70"/>
  <c r="Q79" i="70"/>
  <c r="N130" i="70"/>
  <c r="O130" i="70" s="1"/>
  <c r="N131" i="70"/>
  <c r="O131" i="70" s="1"/>
  <c r="N129" i="70"/>
  <c r="O129" i="70" s="1"/>
  <c r="Q78" i="70"/>
  <c r="K29" i="70"/>
  <c r="L29" i="70" s="1"/>
  <c r="E9" i="70"/>
  <c r="S9" i="70" s="1"/>
  <c r="D9" i="70"/>
  <c r="Q17" i="70" s="1"/>
  <c r="AA17" i="70" s="1"/>
  <c r="Q103" i="70"/>
  <c r="N128" i="70"/>
  <c r="O128" i="70" s="1"/>
  <c r="D11" i="70"/>
  <c r="K78" i="70"/>
  <c r="L78" i="70" s="1"/>
  <c r="S103" i="70"/>
  <c r="S104" i="70"/>
  <c r="D10" i="70"/>
  <c r="K54" i="70"/>
  <c r="L54" i="70" s="1"/>
  <c r="K53" i="70"/>
  <c r="L53" i="70" s="1"/>
  <c r="E12" i="70"/>
  <c r="S12" i="70" s="1"/>
  <c r="N103" i="70"/>
  <c r="O103" i="70" s="1"/>
  <c r="N104" i="70"/>
  <c r="O104" i="70" s="1"/>
  <c r="S79" i="70"/>
  <c r="G11" i="70"/>
  <c r="L11" i="70" s="1"/>
  <c r="S78" i="70"/>
  <c r="K103" i="70"/>
  <c r="L103" i="70" s="1"/>
  <c r="D12" i="70"/>
  <c r="K104" i="70"/>
  <c r="L104" i="70" s="1"/>
  <c r="S54" i="70"/>
  <c r="S53" i="70"/>
  <c r="G10" i="70"/>
  <c r="L10" i="70" s="1"/>
  <c r="Q53" i="70"/>
  <c r="F10" i="70"/>
  <c r="K10" i="70" s="1"/>
  <c r="Q54" i="70"/>
  <c r="N54" i="70"/>
  <c r="O54" i="70" s="1"/>
  <c r="E10" i="70"/>
  <c r="S10" i="70" s="1"/>
  <c r="N53" i="70"/>
  <c r="O53" i="70" s="1"/>
  <c r="G9" i="70"/>
  <c r="L9" i="70" s="1"/>
  <c r="S29" i="70"/>
  <c r="S28" i="70"/>
  <c r="Q128" i="70"/>
  <c r="Q131" i="70"/>
  <c r="Q129" i="70"/>
  <c r="Q130" i="70"/>
  <c r="F13" i="70"/>
  <c r="K13" i="70" s="1"/>
  <c r="F9" i="70"/>
  <c r="K9" i="70" s="1"/>
  <c r="Q29" i="70"/>
  <c r="Q28" i="70"/>
  <c r="K129" i="70"/>
  <c r="L129" i="70" s="1"/>
  <c r="K128" i="70"/>
  <c r="L128" i="70" s="1"/>
  <c r="K131" i="70"/>
  <c r="L131" i="70" s="1"/>
  <c r="K130" i="70"/>
  <c r="L130" i="70" s="1"/>
  <c r="D13" i="70"/>
  <c r="S129" i="70"/>
  <c r="S128" i="70"/>
  <c r="S131" i="70"/>
  <c r="S130" i="70"/>
  <c r="G13" i="70"/>
  <c r="L13" i="70" s="1"/>
  <c r="N79" i="70"/>
  <c r="O79" i="70" s="1"/>
  <c r="N78" i="70"/>
  <c r="O78" i="70" s="1"/>
  <c r="E11" i="70"/>
  <c r="S11" i="70" s="1"/>
  <c r="R16" i="70" l="1"/>
  <c r="Q11" i="70"/>
  <c r="AA11" i="70" s="1"/>
  <c r="Q13" i="70"/>
  <c r="AA13" i="70" s="1"/>
  <c r="Q10" i="70"/>
  <c r="AA10" i="70" s="1"/>
  <c r="AB16" i="70"/>
  <c r="Q16" i="70"/>
  <c r="AA16" i="70" s="1"/>
  <c r="Q14" i="70"/>
  <c r="AA14" i="70" s="1"/>
  <c r="AB14" i="70"/>
  <c r="R14" i="70"/>
  <c r="R15" i="70"/>
  <c r="L15" i="70"/>
  <c r="AB15" i="70" s="1"/>
  <c r="R12" i="70"/>
  <c r="AB12" i="70"/>
  <c r="Q12" i="70"/>
  <c r="AA12" i="70" s="1"/>
  <c r="AB11" i="70"/>
  <c r="AB10" i="70"/>
  <c r="AB13" i="70"/>
  <c r="R9" i="70"/>
  <c r="AB9" i="70"/>
  <c r="R13" i="70"/>
  <c r="R10" i="70"/>
</calcChain>
</file>

<file path=xl/sharedStrings.xml><?xml version="1.0" encoding="utf-8"?>
<sst xmlns="http://schemas.openxmlformats.org/spreadsheetml/2006/main" count="21272" uniqueCount="133">
  <si>
    <t>STARNET INPUT 3D</t>
  </si>
  <si>
    <t>STARNET INPUT 2D</t>
  </si>
  <si>
    <t>Instr.</t>
  </si>
  <si>
    <t>Ref</t>
  </si>
  <si>
    <t>Hz</t>
  </si>
  <si>
    <t>V</t>
  </si>
  <si>
    <t>Slope D</t>
  </si>
  <si>
    <t>Horiz.D</t>
  </si>
  <si>
    <t>Inst. H</t>
  </si>
  <si>
    <t>Targ. H</t>
  </si>
  <si>
    <t>Type</t>
  </si>
  <si>
    <t>From-At-To</t>
  </si>
  <si>
    <t>Inst. H / Targ. H</t>
  </si>
  <si>
    <t>-1-</t>
  </si>
  <si>
    <t>M</t>
  </si>
  <si>
    <t>-2-</t>
  </si>
  <si>
    <t>-3-</t>
  </si>
  <si>
    <t>-4-</t>
  </si>
  <si>
    <t>-5-</t>
  </si>
  <si>
    <t>-6-</t>
  </si>
  <si>
    <t>-7-</t>
  </si>
  <si>
    <t>-8-</t>
  </si>
  <si>
    <t>-9-</t>
  </si>
  <si>
    <t>-10-</t>
  </si>
  <si>
    <t>No</t>
  </si>
  <si>
    <t>INSTR.</t>
  </si>
  <si>
    <t>REF</t>
  </si>
  <si>
    <t>Slope D.</t>
  </si>
  <si>
    <t>Horiz. D.</t>
  </si>
  <si>
    <t>Targ. H.</t>
  </si>
  <si>
    <t>Δ Hz</t>
  </si>
  <si>
    <t>mm/ HD</t>
  </si>
  <si>
    <t>Δ V</t>
  </si>
  <si>
    <t>Δ Slop. D</t>
  </si>
  <si>
    <t>Δ Hor. D</t>
  </si>
  <si>
    <t>Reduced</t>
  </si>
  <si>
    <t>Used</t>
  </si>
  <si>
    <t>Horiz D.</t>
  </si>
  <si>
    <t>ON</t>
  </si>
  <si>
    <t>-11-</t>
  </si>
  <si>
    <t>-12-</t>
  </si>
  <si>
    <t>-13-</t>
  </si>
  <si>
    <t>-14-</t>
  </si>
  <si>
    <t>-15-</t>
  </si>
  <si>
    <t>Corr.(M)</t>
  </si>
  <si>
    <t>slop dist.</t>
  </si>
  <si>
    <t>horiz dist.</t>
  </si>
  <si>
    <t>Date:</t>
  </si>
  <si>
    <t>Geom ppm:</t>
  </si>
  <si>
    <t>Atmos ppm:</t>
  </si>
  <si>
    <t>Press. (mbar)</t>
  </si>
  <si>
    <t>Humidity (%):</t>
  </si>
  <si>
    <t>Temp.(c):</t>
  </si>
  <si>
    <t>Note</t>
  </si>
  <si>
    <t>PPM</t>
  </si>
  <si>
    <t>Total PPM</t>
  </si>
  <si>
    <t>Scale fac.</t>
  </si>
  <si>
    <t>CORRECTION</t>
  </si>
  <si>
    <t>Atmospheric Value</t>
  </si>
  <si>
    <t>Geometric Value</t>
  </si>
  <si>
    <r>
      <t xml:space="preserve">FROM </t>
    </r>
    <r>
      <rPr>
        <sz val="12"/>
        <color rgb="FFFF0000"/>
        <rFont val="Times New Roman"/>
        <family val="1"/>
      </rPr>
      <t>(USED)</t>
    </r>
  </si>
  <si>
    <r>
      <t xml:space="preserve">TO </t>
    </r>
    <r>
      <rPr>
        <sz val="12"/>
        <color rgb="FFFF0000"/>
        <rFont val="Times New Roman"/>
        <family val="1"/>
      </rPr>
      <t>(True)</t>
    </r>
  </si>
  <si>
    <r>
      <t>Instr. (</t>
    </r>
    <r>
      <rPr>
        <b/>
        <sz val="12"/>
        <color rgb="FFFF0000"/>
        <rFont val="Calibri"/>
        <family val="2"/>
      </rPr>
      <t>0.5”</t>
    </r>
    <r>
      <rPr>
        <b/>
        <sz val="12"/>
        <color theme="1"/>
        <rFont val="Calibri"/>
        <family val="2"/>
      </rPr>
      <t>) TS60</t>
    </r>
  </si>
  <si>
    <t>1 set of angles</t>
  </si>
  <si>
    <t>averaging</t>
  </si>
  <si>
    <t>set of angles</t>
  </si>
  <si>
    <t>DMS</t>
  </si>
  <si>
    <t>mGON</t>
  </si>
  <si>
    <t>Distance Constant</t>
  </si>
  <si>
    <t>m</t>
  </si>
  <si>
    <t>Distance PPM</t>
  </si>
  <si>
    <t>Angle</t>
  </si>
  <si>
    <t>"</t>
  </si>
  <si>
    <t>mgon</t>
  </si>
  <si>
    <t>Direction</t>
  </si>
  <si>
    <t>Azimut</t>
  </si>
  <si>
    <t>Zenith</t>
  </si>
  <si>
    <t>Elev. Diff. Constant</t>
  </si>
  <si>
    <t>Elev. Diff PPM</t>
  </si>
  <si>
    <t>Centering Errors (Surface):</t>
  </si>
  <si>
    <t>Horiz. Intr.</t>
  </si>
  <si>
    <t>Horiz. Target</t>
  </si>
  <si>
    <t>Vertical</t>
  </si>
  <si>
    <r>
      <t>Instr. (</t>
    </r>
    <r>
      <rPr>
        <b/>
        <sz val="12"/>
        <color rgb="FFFF0000"/>
        <rFont val="Calibri"/>
        <family val="2"/>
      </rPr>
      <t>1.0”</t>
    </r>
    <r>
      <rPr>
        <b/>
        <sz val="12"/>
        <color theme="1"/>
        <rFont val="Calibri"/>
        <family val="2"/>
      </rPr>
      <t>) TS16</t>
    </r>
  </si>
  <si>
    <r>
      <t>Instr. (</t>
    </r>
    <r>
      <rPr>
        <b/>
        <sz val="12"/>
        <color rgb="FFFF0000"/>
        <rFont val="Calibri"/>
        <family val="2"/>
      </rPr>
      <t>3.0”</t>
    </r>
    <r>
      <rPr>
        <b/>
        <sz val="12"/>
        <color theme="1"/>
        <rFont val="Calibri"/>
        <family val="2"/>
      </rPr>
      <t>) TS16</t>
    </r>
  </si>
  <si>
    <r>
      <t>Instr. (</t>
    </r>
    <r>
      <rPr>
        <b/>
        <sz val="12"/>
        <color rgb="FFFF0000"/>
        <rFont val="Calibri"/>
        <family val="2"/>
      </rPr>
      <t>5.0”)</t>
    </r>
    <r>
      <rPr>
        <b/>
        <sz val="12"/>
        <color theme="1"/>
        <rFont val="Calibri"/>
        <family val="2"/>
      </rPr>
      <t xml:space="preserve"> TS16</t>
    </r>
  </si>
  <si>
    <t>At</t>
  </si>
  <si>
    <t>From/To</t>
  </si>
  <si>
    <t>Slop. Dist.</t>
  </si>
  <si>
    <t>Hz. Dist.</t>
  </si>
  <si>
    <t>Instr. H.</t>
  </si>
  <si>
    <t>Target H.</t>
  </si>
  <si>
    <t>P. Type</t>
  </si>
  <si>
    <t>P.Const.</t>
  </si>
  <si>
    <t>Instr. H</t>
  </si>
  <si>
    <t>Rad</t>
  </si>
  <si>
    <t>DH</t>
  </si>
  <si>
    <t>#</t>
  </si>
  <si>
    <t>Tape</t>
  </si>
  <si>
    <t>On</t>
  </si>
  <si>
    <t>Precise</t>
  </si>
  <si>
    <t>Round</t>
  </si>
  <si>
    <t>Prism</t>
  </si>
  <si>
    <t xml:space="preserve">Correct Set of Angle </t>
  </si>
  <si>
    <t>Original Sets of Angle</t>
  </si>
  <si>
    <t>STARNET SETTINGS</t>
  </si>
  <si>
    <t>Added comment to your StarNet File</t>
  </si>
  <si>
    <t>Change Prism const.</t>
  </si>
  <si>
    <t>to</t>
  </si>
  <si>
    <t>Tilt T"</t>
  </si>
  <si>
    <t>Tilt L"</t>
  </si>
  <si>
    <t>Time</t>
  </si>
  <si>
    <t>ATR</t>
  </si>
  <si>
    <t>Number of set</t>
  </si>
  <si>
    <r>
      <t xml:space="preserve">Total </t>
    </r>
    <r>
      <rPr>
        <sz val="12"/>
        <color theme="1"/>
        <rFont val="Arial"/>
        <family val="2"/>
      </rPr>
      <t>δ</t>
    </r>
  </si>
  <si>
    <t>Standartdeviation [sec or mgon]</t>
  </si>
  <si>
    <t>OFF</t>
  </si>
  <si>
    <t>211001-PC</t>
  </si>
  <si>
    <t>AB0350</t>
  </si>
  <si>
    <t>AB0304</t>
  </si>
  <si>
    <t>AB0314</t>
  </si>
  <si>
    <t>AB0360</t>
  </si>
  <si>
    <t>AB0440</t>
  </si>
  <si>
    <t>AB0450</t>
  </si>
  <si>
    <t>211007-PC</t>
  </si>
  <si>
    <t>AB0487</t>
  </si>
  <si>
    <t>AB0497</t>
  </si>
  <si>
    <t>211007_PC</t>
  </si>
  <si>
    <t>AG0519</t>
  </si>
  <si>
    <t>AG0537</t>
  </si>
  <si>
    <t>AG0547</t>
  </si>
  <si>
    <t>AG0556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</si>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</sst>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"/>
    <numFmt numFmtId="166" formatCode="0.000"/>
    <numFmt numFmtId="167" formatCode="0.000000"/>
    <numFmt numFmtId="168" formatCode="0.0"/>
    <numFmt numFmtId="169" formatCode="\+00.0;\-00.0"/>
    <numFmt numFmtId="170" formatCode="0.000000_ ;\-0.000000\ "/>
  </numFmts>
  <fonts count="44" x14ac:knownFonts="1">
    <font>
      <sz val="12"/>
      <color theme="1"/>
      <name val="Times New Roman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 tint="-0.34998626667073579"/>
      <name val="Arial"/>
      <family val="2"/>
    </font>
    <font>
      <b/>
      <sz val="18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rgb="FF00B050"/>
      <name val="Arial"/>
      <family val="2"/>
    </font>
    <font>
      <sz val="12"/>
      <color theme="0" tint="-0.34998626667073579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i/>
      <sz val="12"/>
      <color rgb="FF7F7F7F"/>
      <name val="Arial"/>
      <family val="2"/>
    </font>
    <font>
      <sz val="12"/>
      <color theme="0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Arial"/>
      <family val="2"/>
    </font>
    <font>
      <b/>
      <sz val="12"/>
      <color rgb="FFFF0000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00B050"/>
      <name val="Arial"/>
      <family val="2"/>
    </font>
    <font>
      <b/>
      <sz val="18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rgb="FFFF0000"/>
      <name val="Times New Roman"/>
      <family val="2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21" applyNumberFormat="0" applyAlignment="0" applyProtection="0"/>
    <xf numFmtId="0" fontId="24" fillId="10" borderId="22" applyNumberFormat="0" applyAlignment="0" applyProtection="0"/>
    <xf numFmtId="0" fontId="25" fillId="10" borderId="21" applyNumberFormat="0" applyAlignment="0" applyProtection="0"/>
    <xf numFmtId="0" fontId="26" fillId="0" borderId="23" applyNumberFormat="0" applyFill="0" applyAlignment="0" applyProtection="0"/>
    <xf numFmtId="0" fontId="27" fillId="11" borderId="24" applyNumberFormat="0" applyAlignment="0" applyProtection="0"/>
    <xf numFmtId="0" fontId="1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" fillId="0" borderId="26" applyNumberFormat="0" applyFill="0" applyAlignment="0" applyProtection="0"/>
    <xf numFmtId="0" fontId="29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9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9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9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9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9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12" borderId="25" applyNumberFormat="0" applyFont="0" applyAlignment="0" applyProtection="0"/>
    <xf numFmtId="0" fontId="6" fillId="0" borderId="0"/>
    <xf numFmtId="0" fontId="6" fillId="12" borderId="25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3" fillId="0" borderId="0"/>
  </cellStyleXfs>
  <cellXfs count="2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9" fillId="2" borderId="4" xfId="0" applyFont="1" applyFill="1" applyBorder="1" applyAlignment="1">
      <alignment horizontal="center"/>
    </xf>
    <xf numFmtId="0" fontId="0" fillId="0" borderId="0" xfId="0" applyBorder="1"/>
    <xf numFmtId="49" fontId="9" fillId="2" borderId="4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right"/>
    </xf>
    <xf numFmtId="164" fontId="0" fillId="0" borderId="5" xfId="0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0" fontId="0" fillId="0" borderId="0" xfId="0" applyFill="1"/>
    <xf numFmtId="0" fontId="9" fillId="3" borderId="9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2" fillId="0" borderId="0" xfId="0" applyFont="1" applyProtection="1"/>
    <xf numFmtId="0" fontId="0" fillId="0" borderId="0" xfId="0" applyProtection="1"/>
    <xf numFmtId="165" fontId="13" fillId="3" borderId="4" xfId="0" applyNumberFormat="1" applyFont="1" applyFill="1" applyBorder="1" applyAlignment="1">
      <alignment horizontal="center"/>
    </xf>
    <xf numFmtId="165" fontId="0" fillId="3" borderId="12" xfId="0" applyNumberFormat="1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166" fontId="13" fillId="3" borderId="4" xfId="0" applyNumberFormat="1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166" fontId="13" fillId="3" borderId="5" xfId="0" applyNumberFormat="1" applyFont="1" applyFill="1" applyBorder="1" applyAlignment="1">
      <alignment horizontal="center"/>
    </xf>
    <xf numFmtId="164" fontId="15" fillId="3" borderId="0" xfId="0" applyNumberFormat="1" applyFont="1" applyFill="1" applyBorder="1"/>
    <xf numFmtId="164" fontId="15" fillId="3" borderId="5" xfId="0" applyNumberFormat="1" applyFont="1" applyFill="1" applyBorder="1"/>
    <xf numFmtId="165" fontId="0" fillId="3" borderId="13" xfId="0" applyNumberFormat="1" applyFont="1" applyFill="1" applyBorder="1" applyAlignment="1">
      <alignment horizontal="center"/>
    </xf>
    <xf numFmtId="2" fontId="0" fillId="3" borderId="11" xfId="0" applyNumberFormat="1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4" fontId="9" fillId="5" borderId="15" xfId="0" applyNumberFormat="1" applyFont="1" applyFill="1" applyBorder="1" applyAlignment="1">
      <alignment horizontal="center"/>
    </xf>
    <xf numFmtId="165" fontId="9" fillId="5" borderId="15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13" xfId="0" applyFill="1" applyBorder="1"/>
    <xf numFmtId="0" fontId="0" fillId="3" borderId="5" xfId="0" applyFill="1" applyBorder="1"/>
    <xf numFmtId="0" fontId="0" fillId="3" borderId="0" xfId="0" applyFill="1" applyBorder="1"/>
    <xf numFmtId="164" fontId="10" fillId="3" borderId="14" xfId="0" applyNumberFormat="1" applyFont="1" applyFill="1" applyBorder="1" applyAlignment="1">
      <alignment horizontal="center"/>
    </xf>
    <xf numFmtId="164" fontId="10" fillId="3" borderId="15" xfId="0" applyNumberFormat="1" applyFont="1" applyFill="1" applyBorder="1" applyAlignment="1">
      <alignment horizontal="center"/>
    </xf>
    <xf numFmtId="164" fontId="10" fillId="3" borderId="5" xfId="0" applyNumberFormat="1" applyFont="1" applyFill="1" applyBorder="1" applyAlignment="1">
      <alignment horizontal="center"/>
    </xf>
    <xf numFmtId="0" fontId="0" fillId="3" borderId="10" xfId="0" applyFill="1" applyBorder="1"/>
    <xf numFmtId="0" fontId="0" fillId="0" borderId="16" xfId="0" applyBorder="1"/>
    <xf numFmtId="0" fontId="15" fillId="0" borderId="7" xfId="0" applyFont="1" applyFill="1" applyBorder="1" applyAlignment="1">
      <alignment horizontal="center"/>
    </xf>
    <xf numFmtId="0" fontId="0" fillId="3" borderId="6" xfId="0" applyFill="1" applyBorder="1"/>
    <xf numFmtId="0" fontId="0" fillId="3" borderId="17" xfId="0" applyFill="1" applyBorder="1"/>
    <xf numFmtId="0" fontId="0" fillId="3" borderId="8" xfId="0" applyFill="1" applyBorder="1"/>
    <xf numFmtId="0" fontId="0" fillId="3" borderId="7" xfId="0" applyFill="1" applyBorder="1"/>
    <xf numFmtId="0" fontId="15" fillId="3" borderId="7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5" fontId="0" fillId="0" borderId="0" xfId="0" applyNumberFormat="1" applyProtection="1"/>
    <xf numFmtId="49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6" fontId="0" fillId="0" borderId="0" xfId="0" applyNumberFormat="1" applyBorder="1"/>
    <xf numFmtId="166" fontId="0" fillId="0" borderId="0" xfId="0" applyNumberFormat="1" applyProtection="1"/>
    <xf numFmtId="167" fontId="0" fillId="0" borderId="0" xfId="0" applyNumberFormat="1" applyProtection="1"/>
    <xf numFmtId="0" fontId="7" fillId="0" borderId="0" xfId="41"/>
    <xf numFmtId="0" fontId="0" fillId="0" borderId="4" xfId="0" applyBorder="1"/>
    <xf numFmtId="165" fontId="0" fillId="0" borderId="5" xfId="0" applyNumberFormat="1" applyBorder="1"/>
    <xf numFmtId="165" fontId="0" fillId="0" borderId="4" xfId="0" applyNumberFormat="1" applyBorder="1"/>
    <xf numFmtId="0" fontId="7" fillId="0" borderId="0" xfId="41" applyProtection="1"/>
    <xf numFmtId="167" fontId="0" fillId="0" borderId="0" xfId="0" applyNumberFormat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5" fillId="0" borderId="0" xfId="41" applyFont="1" applyProtection="1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5" xfId="0" applyBorder="1"/>
    <xf numFmtId="165" fontId="0" fillId="0" borderId="2" xfId="0" applyNumberFormat="1" applyBorder="1" applyAlignment="1">
      <alignment horizontal="center"/>
    </xf>
    <xf numFmtId="0" fontId="0" fillId="0" borderId="3" xfId="0" applyBorder="1" applyAlignment="1">
      <alignment shrinkToFit="1"/>
    </xf>
    <xf numFmtId="0" fontId="0" fillId="0" borderId="0" xfId="0" applyAlignment="1"/>
    <xf numFmtId="169" fontId="9" fillId="0" borderId="0" xfId="43" applyNumberFormat="1" applyFont="1" applyFill="1" applyBorder="1"/>
    <xf numFmtId="0" fontId="0" fillId="0" borderId="0" xfId="0" applyFill="1" applyBorder="1"/>
    <xf numFmtId="170" fontId="6" fillId="0" borderId="0" xfId="43" applyNumberFormat="1" applyFill="1" applyBorder="1"/>
    <xf numFmtId="0" fontId="0" fillId="0" borderId="0" xfId="0" applyFill="1" applyBorder="1" applyAlignment="1">
      <alignment horizontal="center"/>
    </xf>
    <xf numFmtId="169" fontId="6" fillId="2" borderId="10" xfId="43" applyNumberFormat="1" applyFill="1" applyBorder="1" applyAlignment="1">
      <alignment horizontal="center"/>
    </xf>
    <xf numFmtId="168" fontId="4" fillId="0" borderId="10" xfId="43" applyNumberFormat="1" applyFont="1" applyFill="1" applyBorder="1" applyAlignment="1">
      <alignment horizontal="center"/>
    </xf>
    <xf numFmtId="168" fontId="6" fillId="0" borderId="10" xfId="43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8" fontId="34" fillId="0" borderId="0" xfId="43" applyNumberFormat="1" applyFont="1" applyFill="1" applyBorder="1" applyAlignment="1">
      <alignment horizontal="center" vertical="center"/>
    </xf>
    <xf numFmtId="169" fontId="31" fillId="0" borderId="7" xfId="43" applyNumberFormat="1" applyFont="1" applyFill="1" applyBorder="1"/>
    <xf numFmtId="168" fontId="6" fillId="0" borderId="7" xfId="43" applyNumberFormat="1" applyFill="1" applyBorder="1" applyAlignment="1">
      <alignment horizontal="center"/>
    </xf>
    <xf numFmtId="170" fontId="4" fillId="0" borderId="7" xfId="43" applyNumberFormat="1" applyFont="1" applyFill="1" applyBorder="1" applyAlignment="1">
      <alignment horizontal="center"/>
    </xf>
    <xf numFmtId="168" fontId="31" fillId="0" borderId="7" xfId="43" applyNumberFormat="1" applyFont="1" applyFill="1" applyBorder="1" applyAlignment="1">
      <alignment horizontal="center"/>
    </xf>
    <xf numFmtId="169" fontId="9" fillId="0" borderId="0" xfId="43" applyNumberFormat="1" applyFont="1" applyFill="1" applyBorder="1" applyAlignment="1">
      <alignment horizontal="left"/>
    </xf>
    <xf numFmtId="170" fontId="4" fillId="0" borderId="0" xfId="43" applyNumberFormat="1" applyFont="1" applyFill="1" applyBorder="1" applyAlignment="1">
      <alignment horizontal="center"/>
    </xf>
    <xf numFmtId="170" fontId="4" fillId="0" borderId="15" xfId="43" applyNumberFormat="1" applyFont="1" applyFill="1" applyBorder="1" applyAlignment="1">
      <alignment horizontal="center"/>
    </xf>
    <xf numFmtId="168" fontId="6" fillId="2" borderId="15" xfId="43" applyNumberFormat="1" applyFill="1" applyBorder="1" applyAlignment="1">
      <alignment horizontal="center"/>
    </xf>
    <xf numFmtId="169" fontId="9" fillId="2" borderId="15" xfId="43" applyNumberFormat="1" applyFont="1" applyFill="1" applyBorder="1" applyAlignment="1">
      <alignment horizontal="center"/>
    </xf>
    <xf numFmtId="169" fontId="34" fillId="2" borderId="15" xfId="43" applyNumberFormat="1" applyFont="1" applyFill="1" applyBorder="1" applyAlignment="1">
      <alignment horizontal="center"/>
    </xf>
    <xf numFmtId="168" fontId="34" fillId="2" borderId="15" xfId="43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vertical="center"/>
    </xf>
    <xf numFmtId="168" fontId="34" fillId="0" borderId="0" xfId="43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0" fillId="0" borderId="0" xfId="0" applyFill="1" applyProtection="1"/>
    <xf numFmtId="165" fontId="9" fillId="0" borderId="0" xfId="0" applyNumberFormat="1" applyFont="1" applyFill="1"/>
    <xf numFmtId="0" fontId="7" fillId="0" borderId="0" xfId="41" applyFill="1" applyProtection="1"/>
    <xf numFmtId="165" fontId="13" fillId="37" borderId="4" xfId="0" applyNumberFormat="1" applyFont="1" applyFill="1" applyBorder="1" applyAlignment="1">
      <alignment horizontal="center"/>
    </xf>
    <xf numFmtId="165" fontId="0" fillId="37" borderId="13" xfId="0" applyNumberFormat="1" applyFont="1" applyFill="1" applyBorder="1" applyAlignment="1">
      <alignment horizontal="center"/>
    </xf>
    <xf numFmtId="0" fontId="14" fillId="37" borderId="5" xfId="0" applyFont="1" applyFill="1" applyBorder="1" applyAlignment="1">
      <alignment horizontal="center"/>
    </xf>
    <xf numFmtId="166" fontId="13" fillId="37" borderId="4" xfId="0" applyNumberFormat="1" applyFont="1" applyFill="1" applyBorder="1" applyAlignment="1">
      <alignment horizontal="center"/>
    </xf>
    <xf numFmtId="0" fontId="14" fillId="37" borderId="0" xfId="0" applyFont="1" applyFill="1" applyBorder="1" applyAlignment="1">
      <alignment horizontal="center"/>
    </xf>
    <xf numFmtId="166" fontId="13" fillId="37" borderId="5" xfId="0" applyNumberFormat="1" applyFont="1" applyFill="1" applyBorder="1" applyAlignment="1">
      <alignment horizontal="center"/>
    </xf>
    <xf numFmtId="164" fontId="15" fillId="37" borderId="0" xfId="0" applyNumberFormat="1" applyFont="1" applyFill="1" applyBorder="1"/>
    <xf numFmtId="164" fontId="15" fillId="37" borderId="5" xfId="0" applyNumberFormat="1" applyFont="1" applyFill="1" applyBorder="1"/>
    <xf numFmtId="0" fontId="3" fillId="0" borderId="0" xfId="63" applyFont="1"/>
    <xf numFmtId="0" fontId="3" fillId="0" borderId="0" xfId="63"/>
    <xf numFmtId="0" fontId="40" fillId="38" borderId="31" xfId="63" applyFont="1" applyFill="1" applyBorder="1" applyAlignment="1">
      <alignment vertical="center" wrapText="1"/>
    </xf>
    <xf numFmtId="0" fontId="40" fillId="0" borderId="32" xfId="63" applyFont="1" applyFill="1" applyBorder="1" applyAlignment="1">
      <alignment horizontal="right" vertical="center" wrapText="1"/>
    </xf>
    <xf numFmtId="0" fontId="40" fillId="38" borderId="30" xfId="63" applyFont="1" applyFill="1" applyBorder="1" applyAlignment="1">
      <alignment horizontal="center" vertical="center" wrapText="1"/>
    </xf>
    <xf numFmtId="0" fontId="40" fillId="38" borderId="32" xfId="63" applyFont="1" applyFill="1" applyBorder="1" applyAlignment="1">
      <alignment horizontal="right" vertical="center" wrapText="1"/>
    </xf>
    <xf numFmtId="0" fontId="40" fillId="38" borderId="33" xfId="63" applyFont="1" applyFill="1" applyBorder="1" applyAlignment="1">
      <alignment horizontal="center" vertical="center" wrapText="1"/>
    </xf>
    <xf numFmtId="165" fontId="40" fillId="38" borderId="32" xfId="63" applyNumberFormat="1" applyFont="1" applyFill="1" applyBorder="1" applyAlignment="1">
      <alignment horizontal="right" vertical="center" wrapText="1"/>
    </xf>
    <xf numFmtId="167" fontId="40" fillId="38" borderId="32" xfId="63" applyNumberFormat="1" applyFont="1" applyFill="1" applyBorder="1" applyAlignment="1">
      <alignment horizontal="right" vertical="center" wrapText="1"/>
    </xf>
    <xf numFmtId="168" fontId="40" fillId="0" borderId="32" xfId="63" applyNumberFormat="1" applyFont="1" applyFill="1" applyBorder="1" applyAlignment="1">
      <alignment horizontal="right" vertical="center" wrapText="1"/>
    </xf>
    <xf numFmtId="168" fontId="40" fillId="38" borderId="32" xfId="63" applyNumberFormat="1" applyFont="1" applyFill="1" applyBorder="1" applyAlignment="1">
      <alignment horizontal="right" vertical="center" wrapText="1"/>
    </xf>
    <xf numFmtId="0" fontId="38" fillId="39" borderId="27" xfId="63" applyFont="1" applyFill="1" applyBorder="1" applyAlignment="1">
      <alignment vertical="center" wrapText="1"/>
    </xf>
    <xf numFmtId="0" fontId="38" fillId="39" borderId="28" xfId="63" applyFont="1" applyFill="1" applyBorder="1" applyAlignment="1">
      <alignment horizontal="right" vertical="center" wrapText="1"/>
    </xf>
    <xf numFmtId="0" fontId="38" fillId="39" borderId="29" xfId="63" applyFont="1" applyFill="1" applyBorder="1" applyAlignment="1">
      <alignment vertical="center" wrapText="1"/>
    </xf>
    <xf numFmtId="0" fontId="40" fillId="39" borderId="31" xfId="63" applyFont="1" applyFill="1" applyBorder="1" applyAlignment="1">
      <alignment horizontal="center" vertical="center" wrapText="1"/>
    </xf>
    <xf numFmtId="0" fontId="42" fillId="0" borderId="0" xfId="0" applyFont="1"/>
    <xf numFmtId="165" fontId="0" fillId="0" borderId="0" xfId="0" applyNumberFormat="1"/>
    <xf numFmtId="20" fontId="0" fillId="0" borderId="0" xfId="0" applyNumberFormat="1"/>
    <xf numFmtId="0" fontId="0" fillId="0" borderId="15" xfId="0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0" borderId="35" xfId="0" applyFill="1" applyBorder="1"/>
    <xf numFmtId="0" fontId="0" fillId="40" borderId="36" xfId="0" applyFill="1" applyBorder="1"/>
    <xf numFmtId="0" fontId="30" fillId="2" borderId="37" xfId="0" applyFont="1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42" fillId="0" borderId="15" xfId="0" applyFont="1" applyBorder="1"/>
    <xf numFmtId="165" fontId="43" fillId="0" borderId="0" xfId="0" applyNumberFormat="1" applyFont="1"/>
    <xf numFmtId="0" fontId="43" fillId="0" borderId="0" xfId="0" applyFont="1"/>
    <xf numFmtId="168" fontId="33" fillId="2" borderId="15" xfId="0" applyNumberFormat="1" applyFont="1" applyFill="1" applyBorder="1" applyAlignment="1">
      <alignment horizontal="center"/>
    </xf>
    <xf numFmtId="0" fontId="0" fillId="0" borderId="15" xfId="0" applyBorder="1" applyAlignment="1"/>
    <xf numFmtId="0" fontId="30" fillId="2" borderId="38" xfId="0" applyFont="1" applyFill="1" applyBorder="1" applyAlignment="1">
      <alignment horizontal="center"/>
    </xf>
    <xf numFmtId="0" fontId="0" fillId="40" borderId="40" xfId="0" applyFill="1" applyBorder="1"/>
    <xf numFmtId="0" fontId="0" fillId="40" borderId="42" xfId="0" applyFill="1" applyBorder="1"/>
    <xf numFmtId="168" fontId="0" fillId="0" borderId="0" xfId="0" applyNumberFormat="1"/>
    <xf numFmtId="164" fontId="0" fillId="0" borderId="0" xfId="0" applyNumberFormat="1"/>
    <xf numFmtId="0" fontId="0" fillId="0" borderId="15" xfId="0" applyBorder="1" applyAlignment="1" applyProtection="1">
      <alignment horizontal="center"/>
    </xf>
    <xf numFmtId="0" fontId="0" fillId="0" borderId="15" xfId="0" applyFill="1" applyBorder="1" applyAlignment="1" applyProtection="1">
      <alignment horizontal="center"/>
    </xf>
    <xf numFmtId="0" fontId="0" fillId="0" borderId="15" xfId="0" applyBorder="1" applyAlignment="1" applyProtection="1"/>
    <xf numFmtId="0" fontId="2" fillId="4" borderId="15" xfId="63" applyFont="1" applyFill="1" applyBorder="1"/>
    <xf numFmtId="0" fontId="2" fillId="4" borderId="46" xfId="63" applyFont="1" applyFill="1" applyBorder="1"/>
    <xf numFmtId="0" fontId="2" fillId="4" borderId="47" xfId="63" applyFont="1" applyFill="1" applyBorder="1"/>
    <xf numFmtId="0" fontId="3" fillId="4" borderId="35" xfId="63" applyFill="1" applyBorder="1" applyAlignment="1">
      <alignment horizontal="center"/>
    </xf>
    <xf numFmtId="0" fontId="3" fillId="4" borderId="36" xfId="63" applyFill="1" applyBorder="1" applyAlignment="1">
      <alignment horizontal="center"/>
    </xf>
    <xf numFmtId="165" fontId="38" fillId="4" borderId="48" xfId="63" applyNumberFormat="1" applyFont="1" applyFill="1" applyBorder="1" applyAlignment="1">
      <alignment horizontal="center" vertical="center" wrapText="1"/>
    </xf>
    <xf numFmtId="0" fontId="38" fillId="4" borderId="43" xfId="63" applyFont="1" applyFill="1" applyBorder="1" applyAlignment="1">
      <alignment horizontal="center" vertical="center" wrapText="1"/>
    </xf>
    <xf numFmtId="0" fontId="38" fillId="4" borderId="44" xfId="63" applyFont="1" applyFill="1" applyBorder="1" applyAlignment="1">
      <alignment horizontal="center" vertical="center" wrapText="1"/>
    </xf>
    <xf numFmtId="0" fontId="38" fillId="4" borderId="45" xfId="63" applyFont="1" applyFill="1" applyBorder="1" applyAlignment="1">
      <alignment horizontal="center" vertical="center" wrapText="1"/>
    </xf>
    <xf numFmtId="0" fontId="8" fillId="39" borderId="15" xfId="63" applyFont="1" applyFill="1" applyBorder="1" applyAlignment="1">
      <alignment horizontal="center"/>
    </xf>
    <xf numFmtId="0" fontId="38" fillId="39" borderId="28" xfId="63" applyFont="1" applyFill="1" applyBorder="1" applyAlignment="1">
      <alignment horizontal="center" vertical="center" wrapText="1"/>
    </xf>
    <xf numFmtId="0" fontId="38" fillId="39" borderId="29" xfId="63" applyFont="1" applyFill="1" applyBorder="1" applyAlignment="1">
      <alignment horizontal="center" vertical="center" wrapText="1"/>
    </xf>
    <xf numFmtId="0" fontId="38" fillId="39" borderId="30" xfId="63" applyFont="1" applyFill="1" applyBorder="1" applyAlignment="1">
      <alignment horizontal="center" vertical="center" wrapText="1"/>
    </xf>
    <xf numFmtId="0" fontId="38" fillId="39" borderId="29" xfId="63" applyFont="1" applyFill="1" applyBorder="1" applyAlignment="1">
      <alignment horizontal="left" vertical="center" wrapText="1"/>
    </xf>
    <xf numFmtId="0" fontId="38" fillId="39" borderId="30" xfId="63" applyFont="1" applyFill="1" applyBorder="1" applyAlignment="1">
      <alignment horizontal="left" vertical="center" wrapText="1"/>
    </xf>
    <xf numFmtId="0" fontId="40" fillId="39" borderId="28" xfId="63" applyFont="1" applyFill="1" applyBorder="1" applyAlignment="1">
      <alignment horizontal="center" vertical="center" wrapText="1"/>
    </xf>
    <xf numFmtId="0" fontId="40" fillId="39" borderId="30" xfId="63" applyFont="1" applyFill="1" applyBorder="1" applyAlignment="1">
      <alignment horizontal="center" vertical="center" wrapText="1"/>
    </xf>
    <xf numFmtId="0" fontId="40" fillId="38" borderId="28" xfId="63" applyFont="1" applyFill="1" applyBorder="1" applyAlignment="1">
      <alignment horizontal="center" vertical="center" wrapText="1"/>
    </xf>
    <xf numFmtId="0" fontId="40" fillId="38" borderId="29" xfId="63" applyFont="1" applyFill="1" applyBorder="1" applyAlignment="1">
      <alignment horizontal="center" vertical="center" wrapText="1"/>
    </xf>
    <xf numFmtId="0" fontId="41" fillId="41" borderId="34" xfId="0" applyFont="1" applyFill="1" applyBorder="1" applyAlignment="1">
      <alignment horizontal="center"/>
    </xf>
    <xf numFmtId="0" fontId="41" fillId="41" borderId="16" xfId="0" applyFont="1" applyFill="1" applyBorder="1" applyAlignment="1">
      <alignment horizontal="center"/>
    </xf>
    <xf numFmtId="0" fontId="41" fillId="41" borderId="14" xfId="0" applyFont="1" applyFill="1" applyBorder="1" applyAlignment="1">
      <alignment horizontal="center"/>
    </xf>
    <xf numFmtId="0" fontId="41" fillId="40" borderId="37" xfId="0" applyFont="1" applyFill="1" applyBorder="1" applyAlignment="1">
      <alignment horizontal="center"/>
    </xf>
    <xf numFmtId="0" fontId="41" fillId="40" borderId="39" xfId="0" applyFont="1" applyFill="1" applyBorder="1" applyAlignment="1">
      <alignment horizontal="center"/>
    </xf>
    <xf numFmtId="0" fontId="41" fillId="40" borderId="41" xfId="0" applyFont="1" applyFill="1" applyBorder="1" applyAlignment="1">
      <alignment horizontal="center"/>
    </xf>
    <xf numFmtId="0" fontId="32" fillId="2" borderId="15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169" fontId="9" fillId="2" borderId="10" xfId="43" applyNumberFormat="1" applyFont="1" applyFill="1" applyBorder="1" applyAlignment="1">
      <alignment horizontal="left"/>
    </xf>
    <xf numFmtId="169" fontId="9" fillId="2" borderId="15" xfId="43" applyNumberFormat="1" applyFont="1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2" fillId="2" borderId="15" xfId="0" applyFont="1" applyFill="1" applyBorder="1" applyAlignment="1">
      <alignment horizontal="center" vertical="center" wrapText="1"/>
    </xf>
    <xf numFmtId="0" fontId="30" fillId="2" borderId="34" xfId="0" applyFont="1" applyFill="1" applyBorder="1" applyAlignment="1">
      <alignment horizontal="center"/>
    </xf>
    <xf numFmtId="0" fontId="30" fillId="2" borderId="14" xfId="0" applyFont="1" applyFill="1" applyBorder="1" applyAlignment="1">
      <alignment horizontal="center"/>
    </xf>
    <xf numFmtId="49" fontId="11" fillId="3" borderId="9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35" fillId="2" borderId="15" xfId="0" applyNumberFormat="1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</cellXfs>
  <cellStyles count="64">
    <cellStyle name="20% - Accent1" xfId="18" builtinId="30" customBuiltin="1"/>
    <cellStyle name="20% - Accent1 2" xfId="45" xr:uid="{00000000-0005-0000-0000-000001000000}"/>
    <cellStyle name="20% - Accent2" xfId="22" builtinId="34" customBuiltin="1"/>
    <cellStyle name="20% - Accent2 2" xfId="48" xr:uid="{00000000-0005-0000-0000-000003000000}"/>
    <cellStyle name="20% - Accent3" xfId="26" builtinId="38" customBuiltin="1"/>
    <cellStyle name="20% - Accent3 2" xfId="51" xr:uid="{00000000-0005-0000-0000-000005000000}"/>
    <cellStyle name="20% - Accent4" xfId="30" builtinId="42" customBuiltin="1"/>
    <cellStyle name="20% - Accent4 2" xfId="54" xr:uid="{00000000-0005-0000-0000-000007000000}"/>
    <cellStyle name="20% - Accent5" xfId="34" builtinId="46" customBuiltin="1"/>
    <cellStyle name="20% - Accent5 2" xfId="57" xr:uid="{00000000-0005-0000-0000-000009000000}"/>
    <cellStyle name="20% - Accent6" xfId="38" builtinId="50" customBuiltin="1"/>
    <cellStyle name="20% - Accent6 2" xfId="60" xr:uid="{00000000-0005-0000-0000-00000B000000}"/>
    <cellStyle name="40% - Accent1" xfId="19" builtinId="31" customBuiltin="1"/>
    <cellStyle name="40% - Accent1 2" xfId="46" xr:uid="{00000000-0005-0000-0000-00000D000000}"/>
    <cellStyle name="40% - Accent2" xfId="23" builtinId="35" customBuiltin="1"/>
    <cellStyle name="40% - Accent2 2" xfId="49" xr:uid="{00000000-0005-0000-0000-00000F000000}"/>
    <cellStyle name="40% - Accent3" xfId="27" builtinId="39" customBuiltin="1"/>
    <cellStyle name="40% - Accent3 2" xfId="52" xr:uid="{00000000-0005-0000-0000-000011000000}"/>
    <cellStyle name="40% - Accent4" xfId="31" builtinId="43" customBuiltin="1"/>
    <cellStyle name="40% - Accent4 2" xfId="55" xr:uid="{00000000-0005-0000-0000-000013000000}"/>
    <cellStyle name="40% - Accent5" xfId="35" builtinId="47" customBuiltin="1"/>
    <cellStyle name="40% - Accent5 2" xfId="58" xr:uid="{00000000-0005-0000-0000-000015000000}"/>
    <cellStyle name="40% - Accent6" xfId="39" builtinId="51" customBuiltin="1"/>
    <cellStyle name="40% - Accent6 2" xfId="61" xr:uid="{00000000-0005-0000-0000-000017000000}"/>
    <cellStyle name="60% - Accent1" xfId="20" builtinId="32" customBuiltin="1"/>
    <cellStyle name="60% - Accent1 2" xfId="47" xr:uid="{00000000-0005-0000-0000-000019000000}"/>
    <cellStyle name="60% - Accent2" xfId="24" builtinId="36" customBuiltin="1"/>
    <cellStyle name="60% - Accent2 2" xfId="50" xr:uid="{00000000-0005-0000-0000-00001B000000}"/>
    <cellStyle name="60% - Accent3" xfId="28" builtinId="40" customBuiltin="1"/>
    <cellStyle name="60% - Accent3 2" xfId="53" xr:uid="{00000000-0005-0000-0000-00001D000000}"/>
    <cellStyle name="60% - Accent4" xfId="32" builtinId="44" customBuiltin="1"/>
    <cellStyle name="60% - Accent4 2" xfId="56" xr:uid="{00000000-0005-0000-0000-00001F000000}"/>
    <cellStyle name="60% - Accent5" xfId="36" builtinId="48" customBuiltin="1"/>
    <cellStyle name="60% - Accent5 2" xfId="59" xr:uid="{00000000-0005-0000-0000-000021000000}"/>
    <cellStyle name="60% - Accent6" xfId="40" builtinId="52" customBuiltin="1"/>
    <cellStyle name="60% - Accent6 2" xfId="62" xr:uid="{00000000-0005-0000-0000-00002300000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37000000}"/>
    <cellStyle name="Normal 3" xfId="43" xr:uid="{00000000-0005-0000-0000-000038000000}"/>
    <cellStyle name="Normal 4" xfId="63" xr:uid="{6C18845E-8D95-42F2-8467-0027FEF22679}"/>
    <cellStyle name="Note 2" xfId="42" xr:uid="{00000000-0005-0000-0000-000039000000}"/>
    <cellStyle name="Note 3" xfId="44" xr:uid="{00000000-0005-0000-0000-00003A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35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63</xdr:row>
      <xdr:rowOff>0</xdr:rowOff>
    </xdr:from>
    <xdr:to>
      <xdr:col>11</xdr:col>
      <xdr:colOff>5715</xdr:colOff>
      <xdr:row>95</xdr:row>
      <xdr:rowOff>21994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AFBD8-C0C9-4937-8D8E-5B7A1D39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00"/>
          <a:ext cx="7406640" cy="61179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3F927-7E63-42EE-B3F6-BEAB65506489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6CB94-8CB3-4827-9E3B-D752BF6AC5BD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33850A-E729-4C6A-99EA-F852B812F15C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2E5B7F-A415-4759-9E3F-8B1E45806D61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65AEBF-DC11-4647-86A6-B477E4A906BF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0A004B-C81B-4BF2-A9B4-4841870612EC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FBE576-E0DC-460F-AFF2-73D72EBFB314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91620C-6932-4A1A-B4F1-0FD648BF77C0}"/>
            </a:ext>
          </a:extLst>
        </xdr:cNvPr>
        <xdr:cNvSpPr txBox="1"/>
      </xdr:nvSpPr>
      <xdr:spPr>
        <a:xfrm>
          <a:off x="26320750" y="79373"/>
          <a:ext cx="3095626" cy="4460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DE6404-1BA6-435E-A39A-21ABC59A84D4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F9645E-600D-475B-83DA-C499E1099909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1758AD-0F7C-447E-9615-932C2D64177B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55B730-1849-4CE4-8125-54CAFF6C8FF5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3A69A7-9C0B-421A-8919-6503CBBB170A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AFC903-85EB-440C-9B90-81A320294C55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79375</xdr:colOff>
      <xdr:row>0</xdr:row>
      <xdr:rowOff>79373</xdr:rowOff>
    </xdr:from>
    <xdr:to>
      <xdr:col>32</xdr:col>
      <xdr:colOff>793751</xdr:colOff>
      <xdr:row>23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BFA3-0A9F-4079-93B2-412C907A1A7A}"/>
            </a:ext>
          </a:extLst>
        </xdr:cNvPr>
        <xdr:cNvSpPr txBox="1"/>
      </xdr:nvSpPr>
      <xdr:spPr>
        <a:xfrm>
          <a:off x="26568400" y="79373"/>
          <a:ext cx="3086101" cy="454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Added </a:t>
          </a:r>
          <a:r>
            <a:rPr lang="en-GB" sz="1100" b="1" baseline="0">
              <a:solidFill>
                <a:srgbClr val="FF0000"/>
              </a:solidFill>
            </a:rPr>
            <a:t>Scale Factor </a:t>
          </a:r>
          <a:r>
            <a:rPr lang="en-GB" sz="1100" baseline="0"/>
            <a:t>will ammand </a:t>
          </a:r>
          <a:r>
            <a:rPr lang="en-GB" sz="1100" b="1" baseline="0"/>
            <a:t>horizontal distance and coordiantes only </a:t>
          </a:r>
          <a:r>
            <a:rPr lang="en-GB" sz="1100" b="0" baseline="0"/>
            <a:t>and not your slope distance</a:t>
          </a:r>
          <a:r>
            <a:rPr lang="en-GB" sz="1100" baseline="0"/>
            <a:t>. (Coordiantes are always caculated using the horizontal distance)</a:t>
          </a:r>
        </a:p>
        <a:p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Note: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Scale factor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value added  during your job creation and will depend on your datum used (ex. OS -grid: OSGB36). The scale value will be transpost into/as PPM.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  <a:p>
          <a:r>
            <a:rPr lang="en-GB" sz="1100" baseline="0"/>
            <a:t>- </a:t>
          </a:r>
          <a:r>
            <a:rPr lang="en-GB" sz="1100" b="1" baseline="0">
              <a:solidFill>
                <a:srgbClr val="FF0000"/>
              </a:solidFill>
            </a:rPr>
            <a:t>Atmospheirc ppm </a:t>
          </a:r>
          <a:r>
            <a:rPr lang="en-GB" sz="1100" baseline="0"/>
            <a:t>is calculated using the correct tempature, pressure, huminity</a:t>
          </a:r>
        </a:p>
        <a:p>
          <a:r>
            <a:rPr lang="en-GB" sz="1100" baseline="0"/>
            <a:t>- any changes of atmospheric PPM </a:t>
          </a:r>
          <a:r>
            <a:rPr lang="en-GB" sz="1100" b="1" baseline="0"/>
            <a:t>will effect both, slop distance and horizontal distance + coordiantes</a:t>
          </a:r>
          <a:r>
            <a:rPr lang="en-GB" sz="1100" baseline="0"/>
            <a:t>.</a:t>
          </a:r>
        </a:p>
        <a:p>
          <a:endParaRPr lang="en-GB" sz="1100" baseline="0"/>
        </a:p>
        <a:p>
          <a:r>
            <a:rPr lang="en-GB" sz="1100" baseline="0"/>
            <a:t>Note: </a:t>
          </a:r>
          <a:r>
            <a:rPr lang="en-GB" sz="1100" u="sng" baseline="0"/>
            <a:t>Total PPM </a:t>
          </a:r>
          <a:r>
            <a:rPr lang="en-GB" sz="1100" baseline="0"/>
            <a:t>is sum of atmospahric and  geometric value PPM.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5567-AD51-4A15-9785-9722DD822C3F}">
  <dimension ref="A1:Q61"/>
  <sheetViews>
    <sheetView workbookViewId="0">
      <selection activeCell="Q8" sqref="Q8"/>
    </sheetView>
  </sheetViews>
  <sheetFormatPr defaultColWidth="9" defaultRowHeight="15" x14ac:dyDescent="0.25"/>
  <cols>
    <col min="1" max="1" width="18.59765625" style="130" customWidth="1"/>
    <col min="2" max="2" width="13.8984375" style="130" customWidth="1"/>
    <col min="3" max="3" width="3.3984375" style="130" customWidth="1"/>
    <col min="4" max="4" width="9.8984375" style="130" customWidth="1"/>
    <col min="5" max="5" width="5.5" style="130" customWidth="1"/>
    <col min="6" max="6" width="10.59765625" style="130" customWidth="1"/>
    <col min="7" max="7" width="3.5" style="130" customWidth="1"/>
    <col min="8" max="8" width="10.59765625" style="130" customWidth="1"/>
    <col min="9" max="9" width="7.09765625" style="130" customWidth="1"/>
    <col min="10" max="10" width="10.59765625" style="131" customWidth="1"/>
    <col min="11" max="11" width="3.3984375" style="131" customWidth="1"/>
    <col min="12" max="12" width="10.5" style="131" customWidth="1"/>
    <col min="13" max="13" width="5.09765625" style="131" customWidth="1"/>
    <col min="14" max="14" width="9" style="131"/>
    <col min="15" max="15" width="29.09765625" style="131" bestFit="1" customWidth="1"/>
    <col min="16" max="16" width="13.3984375" style="131" bestFit="1" customWidth="1"/>
    <col min="17" max="17" width="7" style="131" bestFit="1" customWidth="1"/>
    <col min="18" max="18" width="16.5" style="131" bestFit="1" customWidth="1"/>
    <col min="19" max="19" width="13.3984375" style="131" bestFit="1" customWidth="1"/>
    <col min="20" max="16384" width="9" style="131"/>
  </cols>
  <sheetData>
    <row r="1" spans="1:17" ht="17.399999999999999" x14ac:dyDescent="0.3">
      <c r="A1" s="181" t="s">
        <v>105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O1" s="178" t="s">
        <v>71</v>
      </c>
      <c r="P1" s="179"/>
      <c r="Q1" s="180"/>
    </row>
    <row r="2" spans="1:17" ht="15.6" thickBot="1" x14ac:dyDescent="0.3">
      <c r="O2" s="173" t="s">
        <v>115</v>
      </c>
      <c r="P2" s="172" t="s">
        <v>113</v>
      </c>
      <c r="Q2" s="174" t="s">
        <v>114</v>
      </c>
    </row>
    <row r="3" spans="1:17" ht="16.5" customHeight="1" thickBot="1" x14ac:dyDescent="0.3">
      <c r="A3" s="141" t="s">
        <v>62</v>
      </c>
      <c r="B3" s="182" t="s">
        <v>63</v>
      </c>
      <c r="C3" s="183"/>
      <c r="D3" s="183"/>
      <c r="E3" s="184"/>
      <c r="F3" s="142" t="s">
        <v>64</v>
      </c>
      <c r="G3" s="143">
        <v>4</v>
      </c>
      <c r="H3" s="185" t="s">
        <v>65</v>
      </c>
      <c r="I3" s="186"/>
      <c r="J3" s="142" t="s">
        <v>64</v>
      </c>
      <c r="K3" s="143">
        <v>5</v>
      </c>
      <c r="L3" s="185" t="s">
        <v>65</v>
      </c>
      <c r="M3" s="186"/>
      <c r="O3" s="175">
        <v>1</v>
      </c>
      <c r="P3" s="176">
        <v>6</v>
      </c>
      <c r="Q3" s="177">
        <f>O3/SQRT(P3)</f>
        <v>0.40824829046386307</v>
      </c>
    </row>
    <row r="4" spans="1:17" ht="16.2" thickBot="1" x14ac:dyDescent="0.3">
      <c r="A4" s="144"/>
      <c r="B4" s="187" t="s">
        <v>66</v>
      </c>
      <c r="C4" s="188"/>
      <c r="D4" s="187" t="s">
        <v>67</v>
      </c>
      <c r="E4" s="188"/>
      <c r="F4" s="187" t="s">
        <v>66</v>
      </c>
      <c r="G4" s="188"/>
      <c r="H4" s="187" t="s">
        <v>67</v>
      </c>
      <c r="I4" s="188"/>
      <c r="J4" s="187" t="s">
        <v>66</v>
      </c>
      <c r="K4" s="188"/>
      <c r="L4" s="187" t="s">
        <v>67</v>
      </c>
      <c r="M4" s="188"/>
    </row>
    <row r="5" spans="1:17" ht="16.2" thickBot="1" x14ac:dyDescent="0.3">
      <c r="A5" s="132" t="s">
        <v>68</v>
      </c>
      <c r="B5" s="133">
        <v>1E-3</v>
      </c>
      <c r="C5" s="134" t="s">
        <v>69</v>
      </c>
      <c r="D5" s="135">
        <f>B5</f>
        <v>1E-3</v>
      </c>
      <c r="E5" s="134" t="s">
        <v>69</v>
      </c>
      <c r="F5" s="135">
        <f>B5</f>
        <v>1E-3</v>
      </c>
      <c r="G5" s="134" t="s">
        <v>69</v>
      </c>
      <c r="H5" s="135">
        <f>F5</f>
        <v>1E-3</v>
      </c>
      <c r="I5" s="134" t="s">
        <v>69</v>
      </c>
      <c r="J5" s="135">
        <f>B5</f>
        <v>1E-3</v>
      </c>
      <c r="K5" s="134" t="s">
        <v>69</v>
      </c>
      <c r="L5" s="135">
        <f>J5</f>
        <v>1E-3</v>
      </c>
      <c r="M5" s="134" t="s">
        <v>69</v>
      </c>
    </row>
    <row r="6" spans="1:17" ht="16.2" thickBot="1" x14ac:dyDescent="0.3">
      <c r="A6" s="132" t="s">
        <v>70</v>
      </c>
      <c r="B6" s="133">
        <v>1.5</v>
      </c>
      <c r="C6" s="136"/>
      <c r="D6" s="135">
        <f>B6</f>
        <v>1.5</v>
      </c>
      <c r="E6" s="136"/>
      <c r="F6" s="135">
        <f>B6</f>
        <v>1.5</v>
      </c>
      <c r="G6" s="136"/>
      <c r="H6" s="135">
        <f>F6</f>
        <v>1.5</v>
      </c>
      <c r="I6" s="136"/>
      <c r="J6" s="135">
        <f>B6</f>
        <v>1.5</v>
      </c>
      <c r="K6" s="136"/>
      <c r="L6" s="135">
        <f>J6</f>
        <v>1.5</v>
      </c>
      <c r="M6" s="136"/>
    </row>
    <row r="7" spans="1:17" ht="31.8" thickBot="1" x14ac:dyDescent="0.3">
      <c r="A7" s="132" t="s">
        <v>71</v>
      </c>
      <c r="B7" s="137">
        <f>SQRT(POWER(B8,2)+POWER(B8,2))</f>
        <v>0.70710678118654757</v>
      </c>
      <c r="C7" s="136" t="s">
        <v>72</v>
      </c>
      <c r="D7" s="137">
        <f>((B7/3600)/360)*400*1000</f>
        <v>0.21824283369955172</v>
      </c>
      <c r="E7" s="136" t="s">
        <v>73</v>
      </c>
      <c r="F7" s="137">
        <f>B7/SQRT(G3)</f>
        <v>0.35355339059327379</v>
      </c>
      <c r="G7" s="136" t="s">
        <v>72</v>
      </c>
      <c r="H7" s="137">
        <f>((F7/3600)/360)*400*1000</f>
        <v>0.10912141684977586</v>
      </c>
      <c r="I7" s="136" t="s">
        <v>73</v>
      </c>
      <c r="J7" s="137">
        <f>B7/SQRT(K3)</f>
        <v>0.31622776601683794</v>
      </c>
      <c r="K7" s="136" t="s">
        <v>72</v>
      </c>
      <c r="L7" s="138">
        <f>((J7/3600)/360)*400*1000</f>
        <v>9.7601162350875903E-2</v>
      </c>
      <c r="M7" s="136" t="s">
        <v>73</v>
      </c>
    </row>
    <row r="8" spans="1:17" ht="31.8" thickBot="1" x14ac:dyDescent="0.3">
      <c r="A8" s="132" t="s">
        <v>74</v>
      </c>
      <c r="B8" s="133">
        <v>0.5</v>
      </c>
      <c r="C8" s="136" t="s">
        <v>72</v>
      </c>
      <c r="D8" s="137">
        <f>((B8/3600)/360)*400*1000</f>
        <v>0.15432098765432098</v>
      </c>
      <c r="E8" s="136" t="s">
        <v>73</v>
      </c>
      <c r="F8" s="135">
        <f>B8</f>
        <v>0.5</v>
      </c>
      <c r="G8" s="136" t="s">
        <v>72</v>
      </c>
      <c r="H8" s="137">
        <f>((F8/3600)/360)*400*1000</f>
        <v>0.15432098765432098</v>
      </c>
      <c r="I8" s="136" t="s">
        <v>73</v>
      </c>
      <c r="J8" s="135">
        <f>B8</f>
        <v>0.5</v>
      </c>
      <c r="K8" s="136" t="s">
        <v>72</v>
      </c>
      <c r="L8" s="138">
        <f>((J8/3600)/360)*400*1000</f>
        <v>0.15432098765432098</v>
      </c>
      <c r="M8" s="136" t="s">
        <v>73</v>
      </c>
    </row>
    <row r="9" spans="1:17" ht="31.8" thickBot="1" x14ac:dyDescent="0.3">
      <c r="A9" s="132" t="s">
        <v>75</v>
      </c>
      <c r="B9" s="139">
        <v>3</v>
      </c>
      <c r="C9" s="136" t="s">
        <v>72</v>
      </c>
      <c r="D9" s="137">
        <f>((B9/3600)/360)*400*1000</f>
        <v>0.92592592592592593</v>
      </c>
      <c r="E9" s="136" t="s">
        <v>73</v>
      </c>
      <c r="F9" s="140">
        <f>B9</f>
        <v>3</v>
      </c>
      <c r="G9" s="136" t="s">
        <v>72</v>
      </c>
      <c r="H9" s="137">
        <f>((F9/3600)/360)*400*1000</f>
        <v>0.92592592592592593</v>
      </c>
      <c r="I9" s="136" t="s">
        <v>73</v>
      </c>
      <c r="J9" s="140">
        <f>B9</f>
        <v>3</v>
      </c>
      <c r="K9" s="136" t="s">
        <v>72</v>
      </c>
      <c r="L9" s="138">
        <f>((J9/3600)/360)*400*1000</f>
        <v>0.92592592592592593</v>
      </c>
      <c r="M9" s="136" t="s">
        <v>73</v>
      </c>
    </row>
    <row r="10" spans="1:17" ht="31.8" thickBot="1" x14ac:dyDescent="0.3">
      <c r="A10" s="132" t="s">
        <v>76</v>
      </c>
      <c r="B10" s="137">
        <f>B7*2</f>
        <v>1.4142135623730951</v>
      </c>
      <c r="C10" s="136" t="s">
        <v>72</v>
      </c>
      <c r="D10" s="137">
        <f>((B10/3600)/360)*400*1000</f>
        <v>0.43648566739910344</v>
      </c>
      <c r="E10" s="136" t="s">
        <v>73</v>
      </c>
      <c r="F10" s="137">
        <f>F7*2</f>
        <v>0.70710678118654757</v>
      </c>
      <c r="G10" s="136" t="s">
        <v>72</v>
      </c>
      <c r="H10" s="137">
        <f>((F10/3600)/360)*400*1000</f>
        <v>0.21824283369955172</v>
      </c>
      <c r="I10" s="136" t="s">
        <v>73</v>
      </c>
      <c r="J10" s="137">
        <f>J7*2</f>
        <v>0.63245553203367588</v>
      </c>
      <c r="K10" s="136" t="s">
        <v>72</v>
      </c>
      <c r="L10" s="137">
        <f>((J10/3600)/360)*400*1000</f>
        <v>0.19520232470175181</v>
      </c>
      <c r="M10" s="136" t="s">
        <v>73</v>
      </c>
    </row>
    <row r="11" spans="1:17" ht="16.2" thickBot="1" x14ac:dyDescent="0.3">
      <c r="A11" s="132" t="s">
        <v>77</v>
      </c>
      <c r="B11" s="133">
        <v>1E-3</v>
      </c>
      <c r="C11" s="136" t="s">
        <v>69</v>
      </c>
      <c r="D11" s="135">
        <f>B11</f>
        <v>1E-3</v>
      </c>
      <c r="E11" s="136" t="s">
        <v>69</v>
      </c>
      <c r="F11" s="135">
        <v>1E-3</v>
      </c>
      <c r="G11" s="136" t="s">
        <v>69</v>
      </c>
      <c r="H11" s="135">
        <f>F11</f>
        <v>1E-3</v>
      </c>
      <c r="I11" s="136" t="s">
        <v>69</v>
      </c>
      <c r="J11" s="135">
        <v>1E-3</v>
      </c>
      <c r="K11" s="136" t="s">
        <v>69</v>
      </c>
      <c r="L11" s="135">
        <f>J11</f>
        <v>1E-3</v>
      </c>
      <c r="M11" s="136" t="s">
        <v>69</v>
      </c>
    </row>
    <row r="12" spans="1:17" ht="16.2" thickBot="1" x14ac:dyDescent="0.3">
      <c r="A12" s="132" t="s">
        <v>78</v>
      </c>
      <c r="B12" s="133">
        <v>1E-3</v>
      </c>
      <c r="C12" s="136" t="s">
        <v>69</v>
      </c>
      <c r="D12" s="135">
        <f>B12</f>
        <v>1E-3</v>
      </c>
      <c r="E12" s="136" t="s">
        <v>69</v>
      </c>
      <c r="F12" s="135">
        <v>1E-3</v>
      </c>
      <c r="G12" s="136" t="s">
        <v>69</v>
      </c>
      <c r="H12" s="135">
        <f>F12</f>
        <v>1E-3</v>
      </c>
      <c r="I12" s="136" t="s">
        <v>69</v>
      </c>
      <c r="J12" s="135">
        <v>1E-3</v>
      </c>
      <c r="K12" s="136" t="s">
        <v>69</v>
      </c>
      <c r="L12" s="135">
        <f>J12</f>
        <v>1E-3</v>
      </c>
      <c r="M12" s="136" t="s">
        <v>69</v>
      </c>
    </row>
    <row r="13" spans="1:17" ht="16.2" thickBot="1" x14ac:dyDescent="0.3">
      <c r="A13" s="189" t="s">
        <v>79</v>
      </c>
      <c r="B13" s="190"/>
      <c r="C13" s="136"/>
      <c r="D13" s="135"/>
      <c r="E13" s="136"/>
      <c r="F13" s="135"/>
      <c r="G13" s="136"/>
      <c r="H13" s="135"/>
      <c r="I13" s="136"/>
      <c r="J13" s="135"/>
      <c r="K13" s="136"/>
      <c r="L13" s="135"/>
      <c r="M13" s="136"/>
    </row>
    <row r="14" spans="1:17" ht="16.2" thickBot="1" x14ac:dyDescent="0.3">
      <c r="A14" s="132" t="s">
        <v>80</v>
      </c>
      <c r="B14" s="133">
        <v>1.5E-3</v>
      </c>
      <c r="C14" s="136" t="s">
        <v>69</v>
      </c>
      <c r="D14" s="135">
        <f>B14</f>
        <v>1.5E-3</v>
      </c>
      <c r="E14" s="136" t="s">
        <v>69</v>
      </c>
      <c r="F14" s="135">
        <v>1.5E-3</v>
      </c>
      <c r="G14" s="136" t="s">
        <v>69</v>
      </c>
      <c r="H14" s="135">
        <f>F14</f>
        <v>1.5E-3</v>
      </c>
      <c r="I14" s="136" t="s">
        <v>69</v>
      </c>
      <c r="J14" s="135">
        <v>1.5E-3</v>
      </c>
      <c r="K14" s="136" t="s">
        <v>69</v>
      </c>
      <c r="L14" s="135">
        <f>J14</f>
        <v>1.5E-3</v>
      </c>
      <c r="M14" s="136" t="s">
        <v>69</v>
      </c>
    </row>
    <row r="15" spans="1:17" ht="16.2" thickBot="1" x14ac:dyDescent="0.3">
      <c r="A15" s="132" t="s">
        <v>81</v>
      </c>
      <c r="B15" s="133">
        <v>1.5E-3</v>
      </c>
      <c r="C15" s="136" t="s">
        <v>69</v>
      </c>
      <c r="D15" s="135">
        <f>B15</f>
        <v>1.5E-3</v>
      </c>
      <c r="E15" s="136" t="s">
        <v>69</v>
      </c>
      <c r="F15" s="135">
        <v>1.5E-3</v>
      </c>
      <c r="G15" s="136" t="s">
        <v>69</v>
      </c>
      <c r="H15" s="135">
        <f>F15</f>
        <v>1.5E-3</v>
      </c>
      <c r="I15" s="136" t="s">
        <v>69</v>
      </c>
      <c r="J15" s="135">
        <v>1.5E-3</v>
      </c>
      <c r="K15" s="136" t="s">
        <v>69</v>
      </c>
      <c r="L15" s="135">
        <f>J15</f>
        <v>1.5E-3</v>
      </c>
      <c r="M15" s="136" t="s">
        <v>69</v>
      </c>
    </row>
    <row r="16" spans="1:17" ht="16.2" thickBot="1" x14ac:dyDescent="0.3">
      <c r="A16" s="132" t="s">
        <v>82</v>
      </c>
      <c r="B16" s="133">
        <v>1.5E-3</v>
      </c>
      <c r="C16" s="136" t="s">
        <v>69</v>
      </c>
      <c r="D16" s="135">
        <f>B16</f>
        <v>1.5E-3</v>
      </c>
      <c r="E16" s="136" t="s">
        <v>69</v>
      </c>
      <c r="F16" s="135">
        <v>1.5E-3</v>
      </c>
      <c r="G16" s="136" t="s">
        <v>69</v>
      </c>
      <c r="H16" s="135">
        <f>F16</f>
        <v>1.5E-3</v>
      </c>
      <c r="I16" s="136" t="s">
        <v>69</v>
      </c>
      <c r="J16" s="135">
        <v>1.5E-3</v>
      </c>
      <c r="K16" s="136" t="s">
        <v>69</v>
      </c>
      <c r="L16" s="135">
        <f>J16</f>
        <v>1.5E-3</v>
      </c>
      <c r="M16" s="136" t="s">
        <v>69</v>
      </c>
    </row>
    <row r="17" spans="1:13" ht="15.6" thickBot="1" x14ac:dyDescent="0.3"/>
    <row r="18" spans="1:13" ht="16.2" thickBot="1" x14ac:dyDescent="0.3">
      <c r="A18" s="141" t="s">
        <v>83</v>
      </c>
      <c r="B18" s="182" t="s">
        <v>63</v>
      </c>
      <c r="C18" s="183"/>
      <c r="D18" s="183"/>
      <c r="E18" s="184"/>
      <c r="F18" s="142" t="s">
        <v>64</v>
      </c>
      <c r="G18" s="143">
        <v>4</v>
      </c>
      <c r="H18" s="185" t="s">
        <v>65</v>
      </c>
      <c r="I18" s="186"/>
      <c r="J18" s="142" t="s">
        <v>64</v>
      </c>
      <c r="K18" s="143">
        <v>5</v>
      </c>
      <c r="L18" s="185" t="s">
        <v>65</v>
      </c>
      <c r="M18" s="186"/>
    </row>
    <row r="19" spans="1:13" ht="16.2" thickBot="1" x14ac:dyDescent="0.3">
      <c r="A19" s="144"/>
      <c r="B19" s="187" t="s">
        <v>66</v>
      </c>
      <c r="C19" s="188"/>
      <c r="D19" s="187" t="s">
        <v>67</v>
      </c>
      <c r="E19" s="188"/>
      <c r="F19" s="187" t="s">
        <v>66</v>
      </c>
      <c r="G19" s="188"/>
      <c r="H19" s="187" t="s">
        <v>67</v>
      </c>
      <c r="I19" s="188"/>
      <c r="J19" s="187" t="s">
        <v>66</v>
      </c>
      <c r="K19" s="188"/>
      <c r="L19" s="187" t="s">
        <v>67</v>
      </c>
      <c r="M19" s="188"/>
    </row>
    <row r="20" spans="1:13" ht="16.2" thickBot="1" x14ac:dyDescent="0.3">
      <c r="A20" s="132" t="s">
        <v>68</v>
      </c>
      <c r="B20" s="133">
        <v>1E-3</v>
      </c>
      <c r="C20" s="134" t="s">
        <v>69</v>
      </c>
      <c r="D20" s="135">
        <f>B20</f>
        <v>1E-3</v>
      </c>
      <c r="E20" s="134" t="s">
        <v>69</v>
      </c>
      <c r="F20" s="135">
        <f>B20</f>
        <v>1E-3</v>
      </c>
      <c r="G20" s="134" t="s">
        <v>69</v>
      </c>
      <c r="H20" s="135">
        <f>F20</f>
        <v>1E-3</v>
      </c>
      <c r="I20" s="134" t="s">
        <v>69</v>
      </c>
      <c r="J20" s="135">
        <f>B20</f>
        <v>1E-3</v>
      </c>
      <c r="K20" s="134" t="s">
        <v>69</v>
      </c>
      <c r="L20" s="135">
        <f>J20</f>
        <v>1E-3</v>
      </c>
      <c r="M20" s="134" t="s">
        <v>69</v>
      </c>
    </row>
    <row r="21" spans="1:13" ht="16.5" customHeight="1" thickBot="1" x14ac:dyDescent="0.3">
      <c r="A21" s="132" t="s">
        <v>70</v>
      </c>
      <c r="B21" s="133">
        <v>1.5</v>
      </c>
      <c r="C21" s="136"/>
      <c r="D21" s="135">
        <f>B21</f>
        <v>1.5</v>
      </c>
      <c r="E21" s="136"/>
      <c r="F21" s="135">
        <f>B21</f>
        <v>1.5</v>
      </c>
      <c r="G21" s="136"/>
      <c r="H21" s="135">
        <f>F21</f>
        <v>1.5</v>
      </c>
      <c r="I21" s="136"/>
      <c r="J21" s="135">
        <f>B21</f>
        <v>1.5</v>
      </c>
      <c r="K21" s="136"/>
      <c r="L21" s="135">
        <f>J21</f>
        <v>1.5</v>
      </c>
      <c r="M21" s="136"/>
    </row>
    <row r="22" spans="1:13" ht="16.5" customHeight="1" thickBot="1" x14ac:dyDescent="0.3">
      <c r="A22" s="132" t="s">
        <v>71</v>
      </c>
      <c r="B22" s="137">
        <f>SQRT(POWER(B23,2)+POWER(B23,2))</f>
        <v>1.4142135623730951</v>
      </c>
      <c r="C22" s="136" t="s">
        <v>72</v>
      </c>
      <c r="D22" s="137">
        <f>((B22/3600)/360)*400*1000</f>
        <v>0.43648566739910344</v>
      </c>
      <c r="E22" s="136" t="s">
        <v>73</v>
      </c>
      <c r="F22" s="137">
        <f>B22/SQRT(G18)</f>
        <v>0.70710678118654757</v>
      </c>
      <c r="G22" s="136" t="s">
        <v>72</v>
      </c>
      <c r="H22" s="137">
        <f>((F22/3600)/360)*400*1000</f>
        <v>0.21824283369955172</v>
      </c>
      <c r="I22" s="136" t="s">
        <v>73</v>
      </c>
      <c r="J22" s="137">
        <f>B22/SQRT(K18)</f>
        <v>0.63245553203367588</v>
      </c>
      <c r="K22" s="136" t="s">
        <v>72</v>
      </c>
      <c r="L22" s="137">
        <f>((J22/3600)/360)*400*1000</f>
        <v>0.19520232470175181</v>
      </c>
      <c r="M22" s="136" t="s">
        <v>73</v>
      </c>
    </row>
    <row r="23" spans="1:13" ht="16.5" customHeight="1" thickBot="1" x14ac:dyDescent="0.3">
      <c r="A23" s="132" t="s">
        <v>74</v>
      </c>
      <c r="B23" s="133">
        <v>1</v>
      </c>
      <c r="C23" s="136" t="s">
        <v>72</v>
      </c>
      <c r="D23" s="137">
        <f>((B23/3600)/360)*400*1000</f>
        <v>0.30864197530864196</v>
      </c>
      <c r="E23" s="136" t="s">
        <v>73</v>
      </c>
      <c r="F23" s="135">
        <f>B23</f>
        <v>1</v>
      </c>
      <c r="G23" s="136" t="s">
        <v>72</v>
      </c>
      <c r="H23" s="137">
        <f>((F23/3600)/360)*400*1000</f>
        <v>0.30864197530864196</v>
      </c>
      <c r="I23" s="136" t="s">
        <v>73</v>
      </c>
      <c r="J23" s="135">
        <f>B23</f>
        <v>1</v>
      </c>
      <c r="K23" s="136" t="s">
        <v>72</v>
      </c>
      <c r="L23" s="137">
        <f>((J23/3600)/360)*400*1000</f>
        <v>0.30864197530864196</v>
      </c>
      <c r="M23" s="136" t="s">
        <v>73</v>
      </c>
    </row>
    <row r="24" spans="1:13" ht="16.5" customHeight="1" thickBot="1" x14ac:dyDescent="0.3">
      <c r="A24" s="132" t="s">
        <v>75</v>
      </c>
      <c r="B24" s="139">
        <v>3</v>
      </c>
      <c r="C24" s="136" t="s">
        <v>72</v>
      </c>
      <c r="D24" s="137">
        <f>((B24/3600)/360)*400*1000</f>
        <v>0.92592592592592593</v>
      </c>
      <c r="E24" s="136" t="s">
        <v>73</v>
      </c>
      <c r="F24" s="140">
        <f>B24</f>
        <v>3</v>
      </c>
      <c r="G24" s="136" t="s">
        <v>72</v>
      </c>
      <c r="H24" s="137">
        <f>((F24/3600)/360)*400*1000</f>
        <v>0.92592592592592593</v>
      </c>
      <c r="I24" s="136" t="s">
        <v>73</v>
      </c>
      <c r="J24" s="140">
        <f>B24</f>
        <v>3</v>
      </c>
      <c r="K24" s="136" t="s">
        <v>72</v>
      </c>
      <c r="L24" s="137">
        <f>((J24/3600)/360)*400*1000</f>
        <v>0.92592592592592593</v>
      </c>
      <c r="M24" s="136" t="s">
        <v>73</v>
      </c>
    </row>
    <row r="25" spans="1:13" ht="16.5" customHeight="1" thickBot="1" x14ac:dyDescent="0.3">
      <c r="A25" s="132" t="s">
        <v>76</v>
      </c>
      <c r="B25" s="137">
        <f>B22*2</f>
        <v>2.8284271247461903</v>
      </c>
      <c r="C25" s="136" t="s">
        <v>72</v>
      </c>
      <c r="D25" s="137">
        <f>((B25/3600)/360)*400*1000</f>
        <v>0.87297133479820688</v>
      </c>
      <c r="E25" s="136" t="s">
        <v>73</v>
      </c>
      <c r="F25" s="137">
        <f>F22*2</f>
        <v>1.4142135623730951</v>
      </c>
      <c r="G25" s="136" t="s">
        <v>72</v>
      </c>
      <c r="H25" s="137">
        <f>((F25/3600)/360)*400*1000</f>
        <v>0.43648566739910344</v>
      </c>
      <c r="I25" s="136" t="s">
        <v>73</v>
      </c>
      <c r="J25" s="137">
        <f>J22*2</f>
        <v>1.2649110640673518</v>
      </c>
      <c r="K25" s="136" t="s">
        <v>72</v>
      </c>
      <c r="L25" s="137">
        <f>((J25/3600)/360)*400*1000</f>
        <v>0.39040464940350361</v>
      </c>
      <c r="M25" s="136" t="s">
        <v>73</v>
      </c>
    </row>
    <row r="26" spans="1:13" ht="16.5" customHeight="1" thickBot="1" x14ac:dyDescent="0.3">
      <c r="A26" s="132" t="s">
        <v>77</v>
      </c>
      <c r="B26" s="133">
        <v>1E-3</v>
      </c>
      <c r="C26" s="136" t="s">
        <v>69</v>
      </c>
      <c r="D26" s="135">
        <f>B26</f>
        <v>1E-3</v>
      </c>
      <c r="E26" s="136" t="s">
        <v>69</v>
      </c>
      <c r="F26" s="135">
        <v>1E-3</v>
      </c>
      <c r="G26" s="136" t="s">
        <v>69</v>
      </c>
      <c r="H26" s="135">
        <f>F26</f>
        <v>1E-3</v>
      </c>
      <c r="I26" s="136" t="s">
        <v>69</v>
      </c>
      <c r="J26" s="135">
        <v>1E-3</v>
      </c>
      <c r="K26" s="136" t="s">
        <v>69</v>
      </c>
      <c r="L26" s="135">
        <f>J26</f>
        <v>1E-3</v>
      </c>
      <c r="M26" s="136" t="s">
        <v>69</v>
      </c>
    </row>
    <row r="27" spans="1:13" ht="16.5" customHeight="1" thickBot="1" x14ac:dyDescent="0.3">
      <c r="A27" s="132" t="s">
        <v>78</v>
      </c>
      <c r="B27" s="133">
        <v>1E-3</v>
      </c>
      <c r="C27" s="136" t="s">
        <v>69</v>
      </c>
      <c r="D27" s="135">
        <f>B27</f>
        <v>1E-3</v>
      </c>
      <c r="E27" s="136" t="s">
        <v>69</v>
      </c>
      <c r="F27" s="135">
        <v>1E-3</v>
      </c>
      <c r="G27" s="136" t="s">
        <v>69</v>
      </c>
      <c r="H27" s="135">
        <f>F27</f>
        <v>1E-3</v>
      </c>
      <c r="I27" s="136" t="s">
        <v>69</v>
      </c>
      <c r="J27" s="135">
        <v>1E-3</v>
      </c>
      <c r="K27" s="136" t="s">
        <v>69</v>
      </c>
      <c r="L27" s="135">
        <f>J27</f>
        <v>1E-3</v>
      </c>
      <c r="M27" s="136" t="s">
        <v>69</v>
      </c>
    </row>
    <row r="28" spans="1:13" ht="16.5" customHeight="1" thickBot="1" x14ac:dyDescent="0.3">
      <c r="A28" s="189" t="s">
        <v>79</v>
      </c>
      <c r="B28" s="190"/>
      <c r="C28" s="136"/>
      <c r="D28" s="135"/>
      <c r="E28" s="136"/>
      <c r="F28" s="135"/>
      <c r="G28" s="136"/>
      <c r="H28" s="135"/>
      <c r="I28" s="136"/>
      <c r="J28" s="135"/>
      <c r="K28" s="136"/>
      <c r="L28" s="135"/>
      <c r="M28" s="136"/>
    </row>
    <row r="29" spans="1:13" ht="16.5" customHeight="1" thickBot="1" x14ac:dyDescent="0.3">
      <c r="A29" s="132" t="s">
        <v>80</v>
      </c>
      <c r="B29" s="133">
        <v>1.5E-3</v>
      </c>
      <c r="C29" s="136" t="s">
        <v>69</v>
      </c>
      <c r="D29" s="135">
        <f>B29</f>
        <v>1.5E-3</v>
      </c>
      <c r="E29" s="136" t="s">
        <v>69</v>
      </c>
      <c r="F29" s="135">
        <v>1.5E-3</v>
      </c>
      <c r="G29" s="136" t="s">
        <v>69</v>
      </c>
      <c r="H29" s="135">
        <f>F29</f>
        <v>1.5E-3</v>
      </c>
      <c r="I29" s="136" t="s">
        <v>69</v>
      </c>
      <c r="J29" s="135">
        <v>1.5E-3</v>
      </c>
      <c r="K29" s="136" t="s">
        <v>69</v>
      </c>
      <c r="L29" s="135">
        <f>J29</f>
        <v>1.5E-3</v>
      </c>
      <c r="M29" s="136" t="s">
        <v>69</v>
      </c>
    </row>
    <row r="30" spans="1:13" ht="16.5" customHeight="1" thickBot="1" x14ac:dyDescent="0.3">
      <c r="A30" s="132" t="s">
        <v>81</v>
      </c>
      <c r="B30" s="133">
        <v>1.5E-3</v>
      </c>
      <c r="C30" s="136" t="s">
        <v>69</v>
      </c>
      <c r="D30" s="135">
        <f>B30</f>
        <v>1.5E-3</v>
      </c>
      <c r="E30" s="136" t="s">
        <v>69</v>
      </c>
      <c r="F30" s="135">
        <v>1.5E-3</v>
      </c>
      <c r="G30" s="136" t="s">
        <v>69</v>
      </c>
      <c r="H30" s="135">
        <f>F30</f>
        <v>1.5E-3</v>
      </c>
      <c r="I30" s="136" t="s">
        <v>69</v>
      </c>
      <c r="J30" s="135">
        <v>1.5E-3</v>
      </c>
      <c r="K30" s="136" t="s">
        <v>69</v>
      </c>
      <c r="L30" s="135">
        <f>J30</f>
        <v>1.5E-3</v>
      </c>
      <c r="M30" s="136" t="s">
        <v>69</v>
      </c>
    </row>
    <row r="31" spans="1:13" ht="16.5" customHeight="1" thickBot="1" x14ac:dyDescent="0.3">
      <c r="A31" s="132" t="s">
        <v>82</v>
      </c>
      <c r="B31" s="133">
        <v>1.5E-3</v>
      </c>
      <c r="C31" s="136" t="s">
        <v>69</v>
      </c>
      <c r="D31" s="135">
        <f>B31</f>
        <v>1.5E-3</v>
      </c>
      <c r="E31" s="136" t="s">
        <v>69</v>
      </c>
      <c r="F31" s="135">
        <v>1.5E-3</v>
      </c>
      <c r="G31" s="136" t="s">
        <v>69</v>
      </c>
      <c r="H31" s="135">
        <f>F31</f>
        <v>1.5E-3</v>
      </c>
      <c r="I31" s="136" t="s">
        <v>69</v>
      </c>
      <c r="J31" s="135">
        <v>1.5E-3</v>
      </c>
      <c r="K31" s="136" t="s">
        <v>69</v>
      </c>
      <c r="L31" s="135">
        <f>J31</f>
        <v>1.5E-3</v>
      </c>
      <c r="M31" s="136" t="s">
        <v>69</v>
      </c>
    </row>
    <row r="32" spans="1:13" ht="15.6" thickBot="1" x14ac:dyDescent="0.3"/>
    <row r="33" spans="1:13" ht="16.2" thickBot="1" x14ac:dyDescent="0.3">
      <c r="A33" s="141" t="s">
        <v>84</v>
      </c>
      <c r="B33" s="182" t="s">
        <v>63</v>
      </c>
      <c r="C33" s="183"/>
      <c r="D33" s="183"/>
      <c r="E33" s="184"/>
      <c r="F33" s="142" t="s">
        <v>64</v>
      </c>
      <c r="G33" s="143">
        <v>4</v>
      </c>
      <c r="H33" s="185" t="s">
        <v>65</v>
      </c>
      <c r="I33" s="186"/>
      <c r="J33" s="142" t="s">
        <v>64</v>
      </c>
      <c r="K33" s="143">
        <v>5</v>
      </c>
      <c r="L33" s="185" t="s">
        <v>65</v>
      </c>
      <c r="M33" s="186"/>
    </row>
    <row r="34" spans="1:13" ht="16.2" thickBot="1" x14ac:dyDescent="0.3">
      <c r="A34" s="144"/>
      <c r="B34" s="187" t="s">
        <v>66</v>
      </c>
      <c r="C34" s="188"/>
      <c r="D34" s="187" t="s">
        <v>67</v>
      </c>
      <c r="E34" s="188"/>
      <c r="F34" s="187" t="s">
        <v>66</v>
      </c>
      <c r="G34" s="188"/>
      <c r="H34" s="187" t="s">
        <v>67</v>
      </c>
      <c r="I34" s="188"/>
      <c r="J34" s="187" t="s">
        <v>66</v>
      </c>
      <c r="K34" s="188"/>
      <c r="L34" s="187" t="s">
        <v>67</v>
      </c>
      <c r="M34" s="188"/>
    </row>
    <row r="35" spans="1:13" ht="16.2" thickBot="1" x14ac:dyDescent="0.3">
      <c r="A35" s="132" t="s">
        <v>68</v>
      </c>
      <c r="B35" s="133">
        <v>1E-3</v>
      </c>
      <c r="C35" s="134" t="s">
        <v>69</v>
      </c>
      <c r="D35" s="135">
        <f>B35</f>
        <v>1E-3</v>
      </c>
      <c r="E35" s="134" t="s">
        <v>69</v>
      </c>
      <c r="F35" s="135">
        <f>B35</f>
        <v>1E-3</v>
      </c>
      <c r="G35" s="134" t="s">
        <v>69</v>
      </c>
      <c r="H35" s="135">
        <f>F35</f>
        <v>1E-3</v>
      </c>
      <c r="I35" s="134" t="s">
        <v>69</v>
      </c>
      <c r="J35" s="135">
        <f>B35</f>
        <v>1E-3</v>
      </c>
      <c r="K35" s="134" t="s">
        <v>69</v>
      </c>
      <c r="L35" s="135">
        <f>J35</f>
        <v>1E-3</v>
      </c>
      <c r="M35" s="134" t="s">
        <v>69</v>
      </c>
    </row>
    <row r="36" spans="1:13" ht="16.5" customHeight="1" thickBot="1" x14ac:dyDescent="0.3">
      <c r="A36" s="132" t="s">
        <v>70</v>
      </c>
      <c r="B36" s="133">
        <v>1.5</v>
      </c>
      <c r="C36" s="136"/>
      <c r="D36" s="135">
        <f>B36</f>
        <v>1.5</v>
      </c>
      <c r="E36" s="136"/>
      <c r="F36" s="135">
        <f>B36</f>
        <v>1.5</v>
      </c>
      <c r="G36" s="136"/>
      <c r="H36" s="135">
        <f>F36</f>
        <v>1.5</v>
      </c>
      <c r="I36" s="136"/>
      <c r="J36" s="135">
        <f>B36</f>
        <v>1.5</v>
      </c>
      <c r="K36" s="136"/>
      <c r="L36" s="135">
        <f>J36</f>
        <v>1.5</v>
      </c>
      <c r="M36" s="136"/>
    </row>
    <row r="37" spans="1:13" ht="16.5" customHeight="1" thickBot="1" x14ac:dyDescent="0.3">
      <c r="A37" s="132" t="s">
        <v>71</v>
      </c>
      <c r="B37" s="137">
        <f>SQRT(POWER(B38,2)+POWER(B38,2))</f>
        <v>4.2426406871192848</v>
      </c>
      <c r="C37" s="136" t="s">
        <v>72</v>
      </c>
      <c r="D37" s="137">
        <f>((B37/3600)/360)*400*1000</f>
        <v>1.3094570021973102</v>
      </c>
      <c r="E37" s="136" t="s">
        <v>73</v>
      </c>
      <c r="F37" s="137">
        <f>B37/SQRT(G33)</f>
        <v>2.1213203435596424</v>
      </c>
      <c r="G37" s="136" t="s">
        <v>72</v>
      </c>
      <c r="H37" s="137">
        <f>((F37/3600)/360)*400*1000</f>
        <v>0.6547285010986551</v>
      </c>
      <c r="I37" s="136" t="s">
        <v>73</v>
      </c>
      <c r="J37" s="137">
        <f>B37/SQRT(K33)</f>
        <v>1.8973665961010273</v>
      </c>
      <c r="K37" s="136" t="s">
        <v>72</v>
      </c>
      <c r="L37" s="137">
        <f>((J37/3600)/360)*400*1000</f>
        <v>0.58560697410525531</v>
      </c>
      <c r="M37" s="136" t="s">
        <v>73</v>
      </c>
    </row>
    <row r="38" spans="1:13" ht="16.5" customHeight="1" thickBot="1" x14ac:dyDescent="0.3">
      <c r="A38" s="132" t="s">
        <v>74</v>
      </c>
      <c r="B38" s="133">
        <v>3</v>
      </c>
      <c r="C38" s="136" t="s">
        <v>72</v>
      </c>
      <c r="D38" s="137">
        <f>((B38/3600)/360)*400*1000</f>
        <v>0.92592592592592593</v>
      </c>
      <c r="E38" s="136" t="s">
        <v>73</v>
      </c>
      <c r="F38" s="135">
        <f>B38</f>
        <v>3</v>
      </c>
      <c r="G38" s="136" t="s">
        <v>72</v>
      </c>
      <c r="H38" s="137">
        <f>((F38/3600)/360)*400*1000</f>
        <v>0.92592592592592593</v>
      </c>
      <c r="I38" s="136" t="s">
        <v>73</v>
      </c>
      <c r="J38" s="135">
        <f>B38</f>
        <v>3</v>
      </c>
      <c r="K38" s="136" t="s">
        <v>72</v>
      </c>
      <c r="L38" s="137">
        <f>((J38/3600)/360)*400*1000</f>
        <v>0.92592592592592593</v>
      </c>
      <c r="M38" s="136" t="s">
        <v>73</v>
      </c>
    </row>
    <row r="39" spans="1:13" ht="16.5" customHeight="1" thickBot="1" x14ac:dyDescent="0.3">
      <c r="A39" s="132" t="s">
        <v>75</v>
      </c>
      <c r="B39" s="139">
        <v>5</v>
      </c>
      <c r="C39" s="136" t="s">
        <v>72</v>
      </c>
      <c r="D39" s="137">
        <f>((B39/3600)/360)*400*1000</f>
        <v>1.5432098765432101</v>
      </c>
      <c r="E39" s="136" t="s">
        <v>73</v>
      </c>
      <c r="F39" s="140">
        <f>B39</f>
        <v>5</v>
      </c>
      <c r="G39" s="136" t="s">
        <v>72</v>
      </c>
      <c r="H39" s="137">
        <f>((F39/3600)/360)*400*1000</f>
        <v>1.5432098765432101</v>
      </c>
      <c r="I39" s="136" t="s">
        <v>73</v>
      </c>
      <c r="J39" s="140">
        <f>B39</f>
        <v>5</v>
      </c>
      <c r="K39" s="136" t="s">
        <v>72</v>
      </c>
      <c r="L39" s="137">
        <f>((J39/3600)/360)*400*1000</f>
        <v>1.5432098765432101</v>
      </c>
      <c r="M39" s="136" t="s">
        <v>73</v>
      </c>
    </row>
    <row r="40" spans="1:13" ht="16.5" customHeight="1" thickBot="1" x14ac:dyDescent="0.3">
      <c r="A40" s="132" t="s">
        <v>76</v>
      </c>
      <c r="B40" s="137">
        <f>B37*2</f>
        <v>8.4852813742385695</v>
      </c>
      <c r="C40" s="136" t="s">
        <v>72</v>
      </c>
      <c r="D40" s="137">
        <f>((B40/3600)/360)*400*1000</f>
        <v>2.6189140043946204</v>
      </c>
      <c r="E40" s="136" t="s">
        <v>73</v>
      </c>
      <c r="F40" s="137">
        <f>F37*2</f>
        <v>4.2426406871192848</v>
      </c>
      <c r="G40" s="136" t="s">
        <v>72</v>
      </c>
      <c r="H40" s="137">
        <f>((F40/3600)/360)*400*1000</f>
        <v>1.3094570021973102</v>
      </c>
      <c r="I40" s="136" t="s">
        <v>73</v>
      </c>
      <c r="J40" s="137">
        <f>J37*2</f>
        <v>3.7947331922020546</v>
      </c>
      <c r="K40" s="136" t="s">
        <v>72</v>
      </c>
      <c r="L40" s="137">
        <f>((J40/3600)/360)*400*1000</f>
        <v>1.1712139482105106</v>
      </c>
      <c r="M40" s="136" t="s">
        <v>73</v>
      </c>
    </row>
    <row r="41" spans="1:13" ht="16.5" customHeight="1" thickBot="1" x14ac:dyDescent="0.3">
      <c r="A41" s="132" t="s">
        <v>77</v>
      </c>
      <c r="B41" s="133">
        <v>1E-3</v>
      </c>
      <c r="C41" s="136" t="s">
        <v>69</v>
      </c>
      <c r="D41" s="135">
        <f>B41</f>
        <v>1E-3</v>
      </c>
      <c r="E41" s="136" t="s">
        <v>69</v>
      </c>
      <c r="F41" s="135">
        <v>1E-3</v>
      </c>
      <c r="G41" s="136" t="s">
        <v>69</v>
      </c>
      <c r="H41" s="135">
        <f>F41</f>
        <v>1E-3</v>
      </c>
      <c r="I41" s="136" t="s">
        <v>69</v>
      </c>
      <c r="J41" s="135">
        <v>1E-3</v>
      </c>
      <c r="K41" s="136" t="s">
        <v>69</v>
      </c>
      <c r="L41" s="135">
        <f>J41</f>
        <v>1E-3</v>
      </c>
      <c r="M41" s="136" t="s">
        <v>69</v>
      </c>
    </row>
    <row r="42" spans="1:13" ht="16.5" customHeight="1" thickBot="1" x14ac:dyDescent="0.3">
      <c r="A42" s="132" t="s">
        <v>78</v>
      </c>
      <c r="B42" s="133">
        <v>1E-3</v>
      </c>
      <c r="C42" s="136" t="s">
        <v>69</v>
      </c>
      <c r="D42" s="135">
        <f>B42</f>
        <v>1E-3</v>
      </c>
      <c r="E42" s="136" t="s">
        <v>69</v>
      </c>
      <c r="F42" s="135">
        <v>1E-3</v>
      </c>
      <c r="G42" s="136" t="s">
        <v>69</v>
      </c>
      <c r="H42" s="135">
        <f>F42</f>
        <v>1E-3</v>
      </c>
      <c r="I42" s="136" t="s">
        <v>69</v>
      </c>
      <c r="J42" s="135">
        <v>1E-3</v>
      </c>
      <c r="K42" s="136" t="s">
        <v>69</v>
      </c>
      <c r="L42" s="135">
        <f>J42</f>
        <v>1E-3</v>
      </c>
      <c r="M42" s="136" t="s">
        <v>69</v>
      </c>
    </row>
    <row r="43" spans="1:13" ht="16.5" customHeight="1" thickBot="1" x14ac:dyDescent="0.3">
      <c r="A43" s="189" t="s">
        <v>79</v>
      </c>
      <c r="B43" s="190"/>
      <c r="C43" s="136"/>
      <c r="D43" s="135"/>
      <c r="E43" s="136"/>
      <c r="F43" s="135"/>
      <c r="G43" s="136"/>
      <c r="H43" s="135"/>
      <c r="I43" s="136"/>
      <c r="J43" s="135"/>
      <c r="K43" s="136"/>
      <c r="L43" s="135"/>
      <c r="M43" s="136"/>
    </row>
    <row r="44" spans="1:13" ht="16.5" customHeight="1" thickBot="1" x14ac:dyDescent="0.3">
      <c r="A44" s="132" t="s">
        <v>80</v>
      </c>
      <c r="B44" s="133">
        <v>1.5E-3</v>
      </c>
      <c r="C44" s="136" t="s">
        <v>69</v>
      </c>
      <c r="D44" s="135">
        <f>B44</f>
        <v>1.5E-3</v>
      </c>
      <c r="E44" s="136" t="s">
        <v>69</v>
      </c>
      <c r="F44" s="135">
        <v>1.5E-3</v>
      </c>
      <c r="G44" s="136" t="s">
        <v>69</v>
      </c>
      <c r="H44" s="135">
        <f>F44</f>
        <v>1.5E-3</v>
      </c>
      <c r="I44" s="136" t="s">
        <v>69</v>
      </c>
      <c r="J44" s="135">
        <v>1.5E-3</v>
      </c>
      <c r="K44" s="136" t="s">
        <v>69</v>
      </c>
      <c r="L44" s="135">
        <f>J44</f>
        <v>1.5E-3</v>
      </c>
      <c r="M44" s="136" t="s">
        <v>69</v>
      </c>
    </row>
    <row r="45" spans="1:13" ht="16.5" customHeight="1" thickBot="1" x14ac:dyDescent="0.3">
      <c r="A45" s="132" t="s">
        <v>81</v>
      </c>
      <c r="B45" s="133">
        <v>1.5E-3</v>
      </c>
      <c r="C45" s="136" t="s">
        <v>69</v>
      </c>
      <c r="D45" s="135">
        <f>B45</f>
        <v>1.5E-3</v>
      </c>
      <c r="E45" s="136" t="s">
        <v>69</v>
      </c>
      <c r="F45" s="135">
        <v>1.5E-3</v>
      </c>
      <c r="G45" s="136" t="s">
        <v>69</v>
      </c>
      <c r="H45" s="135">
        <f>F45</f>
        <v>1.5E-3</v>
      </c>
      <c r="I45" s="136" t="s">
        <v>69</v>
      </c>
      <c r="J45" s="135">
        <v>1.5E-3</v>
      </c>
      <c r="K45" s="136" t="s">
        <v>69</v>
      </c>
      <c r="L45" s="135">
        <f>J45</f>
        <v>1.5E-3</v>
      </c>
      <c r="M45" s="136" t="s">
        <v>69</v>
      </c>
    </row>
    <row r="46" spans="1:13" ht="16.5" customHeight="1" thickBot="1" x14ac:dyDescent="0.3">
      <c r="A46" s="132" t="s">
        <v>82</v>
      </c>
      <c r="B46" s="133">
        <v>1.5E-3</v>
      </c>
      <c r="C46" s="136" t="s">
        <v>69</v>
      </c>
      <c r="D46" s="135">
        <f>B46</f>
        <v>1.5E-3</v>
      </c>
      <c r="E46" s="136" t="s">
        <v>69</v>
      </c>
      <c r="F46" s="135">
        <v>1.5E-3</v>
      </c>
      <c r="G46" s="136" t="s">
        <v>69</v>
      </c>
      <c r="H46" s="135">
        <f>F46</f>
        <v>1.5E-3</v>
      </c>
      <c r="I46" s="136" t="s">
        <v>69</v>
      </c>
      <c r="J46" s="135">
        <v>1.5E-3</v>
      </c>
      <c r="K46" s="136" t="s">
        <v>69</v>
      </c>
      <c r="L46" s="135">
        <f>J46</f>
        <v>1.5E-3</v>
      </c>
      <c r="M46" s="136" t="s">
        <v>69</v>
      </c>
    </row>
    <row r="47" spans="1:13" ht="15.6" thickBot="1" x14ac:dyDescent="0.3"/>
    <row r="48" spans="1:13" ht="16.2" thickBot="1" x14ac:dyDescent="0.3">
      <c r="A48" s="141" t="s">
        <v>85</v>
      </c>
      <c r="B48" s="182" t="s">
        <v>63</v>
      </c>
      <c r="C48" s="183"/>
      <c r="D48" s="183"/>
      <c r="E48" s="184"/>
      <c r="F48" s="142" t="s">
        <v>64</v>
      </c>
      <c r="G48" s="143">
        <v>4</v>
      </c>
      <c r="H48" s="185" t="s">
        <v>65</v>
      </c>
      <c r="I48" s="186"/>
      <c r="J48" s="142" t="s">
        <v>64</v>
      </c>
      <c r="K48" s="143">
        <v>5</v>
      </c>
      <c r="L48" s="185" t="s">
        <v>65</v>
      </c>
      <c r="M48" s="186"/>
    </row>
    <row r="49" spans="1:13" ht="16.2" thickBot="1" x14ac:dyDescent="0.3">
      <c r="A49" s="144"/>
      <c r="B49" s="187" t="s">
        <v>66</v>
      </c>
      <c r="C49" s="188"/>
      <c r="D49" s="187" t="s">
        <v>67</v>
      </c>
      <c r="E49" s="188"/>
      <c r="F49" s="187" t="s">
        <v>66</v>
      </c>
      <c r="G49" s="188"/>
      <c r="H49" s="187" t="s">
        <v>67</v>
      </c>
      <c r="I49" s="188"/>
      <c r="J49" s="187" t="s">
        <v>66</v>
      </c>
      <c r="K49" s="188"/>
      <c r="L49" s="187" t="s">
        <v>67</v>
      </c>
      <c r="M49" s="188"/>
    </row>
    <row r="50" spans="1:13" ht="16.2" thickBot="1" x14ac:dyDescent="0.3">
      <c r="A50" s="132" t="s">
        <v>68</v>
      </c>
      <c r="B50" s="133">
        <v>1E-3</v>
      </c>
      <c r="C50" s="134" t="s">
        <v>69</v>
      </c>
      <c r="D50" s="135">
        <f>B50</f>
        <v>1E-3</v>
      </c>
      <c r="E50" s="134" t="s">
        <v>69</v>
      </c>
      <c r="F50" s="135">
        <f>B50</f>
        <v>1E-3</v>
      </c>
      <c r="G50" s="134" t="s">
        <v>69</v>
      </c>
      <c r="H50" s="135">
        <f>F50</f>
        <v>1E-3</v>
      </c>
      <c r="I50" s="134" t="s">
        <v>69</v>
      </c>
      <c r="J50" s="135">
        <f>B50</f>
        <v>1E-3</v>
      </c>
      <c r="K50" s="134" t="s">
        <v>69</v>
      </c>
      <c r="L50" s="135">
        <f>J50</f>
        <v>1E-3</v>
      </c>
      <c r="M50" s="134" t="s">
        <v>69</v>
      </c>
    </row>
    <row r="51" spans="1:13" ht="16.5" customHeight="1" thickBot="1" x14ac:dyDescent="0.3">
      <c r="A51" s="132" t="s">
        <v>70</v>
      </c>
      <c r="B51" s="133">
        <v>1.5</v>
      </c>
      <c r="C51" s="136"/>
      <c r="D51" s="135">
        <f>B51</f>
        <v>1.5</v>
      </c>
      <c r="E51" s="136"/>
      <c r="F51" s="135">
        <f>B51</f>
        <v>1.5</v>
      </c>
      <c r="G51" s="136"/>
      <c r="H51" s="135">
        <f>F51</f>
        <v>1.5</v>
      </c>
      <c r="I51" s="136"/>
      <c r="J51" s="135">
        <f>B51</f>
        <v>1.5</v>
      </c>
      <c r="K51" s="136"/>
      <c r="L51" s="135">
        <f>J51</f>
        <v>1.5</v>
      </c>
      <c r="M51" s="136"/>
    </row>
    <row r="52" spans="1:13" ht="16.5" customHeight="1" thickBot="1" x14ac:dyDescent="0.3">
      <c r="A52" s="132" t="s">
        <v>71</v>
      </c>
      <c r="B52" s="137">
        <f>SQRT(POWER(B53,2)+POWER(B53,2))</f>
        <v>7.0710678118654755</v>
      </c>
      <c r="C52" s="136" t="s">
        <v>72</v>
      </c>
      <c r="D52" s="137">
        <f>((B52/3600)/360)*400*1000</f>
        <v>2.1824283369955171</v>
      </c>
      <c r="E52" s="136" t="s">
        <v>73</v>
      </c>
      <c r="F52" s="137">
        <f>B52/SQRT(G48)</f>
        <v>3.5355339059327378</v>
      </c>
      <c r="G52" s="136" t="s">
        <v>72</v>
      </c>
      <c r="H52" s="137">
        <f>((F52/3600)/360)*400*1000</f>
        <v>1.0912141684977585</v>
      </c>
      <c r="I52" s="136" t="s">
        <v>73</v>
      </c>
      <c r="J52" s="137">
        <f>B52/SQRT(K48)</f>
        <v>3.1622776601683791</v>
      </c>
      <c r="K52" s="136" t="s">
        <v>72</v>
      </c>
      <c r="L52" s="137">
        <f>((J52/3600)/360)*400*1000</f>
        <v>0.97601162350875903</v>
      </c>
      <c r="M52" s="136" t="s">
        <v>73</v>
      </c>
    </row>
    <row r="53" spans="1:13" ht="16.5" customHeight="1" thickBot="1" x14ac:dyDescent="0.3">
      <c r="A53" s="132" t="s">
        <v>74</v>
      </c>
      <c r="B53" s="133">
        <v>5</v>
      </c>
      <c r="C53" s="136" t="s">
        <v>72</v>
      </c>
      <c r="D53" s="137">
        <f>((B53/3600)/360)*400*1000</f>
        <v>1.5432098765432101</v>
      </c>
      <c r="E53" s="136" t="s">
        <v>73</v>
      </c>
      <c r="F53" s="135">
        <f>B53</f>
        <v>5</v>
      </c>
      <c r="G53" s="136" t="s">
        <v>72</v>
      </c>
      <c r="H53" s="137">
        <f>((F53/3600)/360)*400*1000</f>
        <v>1.5432098765432101</v>
      </c>
      <c r="I53" s="136" t="s">
        <v>73</v>
      </c>
      <c r="J53" s="135">
        <f>B53</f>
        <v>5</v>
      </c>
      <c r="K53" s="136" t="s">
        <v>72</v>
      </c>
      <c r="L53" s="137">
        <f>((J53/3600)/360)*400*1000</f>
        <v>1.5432098765432101</v>
      </c>
      <c r="M53" s="136" t="s">
        <v>73</v>
      </c>
    </row>
    <row r="54" spans="1:13" ht="16.5" customHeight="1" thickBot="1" x14ac:dyDescent="0.3">
      <c r="A54" s="132" t="s">
        <v>75</v>
      </c>
      <c r="B54" s="139">
        <v>5</v>
      </c>
      <c r="C54" s="136" t="s">
        <v>72</v>
      </c>
      <c r="D54" s="137">
        <f>((B54/3600)/360)*400*1000</f>
        <v>1.5432098765432101</v>
      </c>
      <c r="E54" s="136" t="s">
        <v>73</v>
      </c>
      <c r="F54" s="140">
        <f>B54</f>
        <v>5</v>
      </c>
      <c r="G54" s="136" t="s">
        <v>72</v>
      </c>
      <c r="H54" s="137">
        <f>((F54/3600)/360)*400*1000</f>
        <v>1.5432098765432101</v>
      </c>
      <c r="I54" s="136" t="s">
        <v>73</v>
      </c>
      <c r="J54" s="140">
        <f>B54</f>
        <v>5</v>
      </c>
      <c r="K54" s="136" t="s">
        <v>72</v>
      </c>
      <c r="L54" s="137">
        <f>((J54/3600)/360)*400*1000</f>
        <v>1.5432098765432101</v>
      </c>
      <c r="M54" s="136" t="s">
        <v>73</v>
      </c>
    </row>
    <row r="55" spans="1:13" ht="16.5" customHeight="1" thickBot="1" x14ac:dyDescent="0.3">
      <c r="A55" s="132" t="s">
        <v>76</v>
      </c>
      <c r="B55" s="137">
        <f>B52*2</f>
        <v>14.142135623730951</v>
      </c>
      <c r="C55" s="136" t="s">
        <v>72</v>
      </c>
      <c r="D55" s="137">
        <f>((B55/3600)/360)*400*1000</f>
        <v>4.3648566739910342</v>
      </c>
      <c r="E55" s="136" t="s">
        <v>73</v>
      </c>
      <c r="F55" s="137">
        <f>F52*2</f>
        <v>7.0710678118654755</v>
      </c>
      <c r="G55" s="136" t="s">
        <v>72</v>
      </c>
      <c r="H55" s="137">
        <f>((F55/3600)/360)*400*1000</f>
        <v>2.1824283369955171</v>
      </c>
      <c r="I55" s="136" t="s">
        <v>73</v>
      </c>
      <c r="J55" s="137">
        <f>J52*2</f>
        <v>6.3245553203367582</v>
      </c>
      <c r="K55" s="136" t="s">
        <v>72</v>
      </c>
      <c r="L55" s="137">
        <f>((J55/3600)/360)*400*1000</f>
        <v>1.9520232470175181</v>
      </c>
      <c r="M55" s="136" t="s">
        <v>73</v>
      </c>
    </row>
    <row r="56" spans="1:13" ht="16.5" customHeight="1" thickBot="1" x14ac:dyDescent="0.3">
      <c r="A56" s="132" t="s">
        <v>77</v>
      </c>
      <c r="B56" s="133">
        <v>1E-3</v>
      </c>
      <c r="C56" s="136" t="s">
        <v>69</v>
      </c>
      <c r="D56" s="135">
        <f>B56</f>
        <v>1E-3</v>
      </c>
      <c r="E56" s="136" t="s">
        <v>69</v>
      </c>
      <c r="F56" s="135">
        <v>1E-3</v>
      </c>
      <c r="G56" s="136" t="s">
        <v>69</v>
      </c>
      <c r="H56" s="135">
        <f>F56</f>
        <v>1E-3</v>
      </c>
      <c r="I56" s="136" t="s">
        <v>69</v>
      </c>
      <c r="J56" s="135">
        <v>1E-3</v>
      </c>
      <c r="K56" s="136" t="s">
        <v>69</v>
      </c>
      <c r="L56" s="135">
        <f>J56</f>
        <v>1E-3</v>
      </c>
      <c r="M56" s="136" t="s">
        <v>69</v>
      </c>
    </row>
    <row r="57" spans="1:13" ht="16.5" customHeight="1" thickBot="1" x14ac:dyDescent="0.3">
      <c r="A57" s="132" t="s">
        <v>78</v>
      </c>
      <c r="B57" s="133">
        <v>1E-3</v>
      </c>
      <c r="C57" s="136" t="s">
        <v>69</v>
      </c>
      <c r="D57" s="135">
        <f>B57</f>
        <v>1E-3</v>
      </c>
      <c r="E57" s="136" t="s">
        <v>69</v>
      </c>
      <c r="F57" s="135">
        <v>1E-3</v>
      </c>
      <c r="G57" s="136" t="s">
        <v>69</v>
      </c>
      <c r="H57" s="135">
        <f>F57</f>
        <v>1E-3</v>
      </c>
      <c r="I57" s="136" t="s">
        <v>69</v>
      </c>
      <c r="J57" s="135">
        <v>1E-3</v>
      </c>
      <c r="K57" s="136" t="s">
        <v>69</v>
      </c>
      <c r="L57" s="135">
        <f>J57</f>
        <v>1E-3</v>
      </c>
      <c r="M57" s="136" t="s">
        <v>69</v>
      </c>
    </row>
    <row r="58" spans="1:13" ht="16.5" customHeight="1" thickBot="1" x14ac:dyDescent="0.3">
      <c r="A58" s="189" t="s">
        <v>79</v>
      </c>
      <c r="B58" s="190"/>
      <c r="C58" s="136"/>
      <c r="D58" s="135"/>
      <c r="E58" s="136"/>
      <c r="F58" s="135"/>
      <c r="G58" s="136"/>
      <c r="H58" s="135"/>
      <c r="I58" s="136"/>
      <c r="J58" s="135"/>
      <c r="K58" s="136"/>
      <c r="L58" s="135"/>
      <c r="M58" s="136"/>
    </row>
    <row r="59" spans="1:13" ht="16.5" customHeight="1" thickBot="1" x14ac:dyDescent="0.3">
      <c r="A59" s="132" t="s">
        <v>80</v>
      </c>
      <c r="B59" s="133">
        <v>1.5E-3</v>
      </c>
      <c r="C59" s="136" t="s">
        <v>69</v>
      </c>
      <c r="D59" s="135">
        <f>B59</f>
        <v>1.5E-3</v>
      </c>
      <c r="E59" s="136" t="s">
        <v>69</v>
      </c>
      <c r="F59" s="135">
        <v>1.5E-3</v>
      </c>
      <c r="G59" s="136" t="s">
        <v>69</v>
      </c>
      <c r="H59" s="135">
        <f>F59</f>
        <v>1.5E-3</v>
      </c>
      <c r="I59" s="136" t="s">
        <v>69</v>
      </c>
      <c r="J59" s="135">
        <v>1.5E-3</v>
      </c>
      <c r="K59" s="136" t="s">
        <v>69</v>
      </c>
      <c r="L59" s="135">
        <f>J59</f>
        <v>1.5E-3</v>
      </c>
      <c r="M59" s="136" t="s">
        <v>69</v>
      </c>
    </row>
    <row r="60" spans="1:13" ht="16.5" customHeight="1" thickBot="1" x14ac:dyDescent="0.3">
      <c r="A60" s="132" t="s">
        <v>81</v>
      </c>
      <c r="B60" s="133">
        <v>1.5E-3</v>
      </c>
      <c r="C60" s="136" t="s">
        <v>69</v>
      </c>
      <c r="D60" s="135">
        <f>B60</f>
        <v>1.5E-3</v>
      </c>
      <c r="E60" s="136" t="s">
        <v>69</v>
      </c>
      <c r="F60" s="135">
        <v>1.5E-3</v>
      </c>
      <c r="G60" s="136" t="s">
        <v>69</v>
      </c>
      <c r="H60" s="135">
        <f>F60</f>
        <v>1.5E-3</v>
      </c>
      <c r="I60" s="136" t="s">
        <v>69</v>
      </c>
      <c r="J60" s="135">
        <v>1.5E-3</v>
      </c>
      <c r="K60" s="136" t="s">
        <v>69</v>
      </c>
      <c r="L60" s="135">
        <f>J60</f>
        <v>1.5E-3</v>
      </c>
      <c r="M60" s="136" t="s">
        <v>69</v>
      </c>
    </row>
    <row r="61" spans="1:13" ht="16.5" customHeight="1" thickBot="1" x14ac:dyDescent="0.3">
      <c r="A61" s="132" t="s">
        <v>82</v>
      </c>
      <c r="B61" s="133">
        <v>1.5E-3</v>
      </c>
      <c r="C61" s="136" t="s">
        <v>69</v>
      </c>
      <c r="D61" s="135">
        <f>B61</f>
        <v>1.5E-3</v>
      </c>
      <c r="E61" s="136" t="s">
        <v>69</v>
      </c>
      <c r="F61" s="135">
        <v>1.5E-3</v>
      </c>
      <c r="G61" s="136" t="s">
        <v>69</v>
      </c>
      <c r="H61" s="135">
        <f>F61</f>
        <v>1.5E-3</v>
      </c>
      <c r="I61" s="136" t="s">
        <v>69</v>
      </c>
      <c r="J61" s="135">
        <v>1.5E-3</v>
      </c>
      <c r="K61" s="136" t="s">
        <v>69</v>
      </c>
      <c r="L61" s="135">
        <f>J61</f>
        <v>1.5E-3</v>
      </c>
      <c r="M61" s="136" t="s">
        <v>69</v>
      </c>
    </row>
  </sheetData>
  <mergeCells count="42">
    <mergeCell ref="A58:B58"/>
    <mergeCell ref="A43:B43"/>
    <mergeCell ref="B48:E48"/>
    <mergeCell ref="H48:I48"/>
    <mergeCell ref="L48:M48"/>
    <mergeCell ref="B49:C49"/>
    <mergeCell ref="D49:E49"/>
    <mergeCell ref="F49:G49"/>
    <mergeCell ref="H49:I49"/>
    <mergeCell ref="J49:K49"/>
    <mergeCell ref="L49:M49"/>
    <mergeCell ref="J34:K34"/>
    <mergeCell ref="L19:M19"/>
    <mergeCell ref="A28:B28"/>
    <mergeCell ref="B33:E33"/>
    <mergeCell ref="H33:I33"/>
    <mergeCell ref="L33:M33"/>
    <mergeCell ref="B19:C19"/>
    <mergeCell ref="D19:E19"/>
    <mergeCell ref="F19:G19"/>
    <mergeCell ref="H19:I19"/>
    <mergeCell ref="J19:K19"/>
    <mergeCell ref="L34:M34"/>
    <mergeCell ref="B34:C34"/>
    <mergeCell ref="D34:E34"/>
    <mergeCell ref="F34:G34"/>
    <mergeCell ref="H34:I34"/>
    <mergeCell ref="L4:M4"/>
    <mergeCell ref="A13:B13"/>
    <mergeCell ref="B18:E18"/>
    <mergeCell ref="H18:I18"/>
    <mergeCell ref="L18:M18"/>
    <mergeCell ref="B4:C4"/>
    <mergeCell ref="D4:E4"/>
    <mergeCell ref="F4:G4"/>
    <mergeCell ref="H4:I4"/>
    <mergeCell ref="J4:K4"/>
    <mergeCell ref="O1:Q1"/>
    <mergeCell ref="A1:M1"/>
    <mergeCell ref="B3:E3"/>
    <mergeCell ref="H3:I3"/>
    <mergeCell ref="L3:M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76E3-63E2-4A75-949D-98891C389CD0}">
  <sheetPr>
    <tabColor theme="3" tint="0.79998168889431442"/>
  </sheetPr>
  <dimension ref="A1:AK399"/>
  <sheetViews>
    <sheetView zoomScale="55" zoomScaleNormal="55" workbookViewId="0">
      <pane ySplit="24" topLeftCell="A49" activePane="bottomLeft" state="frozen"/>
      <selection activeCell="Z43" sqref="Z43"/>
      <selection pane="bottomLeft" activeCell="N9" sqref="N9:V11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48" t="s">
        <v>124</v>
      </c>
      <c r="F1" s="102">
        <v>1026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63"/>
      <c r="F2" s="102">
        <v>18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60</v>
      </c>
      <c r="G3" s="198" t="s">
        <v>51</v>
      </c>
      <c r="H3" s="198"/>
      <c r="N3" s="199" t="s">
        <v>58</v>
      </c>
      <c r="O3" s="199"/>
      <c r="P3" s="99"/>
      <c r="Q3" s="101">
        <v>2.4</v>
      </c>
      <c r="R3" s="99"/>
      <c r="S3" s="100">
        <v>2.4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2.4296061984940138</v>
      </c>
      <c r="G4" s="198" t="s">
        <v>49</v>
      </c>
      <c r="H4" s="198"/>
      <c r="N4" s="200" t="s">
        <v>59</v>
      </c>
      <c r="O4" s="200"/>
      <c r="P4" s="110">
        <v>0.99981289009999996</v>
      </c>
      <c r="Q4" s="111">
        <f>IF(P4="","0",(P4-1)*1000000)</f>
        <v>-187.10990000003758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-184.70990000003758</v>
      </c>
      <c r="R5" s="109"/>
      <c r="S5" s="114">
        <f>S4+S3</f>
        <v>2.4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 t="str">
        <f>B48</f>
        <v>AG0537</v>
      </c>
      <c r="C9" s="8" t="str">
        <f>C48</f>
        <v>AG0519</v>
      </c>
      <c r="D9" s="9">
        <f>D48</f>
        <v>113.98927188888891</v>
      </c>
      <c r="E9" s="9">
        <f>E48</f>
        <v>99.735556555555547</v>
      </c>
      <c r="F9" s="9">
        <f>VALUE(F48)</f>
        <v>21.683877777777774</v>
      </c>
      <c r="G9" s="9">
        <f>VALUE(G48)</f>
        <v>21.679577777777773</v>
      </c>
      <c r="H9" s="9">
        <f>H48</f>
        <v>0</v>
      </c>
      <c r="I9" s="10">
        <f>I48</f>
        <v>0</v>
      </c>
      <c r="K9" s="79">
        <f>(F9*(1+($S$3/1000000)))/(1+($Q$3/1000000))-F9</f>
        <v>0</v>
      </c>
      <c r="L9" s="78">
        <f>(G9*(1+($S$5/1000000)))/(1+($Q$5/1000000))-G9</f>
        <v>4.0572130374627591E-3</v>
      </c>
      <c r="N9" s="88" t="s">
        <v>14</v>
      </c>
      <c r="O9" s="212" t="str">
        <f t="shared" ref="O9:O23" si="0">IF(C9=0,"",$C$9&amp;"-"&amp;$B$9&amp;"-"&amp;C9)</f>
        <v>AG0519-AG0537-AG0519</v>
      </c>
      <c r="P9" s="212"/>
      <c r="Q9" s="89">
        <v>0</v>
      </c>
      <c r="R9" s="90">
        <f>IF(F9=0,"",F9+K9)</f>
        <v>21.683877777777774</v>
      </c>
      <c r="S9" s="89">
        <f t="shared" ref="S9:S23" si="1">IF(E9=0,"",E9)</f>
        <v>99.735556555555547</v>
      </c>
      <c r="T9" s="213" t="str">
        <f t="shared" ref="T9:T23" si="2">H9&amp;"/"&amp;I9</f>
        <v>0/0</v>
      </c>
      <c r="U9" s="213"/>
      <c r="V9" s="93" t="str">
        <f>"  #  "&amp;E1&amp;" Atm ppm = "&amp;F4&amp;"     ( p: "&amp;F1&amp;"mbar    t: "&amp;F2&amp;"C     hum: "&amp;F3&amp;" % )"</f>
        <v xml:space="preserve">  #  211007-PC Atm ppm = 2.42960619849401     ( p: 1026mbar    t: 18C     hum: 60 % )</v>
      </c>
      <c r="X9" s="88" t="s">
        <v>14</v>
      </c>
      <c r="Y9" s="212" t="str">
        <f t="shared" ref="Y9:Y23" si="3">O9</f>
        <v>AG0519-AG0537-AG0519</v>
      </c>
      <c r="Z9" s="212"/>
      <c r="AA9" s="89">
        <f t="shared" ref="AA9:AA23" si="4">Q9</f>
        <v>0</v>
      </c>
      <c r="AB9" s="92">
        <f t="shared" ref="AB9:AB23" si="5">IF(G9=0,"",G9+L9)</f>
        <v>21.683634990815236</v>
      </c>
      <c r="AC9" s="93" t="str">
        <f>"  #  "&amp;E1&amp;" Atmos ppm = "&amp;F4&amp;"     ( p: "&amp;F1&amp;"mbar    t: "&amp;F2&amp;"C     hum: "&amp;F3&amp;" % )"</f>
        <v xml:space="preserve">  #  211007-PC Atmos ppm = 2.42960619849401     ( p: 1026mbar    t: 18C     hum: 60 % )</v>
      </c>
      <c r="AD9" s="6"/>
    </row>
    <row r="10" spans="1:37" x14ac:dyDescent="0.3">
      <c r="A10" s="7" t="s">
        <v>15</v>
      </c>
      <c r="B10" s="8" t="str">
        <f>B73</f>
        <v>AG0537</v>
      </c>
      <c r="C10" s="8" t="str">
        <f>C73</f>
        <v>AG0547</v>
      </c>
      <c r="D10" s="9">
        <f>D73</f>
        <v>309.71983030000001</v>
      </c>
      <c r="E10" s="9">
        <f>E73</f>
        <v>100.1777956</v>
      </c>
      <c r="F10" s="9">
        <f>VALUE(F73)</f>
        <v>12.078939999999999</v>
      </c>
      <c r="G10" s="9">
        <f>VALUE(G73)</f>
        <v>12.076640000000001</v>
      </c>
      <c r="H10" s="9">
        <f>H73</f>
        <v>0</v>
      </c>
      <c r="I10" s="10">
        <f>I73</f>
        <v>0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2.2600763612175001E-3</v>
      </c>
      <c r="N10" s="11" t="s">
        <v>14</v>
      </c>
      <c r="O10" s="208" t="str">
        <f t="shared" si="0"/>
        <v>AG0519-AG0537-AG0547</v>
      </c>
      <c r="P10" s="208"/>
      <c r="Q10" s="12">
        <f t="shared" ref="Q10:Q23" si="8">IF(D10=0,"",IF($D$9&lt;D10,D10-$D$9,(400-$D$9+D10)))</f>
        <v>195.7305584111111</v>
      </c>
      <c r="R10" s="13">
        <f t="shared" ref="R10:R23" si="9">IF(F10=0,"",F10+K10)</f>
        <v>12.078939999999999</v>
      </c>
      <c r="S10" s="12">
        <f t="shared" si="1"/>
        <v>100.1777956</v>
      </c>
      <c r="T10" s="209" t="str">
        <f t="shared" si="2"/>
        <v>0/0</v>
      </c>
      <c r="U10" s="209"/>
      <c r="V10" s="91"/>
      <c r="X10" s="11" t="s">
        <v>14</v>
      </c>
      <c r="Y10" s="208" t="str">
        <f t="shared" si="3"/>
        <v>AG0519-AG0537-AG0547</v>
      </c>
      <c r="Z10" s="208"/>
      <c r="AA10" s="12">
        <f t="shared" si="4"/>
        <v>195.7305584111111</v>
      </c>
      <c r="AB10" s="13">
        <f t="shared" si="5"/>
        <v>12.078900076361219</v>
      </c>
      <c r="AC10" s="14"/>
      <c r="AD10" s="6"/>
    </row>
    <row r="11" spans="1:37" x14ac:dyDescent="0.3">
      <c r="A11" s="7" t="s">
        <v>16</v>
      </c>
      <c r="B11" s="8" t="str">
        <f>B98</f>
        <v xml:space="preserve"> </v>
      </c>
      <c r="C11" s="8" t="str">
        <f>C98</f>
        <v>AG0556</v>
      </c>
      <c r="D11" s="9">
        <f>D98</f>
        <v>308.34265809999999</v>
      </c>
      <c r="E11" s="9">
        <f>E98</f>
        <v>100.2784106</v>
      </c>
      <c r="F11" s="9">
        <f>VALUE(F98)</f>
        <v>22.993789999999997</v>
      </c>
      <c r="G11" s="9">
        <f>VALUE(G98)</f>
        <v>22.989190000000001</v>
      </c>
      <c r="H11" s="9">
        <f>H98</f>
        <v>0</v>
      </c>
      <c r="I11" s="10">
        <f>I98</f>
        <v>0</v>
      </c>
      <c r="K11" s="79">
        <f t="shared" si="6"/>
        <v>0</v>
      </c>
      <c r="L11" s="78">
        <f t="shared" si="7"/>
        <v>4.3022997193347123E-3</v>
      </c>
      <c r="N11" s="11" t="s">
        <v>14</v>
      </c>
      <c r="O11" s="208" t="str">
        <f t="shared" si="0"/>
        <v>AG0519-AG0537-AG0556</v>
      </c>
      <c r="P11" s="208"/>
      <c r="Q11" s="12">
        <f t="shared" si="8"/>
        <v>194.35338621111109</v>
      </c>
      <c r="R11" s="13">
        <f t="shared" si="9"/>
        <v>22.993789999999997</v>
      </c>
      <c r="S11" s="12">
        <f t="shared" si="1"/>
        <v>100.2784106</v>
      </c>
      <c r="T11" s="209" t="str">
        <f t="shared" si="2"/>
        <v>0/0</v>
      </c>
      <c r="U11" s="209"/>
      <c r="V11" s="91"/>
      <c r="X11" s="11" t="s">
        <v>14</v>
      </c>
      <c r="Y11" s="208" t="str">
        <f t="shared" si="3"/>
        <v>AG0519-AG0537-AG0556</v>
      </c>
      <c r="Z11" s="208"/>
      <c r="AA11" s="12">
        <f t="shared" si="4"/>
        <v>194.35338621111109</v>
      </c>
      <c r="AB11" s="13">
        <f t="shared" si="5"/>
        <v>22.993492299719335</v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121" t="s">
        <v>129</v>
      </c>
      <c r="C28" s="121" t="s">
        <v>128</v>
      </c>
      <c r="D28" s="121">
        <v>113.99015199999999</v>
      </c>
      <c r="E28" s="121">
        <v>99.734413000000004</v>
      </c>
      <c r="F28" s="120">
        <v>21.683800000000002</v>
      </c>
      <c r="G28" s="120">
        <v>21.679500000000001</v>
      </c>
      <c r="H28" s="121">
        <v>0</v>
      </c>
      <c r="I28" s="121">
        <v>0</v>
      </c>
      <c r="J28" s="6"/>
      <c r="K28" s="38">
        <f>IF(ISBLANK(D28),"",D28-$D$48)</f>
        <v>8.8011111108698969E-4</v>
      </c>
      <c r="L28" s="39">
        <f t="shared" ref="L28:L47" si="10">IF(K28="","",SIN(K28*PI()/200)*G28)</f>
        <v>2.9971373275515685E-4</v>
      </c>
      <c r="M28" s="40" t="s">
        <v>38</v>
      </c>
      <c r="N28" s="38">
        <f>IF(ISBLANK(E28),"",E28-$E$48)</f>
        <v>-1.1435555555436849E-3</v>
      </c>
      <c r="O28" s="39">
        <f t="shared" ref="O28:O47" si="11">IF(N28="","",SIN(N28*PI()/200)*G28)</f>
        <v>-3.8942731189256009E-4</v>
      </c>
      <c r="P28" s="40" t="s">
        <v>38</v>
      </c>
      <c r="Q28" s="41">
        <f>IF(ISBLANK(F28),"",F28-$F$48)</f>
        <v>-7.7777777772070067E-5</v>
      </c>
      <c r="R28" s="42" t="s">
        <v>38</v>
      </c>
      <c r="S28" s="43">
        <f t="shared" ref="S28:S47" si="12">IF(ISBLANK(G28),"",G28-$G$48)</f>
        <v>-7.7777777772070067E-5</v>
      </c>
      <c r="T28" s="44">
        <f>IF(M28="ON",IF(ISBLANK(D28),"0",D28),"0")</f>
        <v>113.99015199999999</v>
      </c>
      <c r="U28" s="44">
        <f t="shared" ref="U28:U47" si="13">IF(P28="ON",IF(ISBLANK(E28),"0",IF(E28&lt;200,E28,(400-E28))),"0")</f>
        <v>99.734413000000004</v>
      </c>
      <c r="V28" s="44">
        <f t="shared" ref="V28:V47" si="14">IF(R28="ON",IF(ISBLANK(F28),"0",F28),"0")</f>
        <v>21.683800000000002</v>
      </c>
      <c r="W28" s="44">
        <f t="shared" ref="W28:W47" si="15">IF(R28="ON",IF(ISBLANK(G28),"0",G28),"0")</f>
        <v>21.679500000000001</v>
      </c>
      <c r="X28" s="45"/>
      <c r="Y28" s="81"/>
    </row>
    <row r="29" spans="1:35" x14ac:dyDescent="0.3">
      <c r="A29" s="35">
        <v>2</v>
      </c>
      <c r="B29" s="121" t="s">
        <v>129</v>
      </c>
      <c r="C29" s="121" t="s">
        <v>128</v>
      </c>
      <c r="D29" s="121">
        <v>313.98856000000001</v>
      </c>
      <c r="E29" s="121">
        <v>300.26309099999997</v>
      </c>
      <c r="F29" s="120">
        <v>21.683800000000002</v>
      </c>
      <c r="G29" s="120">
        <v>21.679500000000001</v>
      </c>
      <c r="H29" s="121">
        <v>0</v>
      </c>
      <c r="I29" s="121">
        <v>0</v>
      </c>
      <c r="J29" s="6"/>
      <c r="K29" s="122">
        <f>IF(ISBLANK(D29),"",IF(D28&lt;D29,((D29-200)-$D$48),((D29+200)-$D$48)))</f>
        <v>-7.1188888890105773E-4</v>
      </c>
      <c r="L29" s="123">
        <f t="shared" si="10"/>
        <v>-2.4242720437683273E-4</v>
      </c>
      <c r="M29" s="124" t="s">
        <v>38</v>
      </c>
      <c r="N29" s="122">
        <f>IF(ISBLANK(E29),"",(400-E29)-$E$48)</f>
        <v>1.3524444444783512E-3</v>
      </c>
      <c r="O29" s="123">
        <f t="shared" si="11"/>
        <v>4.605624990694375E-4</v>
      </c>
      <c r="P29" s="124" t="s">
        <v>38</v>
      </c>
      <c r="Q29" s="125">
        <f t="shared" ref="Q29:Q47" si="16">IF(ISBLANK(F29),"",F29-$F$48)</f>
        <v>-7.7777777772070067E-5</v>
      </c>
      <c r="R29" s="126" t="s">
        <v>38</v>
      </c>
      <c r="S29" s="127">
        <f t="shared" si="12"/>
        <v>-7.7777777772070067E-5</v>
      </c>
      <c r="T29" s="128">
        <f>IF(M29="ON",IF(ISBLANK(D29),"0",IF(D28&lt;D29,(D29-200),(D29+200))),"0")</f>
        <v>113.98856000000001</v>
      </c>
      <c r="U29" s="128">
        <f t="shared" si="13"/>
        <v>99.736909000000026</v>
      </c>
      <c r="V29" s="128">
        <f t="shared" si="14"/>
        <v>21.683800000000002</v>
      </c>
      <c r="W29" s="128">
        <f t="shared" si="15"/>
        <v>21.679500000000001</v>
      </c>
      <c r="X29" s="129"/>
    </row>
    <row r="30" spans="1:35" x14ac:dyDescent="0.3">
      <c r="A30" s="35">
        <v>3</v>
      </c>
      <c r="B30" s="80" t="s">
        <v>129</v>
      </c>
      <c r="C30" s="80" t="s">
        <v>128</v>
      </c>
      <c r="D30" s="80">
        <v>113.989586</v>
      </c>
      <c r="E30" s="80">
        <v>99.734481000000002</v>
      </c>
      <c r="F30" s="80">
        <v>21.683800000000002</v>
      </c>
      <c r="G30" s="80">
        <v>21.679500000000001</v>
      </c>
      <c r="H30" s="80">
        <v>0</v>
      </c>
      <c r="I30" s="80">
        <v>0</v>
      </c>
      <c r="J30" s="6"/>
      <c r="K30" s="38">
        <f>IF(ISBLANK(D30),"",D30-$D$48)</f>
        <v>3.1411111109491685E-4</v>
      </c>
      <c r="L30" s="46">
        <f t="shared" si="10"/>
        <v>1.0696764581516466E-4</v>
      </c>
      <c r="M30" s="40" t="s">
        <v>38</v>
      </c>
      <c r="N30" s="38">
        <f>IF(ISBLANK(E30),"",E30-$E$48)</f>
        <v>-1.0755555555448382E-3</v>
      </c>
      <c r="O30" s="46">
        <f t="shared" si="11"/>
        <v>-3.6627053819908109E-4</v>
      </c>
      <c r="P30" s="40" t="s">
        <v>38</v>
      </c>
      <c r="Q30" s="41">
        <f t="shared" si="16"/>
        <v>-7.7777777772070067E-5</v>
      </c>
      <c r="R30" s="42" t="s">
        <v>38</v>
      </c>
      <c r="S30" s="43">
        <f t="shared" si="12"/>
        <v>-7.7777777772070067E-5</v>
      </c>
      <c r="T30" s="44">
        <f>IF(M30="ON",IF(ISBLANK(D30),"0",D30),"0")</f>
        <v>113.989586</v>
      </c>
      <c r="U30" s="44">
        <f t="shared" si="13"/>
        <v>99.734481000000002</v>
      </c>
      <c r="V30" s="44">
        <f t="shared" si="14"/>
        <v>21.683800000000002</v>
      </c>
      <c r="W30" s="44">
        <f t="shared" si="15"/>
        <v>21.679500000000001</v>
      </c>
      <c r="X30" s="45"/>
    </row>
    <row r="31" spans="1:35" x14ac:dyDescent="0.3">
      <c r="A31" s="35">
        <v>4</v>
      </c>
      <c r="B31" s="80" t="s">
        <v>129</v>
      </c>
      <c r="C31" s="80" t="s">
        <v>128</v>
      </c>
      <c r="D31" s="87">
        <v>313.98830900000002</v>
      </c>
      <c r="E31" s="80">
        <v>300.26341500000001</v>
      </c>
      <c r="F31" s="80">
        <v>21.683900000000001</v>
      </c>
      <c r="G31" s="80">
        <v>21.679600000000001</v>
      </c>
      <c r="H31" s="80">
        <v>0</v>
      </c>
      <c r="I31" s="80">
        <v>0</v>
      </c>
      <c r="J31" s="6"/>
      <c r="K31" s="122">
        <f>IF(ISBLANK(D31),"",IF(D30&lt;D31,((D31-200)-$D$48),((D31+200)-$D$48)))</f>
        <v>-9.6288888889262125E-4</v>
      </c>
      <c r="L31" s="123">
        <f t="shared" si="10"/>
        <v>-3.2790445507538212E-4</v>
      </c>
      <c r="M31" s="124" t="s">
        <v>38</v>
      </c>
      <c r="N31" s="122">
        <f>IF(ISBLANK(E31),"",(400-E31)-$E$48)</f>
        <v>1.0284444444437213E-3</v>
      </c>
      <c r="O31" s="123">
        <f t="shared" si="11"/>
        <v>3.5022889870153984E-4</v>
      </c>
      <c r="P31" s="124" t="s">
        <v>38</v>
      </c>
      <c r="Q31" s="125">
        <f t="shared" si="16"/>
        <v>2.2222222227696875E-5</v>
      </c>
      <c r="R31" s="126" t="s">
        <v>38</v>
      </c>
      <c r="S31" s="127">
        <f t="shared" si="12"/>
        <v>2.2222222227696875E-5</v>
      </c>
      <c r="T31" s="128">
        <f>IF(M31="ON",IF(ISBLANK(D31),"0",IF(D30&lt;D31,(D31-200),(D31+200))),"0")</f>
        <v>113.98830900000002</v>
      </c>
      <c r="U31" s="128">
        <f t="shared" si="13"/>
        <v>99.736584999999991</v>
      </c>
      <c r="V31" s="128">
        <f t="shared" si="14"/>
        <v>21.683900000000001</v>
      </c>
      <c r="W31" s="128">
        <f t="shared" si="15"/>
        <v>21.679600000000001</v>
      </c>
      <c r="X31" s="129"/>
    </row>
    <row r="32" spans="1:35" x14ac:dyDescent="0.3">
      <c r="A32" s="35">
        <v>5</v>
      </c>
      <c r="B32" s="80" t="s">
        <v>129</v>
      </c>
      <c r="C32" s="80" t="s">
        <v>128</v>
      </c>
      <c r="D32" s="80">
        <v>113.98957</v>
      </c>
      <c r="E32" s="80">
        <v>99.734665000000007</v>
      </c>
      <c r="F32" s="80">
        <v>21.683900000000001</v>
      </c>
      <c r="G32" s="80">
        <v>21.679600000000001</v>
      </c>
      <c r="H32" s="80">
        <v>0</v>
      </c>
      <c r="I32" s="80">
        <v>0</v>
      </c>
      <c r="J32" s="6"/>
      <c r="K32" s="38">
        <f>IF(ISBLANK(D32),"",D32-$D$48)</f>
        <v>2.981111110926804E-4</v>
      </c>
      <c r="L32" s="46">
        <f t="shared" si="10"/>
        <v>1.0151946145162435E-4</v>
      </c>
      <c r="M32" s="40" t="s">
        <v>38</v>
      </c>
      <c r="N32" s="38">
        <f>IF(ISBLANK(E32),"",E32-$E$48)</f>
        <v>-8.9155555554043531E-4</v>
      </c>
      <c r="O32" s="46">
        <f t="shared" si="11"/>
        <v>-3.0361243335845348E-4</v>
      </c>
      <c r="P32" s="40" t="s">
        <v>38</v>
      </c>
      <c r="Q32" s="41">
        <f t="shared" si="16"/>
        <v>2.2222222227696875E-5</v>
      </c>
      <c r="R32" s="42" t="s">
        <v>38</v>
      </c>
      <c r="S32" s="43">
        <f t="shared" si="12"/>
        <v>2.2222222227696875E-5</v>
      </c>
      <c r="T32" s="44">
        <f>IF(M32="ON",IF(ISBLANK(D32),"0",D32),"0")</f>
        <v>113.98957</v>
      </c>
      <c r="U32" s="44">
        <f t="shared" si="13"/>
        <v>99.734665000000007</v>
      </c>
      <c r="V32" s="44">
        <f t="shared" si="14"/>
        <v>21.683900000000001</v>
      </c>
      <c r="W32" s="44">
        <f t="shared" si="15"/>
        <v>21.679600000000001</v>
      </c>
      <c r="X32" s="45"/>
    </row>
    <row r="33" spans="1:24" x14ac:dyDescent="0.3">
      <c r="A33" s="35">
        <v>6</v>
      </c>
      <c r="B33" s="80" t="s">
        <v>129</v>
      </c>
      <c r="C33" s="80" t="s">
        <v>128</v>
      </c>
      <c r="D33" s="80">
        <v>313.98904299999998</v>
      </c>
      <c r="E33" s="80">
        <v>300.26276300000001</v>
      </c>
      <c r="F33" s="80">
        <v>21.683900000000001</v>
      </c>
      <c r="G33" s="80">
        <v>21.679600000000001</v>
      </c>
      <c r="H33" s="80">
        <v>0</v>
      </c>
      <c r="I33" s="80">
        <v>0</v>
      </c>
      <c r="J33" s="6"/>
      <c r="K33" s="122">
        <f>IF(ISBLANK(D33),"",IF(D32&lt;D33,((D33-200)-$D$48),((D33+200)-$D$48)))</f>
        <v>-2.288888889268037E-4</v>
      </c>
      <c r="L33" s="123">
        <f t="shared" si="10"/>
        <v>-7.7946362518908381E-5</v>
      </c>
      <c r="M33" s="124" t="s">
        <v>38</v>
      </c>
      <c r="N33" s="122">
        <f>IF(ISBLANK(E33),"",(400-E33)-$E$48)</f>
        <v>1.6804444444460387E-3</v>
      </c>
      <c r="O33" s="123">
        <f t="shared" si="11"/>
        <v>5.7226251767352181E-4</v>
      </c>
      <c r="P33" s="124" t="s">
        <v>38</v>
      </c>
      <c r="Q33" s="125">
        <f t="shared" si="16"/>
        <v>2.2222222227696875E-5</v>
      </c>
      <c r="R33" s="126" t="s">
        <v>38</v>
      </c>
      <c r="S33" s="127">
        <f t="shared" si="12"/>
        <v>2.2222222227696875E-5</v>
      </c>
      <c r="T33" s="128">
        <f>IF(M33="ON",IF(ISBLANK(D33),"0",IF(D32&lt;D33,(D33-200),(D33+200))),"0")</f>
        <v>113.98904299999998</v>
      </c>
      <c r="U33" s="128">
        <f t="shared" si="13"/>
        <v>99.737236999999993</v>
      </c>
      <c r="V33" s="128">
        <f t="shared" si="14"/>
        <v>21.683900000000001</v>
      </c>
      <c r="W33" s="128">
        <f t="shared" si="15"/>
        <v>21.679600000000001</v>
      </c>
      <c r="X33" s="129"/>
    </row>
    <row r="34" spans="1:24" x14ac:dyDescent="0.3">
      <c r="A34" s="35">
        <v>7</v>
      </c>
      <c r="B34" s="80" t="s">
        <v>129</v>
      </c>
      <c r="C34" s="80" t="s">
        <v>128</v>
      </c>
      <c r="D34" s="80">
        <v>113.98948900000001</v>
      </c>
      <c r="E34" s="80">
        <v>99.734571000000003</v>
      </c>
      <c r="F34" s="80">
        <v>21.684000000000001</v>
      </c>
      <c r="G34" s="80">
        <v>21.6797</v>
      </c>
      <c r="H34" s="80">
        <v>0</v>
      </c>
      <c r="I34" s="80">
        <v>0</v>
      </c>
      <c r="J34" s="6"/>
      <c r="K34" s="38">
        <f>IF(ISBLANK(D34),"",D34-$D$48)</f>
        <v>2.1711111109823378E-4</v>
      </c>
      <c r="L34" s="46">
        <f t="shared" si="10"/>
        <v>7.3935871293509092E-5</v>
      </c>
      <c r="M34" s="40" t="s">
        <v>38</v>
      </c>
      <c r="N34" s="38">
        <f>IF(ISBLANK(E34),"",E34-$E$48)</f>
        <v>-9.8555555554469265E-4</v>
      </c>
      <c r="O34" s="46">
        <f t="shared" si="11"/>
        <v>-3.3562496334706778E-4</v>
      </c>
      <c r="P34" s="40" t="s">
        <v>38</v>
      </c>
      <c r="Q34" s="41">
        <f t="shared" si="16"/>
        <v>1.2222222222746382E-4</v>
      </c>
      <c r="R34" s="42" t="s">
        <v>38</v>
      </c>
      <c r="S34" s="43">
        <f t="shared" si="12"/>
        <v>1.2222222222746382E-4</v>
      </c>
      <c r="T34" s="44">
        <f>IF(M34="ON",IF(ISBLANK(D34),"0",D34),"0")</f>
        <v>113.98948900000001</v>
      </c>
      <c r="U34" s="44">
        <f t="shared" si="13"/>
        <v>99.734571000000003</v>
      </c>
      <c r="V34" s="44">
        <f t="shared" si="14"/>
        <v>21.684000000000001</v>
      </c>
      <c r="W34" s="44">
        <f t="shared" si="15"/>
        <v>21.6797</v>
      </c>
      <c r="X34" s="45"/>
    </row>
    <row r="35" spans="1:24" x14ac:dyDescent="0.3">
      <c r="A35" s="35">
        <v>8</v>
      </c>
      <c r="B35" s="80" t="s">
        <v>129</v>
      </c>
      <c r="C35" s="80" t="s">
        <v>128</v>
      </c>
      <c r="D35" s="80">
        <v>313.98864500000002</v>
      </c>
      <c r="E35" s="80">
        <v>300.26336400000002</v>
      </c>
      <c r="F35" s="80">
        <v>21.683900000000001</v>
      </c>
      <c r="G35" s="80">
        <v>21.679600000000001</v>
      </c>
      <c r="H35" s="80">
        <v>0</v>
      </c>
      <c r="I35" s="80">
        <v>0</v>
      </c>
      <c r="J35" s="6"/>
      <c r="K35" s="122">
        <f>IF(ISBLANK(D35),"",IF(D34&lt;D35,((D35-200)-$D$48),((D35+200)-$D$48)))</f>
        <v>-6.2688888888828842E-4</v>
      </c>
      <c r="L35" s="123">
        <f t="shared" si="10"/>
        <v>-2.1348222196711307E-4</v>
      </c>
      <c r="M35" s="124" t="s">
        <v>38</v>
      </c>
      <c r="N35" s="122">
        <f>IF(ISBLANK(E35),"",(400-E35)-$E$48)</f>
        <v>1.0794444444286455E-3</v>
      </c>
      <c r="O35" s="123">
        <f t="shared" si="11"/>
        <v>3.6759655907768045E-4</v>
      </c>
      <c r="P35" s="124" t="s">
        <v>38</v>
      </c>
      <c r="Q35" s="125">
        <f t="shared" si="16"/>
        <v>2.2222222227696875E-5</v>
      </c>
      <c r="R35" s="126" t="s">
        <v>38</v>
      </c>
      <c r="S35" s="127">
        <f t="shared" si="12"/>
        <v>2.2222222227696875E-5</v>
      </c>
      <c r="T35" s="128">
        <f>IF(M35="ON",IF(ISBLANK(D35),"0",IF(D34&lt;D35,(D35-200),(D35+200))),"0")</f>
        <v>113.98864500000002</v>
      </c>
      <c r="U35" s="128">
        <f t="shared" si="13"/>
        <v>99.736635999999976</v>
      </c>
      <c r="V35" s="128">
        <f t="shared" si="14"/>
        <v>21.683900000000001</v>
      </c>
      <c r="W35" s="128">
        <f t="shared" si="15"/>
        <v>21.679600000000001</v>
      </c>
      <c r="X35" s="129"/>
    </row>
    <row r="36" spans="1:24" x14ac:dyDescent="0.3">
      <c r="A36" s="35">
        <v>9</v>
      </c>
      <c r="B36" s="36" t="s">
        <v>129</v>
      </c>
      <c r="C36" s="37" t="s">
        <v>128</v>
      </c>
      <c r="D36" s="37">
        <v>113.990093</v>
      </c>
      <c r="E36" s="37">
        <v>99.734511999999995</v>
      </c>
      <c r="F36" s="37">
        <v>21.683900000000001</v>
      </c>
      <c r="G36" s="37">
        <v>21.679600000000001</v>
      </c>
      <c r="H36" s="37">
        <v>0</v>
      </c>
      <c r="I36" s="37">
        <v>0</v>
      </c>
      <c r="J36" s="6"/>
      <c r="K36" s="38">
        <f>IF(ISBLANK(D36),"",D36-$D$48)</f>
        <v>8.2111111109384183E-4</v>
      </c>
      <c r="L36" s="46">
        <f t="shared" si="10"/>
        <v>2.7962311596721912E-4</v>
      </c>
      <c r="M36" s="40" t="s">
        <v>38</v>
      </c>
      <c r="N36" s="38">
        <f>IF(ISBLANK(E36),"",E36-$E$48)</f>
        <v>-1.0445555555520514E-3</v>
      </c>
      <c r="O36" s="46">
        <f t="shared" si="11"/>
        <v>-3.5571541450733838E-4</v>
      </c>
      <c r="P36" s="40" t="s">
        <v>38</v>
      </c>
      <c r="Q36" s="41">
        <f t="shared" si="16"/>
        <v>2.2222222227696875E-5</v>
      </c>
      <c r="R36" s="42" t="s">
        <v>38</v>
      </c>
      <c r="S36" s="43">
        <f t="shared" si="12"/>
        <v>2.2222222227696875E-5</v>
      </c>
      <c r="T36" s="44">
        <f>IF(M36="ON",IF(ISBLANK(D36),"0",D36),"0")</f>
        <v>113.990093</v>
      </c>
      <c r="U36" s="44">
        <f t="shared" si="13"/>
        <v>99.734511999999995</v>
      </c>
      <c r="V36" s="44">
        <f t="shared" si="14"/>
        <v>21.683900000000001</v>
      </c>
      <c r="W36" s="44">
        <f t="shared" si="15"/>
        <v>21.679600000000001</v>
      </c>
      <c r="X36" s="45"/>
    </row>
    <row r="37" spans="1:24" x14ac:dyDescent="0.3">
      <c r="A37" s="35">
        <v>10</v>
      </c>
      <c r="B37" s="36"/>
      <c r="C37" s="37"/>
      <c r="D37" s="37"/>
      <c r="E37" s="37"/>
      <c r="F37" s="37"/>
      <c r="G37" s="37"/>
      <c r="H37" s="37"/>
      <c r="I37" s="37"/>
      <c r="J37" s="6"/>
      <c r="K37" s="122" t="str">
        <f>IF(ISBLANK(D37),"",IF(D36&lt;D37,((D37-200)-$D$48),((D37+200)-$D$48)))</f>
        <v/>
      </c>
      <c r="L37" s="123" t="str">
        <f t="shared" si="10"/>
        <v/>
      </c>
      <c r="M37" s="124" t="s">
        <v>38</v>
      </c>
      <c r="N37" s="122" t="str">
        <f>IF(ISBLANK(E37),"",(400-E37)-$E$48)</f>
        <v/>
      </c>
      <c r="O37" s="123" t="str">
        <f t="shared" si="11"/>
        <v/>
      </c>
      <c r="P37" s="124" t="s">
        <v>38</v>
      </c>
      <c r="Q37" s="125" t="str">
        <f t="shared" si="16"/>
        <v/>
      </c>
      <c r="R37" s="126" t="s">
        <v>38</v>
      </c>
      <c r="S37" s="127" t="str">
        <f t="shared" si="12"/>
        <v/>
      </c>
      <c r="T37" s="128" t="str">
        <f>IF(M37="ON",IF(ISBLANK(D37),"0",IF(D36&lt;D37,(D37-200),(D37+200))),"0")</f>
        <v>0</v>
      </c>
      <c r="U37" s="128" t="str">
        <f t="shared" si="13"/>
        <v>0</v>
      </c>
      <c r="V37" s="128" t="str">
        <f t="shared" si="14"/>
        <v>0</v>
      </c>
      <c r="W37" s="128" t="str">
        <f t="shared" si="15"/>
        <v>0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 t="str">
        <f>B28</f>
        <v>AG0537</v>
      </c>
      <c r="C48" s="49" t="str">
        <f>C28</f>
        <v>AG0519</v>
      </c>
      <c r="D48" s="50">
        <f>T48</f>
        <v>113.98927188888891</v>
      </c>
      <c r="E48" s="50">
        <f>U48</f>
        <v>99.735556555555547</v>
      </c>
      <c r="F48" s="51">
        <f>V48</f>
        <v>21.683877777777774</v>
      </c>
      <c r="G48" s="51">
        <f>W48</f>
        <v>21.679577777777773</v>
      </c>
      <c r="H48" s="49">
        <f>H28</f>
        <v>0</v>
      </c>
      <c r="I48" s="49">
        <f>I28</f>
        <v>0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113.98927188888891</v>
      </c>
      <c r="U48" s="57">
        <f>IF(U49=0,VALUE(0),(U28+U29+U30+U31+U32+U33+U34+U35+U36+U37+U38+U39+U40+U41+U42+U43+U44+U45+U46+U47)/U49)</f>
        <v>99.735556555555547</v>
      </c>
      <c r="V48" s="57">
        <f>IF(V49=0,VALUE(0),(V28+V29+V30+V31+V32+V33+V34+V35+V36+V37+V38+V39+V40+V41+V42+V43+V44+V45+V46+V47)/V49)</f>
        <v>21.683877777777774</v>
      </c>
      <c r="W48" s="57">
        <f>IF(W49=0,VALUE(0),(W28+W29+W30+W31+W32+W33+W34+W35+W36+W37+W38+W39+W40+W41+W42+W43+W44+W45+W46+W47)/W49)</f>
        <v>21.679577777777773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9</v>
      </c>
      <c r="U49" s="66">
        <f>COUNT(U28:U47)</f>
        <v>9</v>
      </c>
      <c r="V49" s="66">
        <f>COUNT(V28:V47)</f>
        <v>9</v>
      </c>
      <c r="W49" s="66">
        <f>COUNT(W28:W47)</f>
        <v>9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121" t="s">
        <v>129</v>
      </c>
      <c r="C53" s="121" t="s">
        <v>130</v>
      </c>
      <c r="D53" s="121">
        <v>309.72040399999997</v>
      </c>
      <c r="E53" s="121">
        <v>100.175743</v>
      </c>
      <c r="F53" s="120">
        <v>12.078900000000001</v>
      </c>
      <c r="G53" s="120">
        <v>12.076599999999999</v>
      </c>
      <c r="H53" s="121">
        <v>0</v>
      </c>
      <c r="I53" s="121">
        <v>0</v>
      </c>
      <c r="J53" s="6"/>
      <c r="K53" s="38">
        <f>IF(ISBLANK(D53),"",D53-$D$73)</f>
        <v>5.7369999996126353E-4</v>
      </c>
      <c r="L53" s="39">
        <f t="shared" ref="L53:L72" si="17">IF(K53="","",SIN(K53*PI()/200)*G53)</f>
        <v>1.0883019535620116E-4</v>
      </c>
      <c r="M53" s="40" t="s">
        <v>38</v>
      </c>
      <c r="N53" s="38">
        <f>IF(ISBLANK(E53),"",E53-$E$73)</f>
        <v>-2.0525999999989608E-3</v>
      </c>
      <c r="O53" s="39">
        <f t="shared" ref="O53:O72" si="18">IF(N53="","",SIN(N53*PI()/200)*G53)</f>
        <v>-3.8937573464777482E-4</v>
      </c>
      <c r="P53" s="40" t="s">
        <v>38</v>
      </c>
      <c r="Q53" s="41">
        <f t="shared" ref="Q53:Q72" si="19">IF(ISBLANK(F53),"",F53-$F$73)</f>
        <v>-3.9999999998485691E-5</v>
      </c>
      <c r="R53" s="42" t="s">
        <v>38</v>
      </c>
      <c r="S53" s="43">
        <f t="shared" ref="S53:S72" si="20">IF(ISBLANK(G53),"",G53-$G$73)</f>
        <v>-4.0000000002038405E-5</v>
      </c>
      <c r="T53" s="44">
        <f>IF(M53="ON",IF(ISBLANK(D53),"0",D53),"0")</f>
        <v>309.72040399999997</v>
      </c>
      <c r="U53" s="44">
        <f t="shared" ref="U53:U72" si="21">IF(P53="ON",IF(ISBLANK(E53),"0",IF(E53&lt;200,E53,(400-E53))),"0")</f>
        <v>100.175743</v>
      </c>
      <c r="V53" s="44">
        <f t="shared" ref="V53:V72" si="22">IF(R53="ON",IF(ISBLANK(F53),"0",F53),"0")</f>
        <v>12.078900000000001</v>
      </c>
      <c r="W53" s="44">
        <f t="shared" ref="W53:W72" si="23">IF(R53="ON",IF(ISBLANK(G53),"0",G53),"0")</f>
        <v>12.076599999999999</v>
      </c>
      <c r="X53" s="45"/>
    </row>
    <row r="54" spans="1:24" x14ac:dyDescent="0.3">
      <c r="A54" s="69">
        <v>2</v>
      </c>
      <c r="B54" s="121" t="s">
        <v>129</v>
      </c>
      <c r="C54" s="121" t="s">
        <v>130</v>
      </c>
      <c r="D54" s="121">
        <v>109.719302</v>
      </c>
      <c r="E54" s="121">
        <v>299.82022999999998</v>
      </c>
      <c r="F54" s="120">
        <v>12.078799999999999</v>
      </c>
      <c r="G54" s="120">
        <v>12.076499999999999</v>
      </c>
      <c r="H54" s="121">
        <v>0</v>
      </c>
      <c r="I54" s="121">
        <v>0</v>
      </c>
      <c r="J54" s="6"/>
      <c r="K54" s="122">
        <f>IF(ISBLANK(D54),"",IF(D53&lt;D54,((D54-200)-$D$73),((D54+200)-$D$73)))</f>
        <v>-5.2830000004178146E-4</v>
      </c>
      <c r="L54" s="123">
        <f t="shared" si="17"/>
        <v>-1.0021704049034082E-4</v>
      </c>
      <c r="M54" s="124" t="s">
        <v>38</v>
      </c>
      <c r="N54" s="122">
        <f>IF(ISBLANK(E54),"",(400-E54)-$E$73)</f>
        <v>1.9744000000230244E-3</v>
      </c>
      <c r="O54" s="123">
        <f t="shared" si="18"/>
        <v>3.7453818796391917E-4</v>
      </c>
      <c r="P54" s="124" t="s">
        <v>38</v>
      </c>
      <c r="Q54" s="125">
        <f t="shared" si="19"/>
        <v>-1.4000000000002899E-4</v>
      </c>
      <c r="R54" s="126" t="s">
        <v>38</v>
      </c>
      <c r="S54" s="127">
        <f t="shared" si="20"/>
        <v>-1.4000000000180535E-4</v>
      </c>
      <c r="T54" s="128">
        <f>IF(M54="ON",IF(ISBLANK(D54),"0",IF(D53&lt;D54,(D54-200),(D54+200))),"0")</f>
        <v>309.71930199999997</v>
      </c>
      <c r="U54" s="128">
        <f t="shared" si="21"/>
        <v>100.17977000000002</v>
      </c>
      <c r="V54" s="128">
        <f t="shared" si="22"/>
        <v>12.078799999999999</v>
      </c>
      <c r="W54" s="128">
        <f t="shared" si="23"/>
        <v>12.076499999999999</v>
      </c>
      <c r="X54" s="129"/>
    </row>
    <row r="55" spans="1:24" x14ac:dyDescent="0.3">
      <c r="A55" s="69">
        <v>3</v>
      </c>
      <c r="B55" s="80" t="s">
        <v>129</v>
      </c>
      <c r="C55" s="80" t="s">
        <v>130</v>
      </c>
      <c r="D55" s="80">
        <v>309.72035299999999</v>
      </c>
      <c r="E55" s="80">
        <v>100.176109</v>
      </c>
      <c r="F55" s="80">
        <v>12.079000000000001</v>
      </c>
      <c r="G55" s="80">
        <v>12.076700000000001</v>
      </c>
      <c r="H55" s="80">
        <v>0</v>
      </c>
      <c r="I55" s="80">
        <v>0</v>
      </c>
      <c r="J55" s="6"/>
      <c r="K55" s="38">
        <f>IF(ISBLANK(D55),"",D55-$D$73)</f>
        <v>5.2269999997633931E-4</v>
      </c>
      <c r="L55" s="46">
        <f t="shared" si="17"/>
        <v>9.9156378165372603E-5</v>
      </c>
      <c r="M55" s="40" t="s">
        <v>38</v>
      </c>
      <c r="N55" s="38">
        <f>IF(ISBLANK(E55),"",E55-$E$73)</f>
        <v>-1.6865999999993164E-3</v>
      </c>
      <c r="O55" s="46">
        <f t="shared" si="18"/>
        <v>-3.1994862713513573E-4</v>
      </c>
      <c r="P55" s="40" t="s">
        <v>38</v>
      </c>
      <c r="Q55" s="41">
        <f t="shared" si="19"/>
        <v>6.0000000001281251E-5</v>
      </c>
      <c r="R55" s="42" t="s">
        <v>38</v>
      </c>
      <c r="S55" s="43">
        <f t="shared" si="20"/>
        <v>5.9999999999504894E-5</v>
      </c>
      <c r="T55" s="44">
        <f>IF(M55="ON",IF(ISBLANK(D55),"0",D55),"0")</f>
        <v>309.72035299999999</v>
      </c>
      <c r="U55" s="44">
        <f t="shared" si="21"/>
        <v>100.176109</v>
      </c>
      <c r="V55" s="44">
        <f t="shared" si="22"/>
        <v>12.079000000000001</v>
      </c>
      <c r="W55" s="44">
        <f t="shared" si="23"/>
        <v>12.076700000000001</v>
      </c>
      <c r="X55" s="45"/>
    </row>
    <row r="56" spans="1:24" x14ac:dyDescent="0.3">
      <c r="A56" s="69">
        <v>4</v>
      </c>
      <c r="B56" s="80" t="s">
        <v>129</v>
      </c>
      <c r="C56" s="80" t="s">
        <v>130</v>
      </c>
      <c r="D56" s="80">
        <v>109.719458</v>
      </c>
      <c r="E56" s="80">
        <v>299.82043199999998</v>
      </c>
      <c r="F56" s="80">
        <v>12.079000000000001</v>
      </c>
      <c r="G56" s="80">
        <v>12.076700000000001</v>
      </c>
      <c r="H56" s="80">
        <v>0</v>
      </c>
      <c r="I56" s="80">
        <v>0</v>
      </c>
      <c r="J56" s="6"/>
      <c r="K56" s="122">
        <f>IF(ISBLANK(D56),"",IF(D55&lt;D56,((D56-200)-$D$73),((D56+200)-$D$73)))</f>
        <v>-3.7229999998089625E-4</v>
      </c>
      <c r="L56" s="123">
        <f t="shared" si="17"/>
        <v>-7.0625444023243475E-5</v>
      </c>
      <c r="M56" s="124" t="s">
        <v>38</v>
      </c>
      <c r="N56" s="122">
        <f>IF(ISBLANK(E56),"",(400-E56)-$E$73)</f>
        <v>1.7724000000214346E-3</v>
      </c>
      <c r="O56" s="123">
        <f t="shared" si="18"/>
        <v>3.3622491802115571E-4</v>
      </c>
      <c r="P56" s="124" t="s">
        <v>38</v>
      </c>
      <c r="Q56" s="125">
        <f t="shared" si="19"/>
        <v>6.0000000001281251E-5</v>
      </c>
      <c r="R56" s="126" t="s">
        <v>38</v>
      </c>
      <c r="S56" s="127">
        <f t="shared" si="20"/>
        <v>5.9999999999504894E-5</v>
      </c>
      <c r="T56" s="128">
        <f>IF(M56="ON",IF(ISBLANK(D56),"0",IF(D55&lt;D56,(D56-200),(D56+200))),"0")</f>
        <v>309.71945800000003</v>
      </c>
      <c r="U56" s="128">
        <f t="shared" si="21"/>
        <v>100.17956800000002</v>
      </c>
      <c r="V56" s="128">
        <f t="shared" si="22"/>
        <v>12.079000000000001</v>
      </c>
      <c r="W56" s="128">
        <f t="shared" si="23"/>
        <v>12.076700000000001</v>
      </c>
      <c r="X56" s="129"/>
    </row>
    <row r="57" spans="1:24" x14ac:dyDescent="0.3">
      <c r="A57" s="69">
        <v>5</v>
      </c>
      <c r="B57" s="80" t="s">
        <v>129</v>
      </c>
      <c r="C57" s="80" t="s">
        <v>130</v>
      </c>
      <c r="D57" s="80">
        <v>309.72005200000001</v>
      </c>
      <c r="E57" s="80">
        <v>100.17549200000001</v>
      </c>
      <c r="F57" s="80">
        <v>12.078900000000001</v>
      </c>
      <c r="G57" s="80">
        <v>12.076599999999999</v>
      </c>
      <c r="H57" s="80">
        <v>0</v>
      </c>
      <c r="I57" s="80">
        <v>0</v>
      </c>
      <c r="J57" s="6"/>
      <c r="K57" s="38">
        <f>IF(ISBLANK(D57),"",D57-$D$73)</f>
        <v>2.2169999999732681E-4</v>
      </c>
      <c r="L57" s="46">
        <f t="shared" si="17"/>
        <v>4.205622156542755E-5</v>
      </c>
      <c r="M57" s="40" t="s">
        <v>38</v>
      </c>
      <c r="N57" s="38">
        <f>IF(ISBLANK(E57),"",E57-$E$73)</f>
        <v>-2.3035999999905243E-3</v>
      </c>
      <c r="O57" s="46">
        <f t="shared" si="18"/>
        <v>-4.369901307079056E-4</v>
      </c>
      <c r="P57" s="40" t="s">
        <v>38</v>
      </c>
      <c r="Q57" s="41">
        <f t="shared" si="19"/>
        <v>-3.9999999998485691E-5</v>
      </c>
      <c r="R57" s="42" t="s">
        <v>38</v>
      </c>
      <c r="S57" s="43">
        <f t="shared" si="20"/>
        <v>-4.0000000002038405E-5</v>
      </c>
      <c r="T57" s="44">
        <f>IF(M57="ON",IF(ISBLANK(D57),"0",D57),"0")</f>
        <v>309.72005200000001</v>
      </c>
      <c r="U57" s="44">
        <f t="shared" si="21"/>
        <v>100.17549200000001</v>
      </c>
      <c r="V57" s="44">
        <f t="shared" si="22"/>
        <v>12.078900000000001</v>
      </c>
      <c r="W57" s="44">
        <f t="shared" si="23"/>
        <v>12.076599999999999</v>
      </c>
      <c r="X57" s="45"/>
    </row>
    <row r="58" spans="1:24" x14ac:dyDescent="0.3">
      <c r="A58" s="69">
        <v>6</v>
      </c>
      <c r="B58" s="80" t="s">
        <v>129</v>
      </c>
      <c r="C58" s="80" t="s">
        <v>130</v>
      </c>
      <c r="D58" s="80">
        <v>109.719269</v>
      </c>
      <c r="E58" s="80">
        <v>299.82047499999999</v>
      </c>
      <c r="F58" s="80">
        <v>12.079000000000001</v>
      </c>
      <c r="G58" s="80">
        <v>12.076700000000001</v>
      </c>
      <c r="H58" s="80">
        <v>0</v>
      </c>
      <c r="I58" s="80">
        <v>0</v>
      </c>
      <c r="J58" s="6"/>
      <c r="K58" s="122">
        <f>IF(ISBLANK(D58),"",IF(D57&lt;D58,((D58-200)-$D$73),((D58+200)-$D$73)))</f>
        <v>-5.6130000001530789E-4</v>
      </c>
      <c r="L58" s="123">
        <f t="shared" si="17"/>
        <v>-1.064788120684238E-4</v>
      </c>
      <c r="M58" s="124" t="s">
        <v>38</v>
      </c>
      <c r="N58" s="122">
        <f>IF(ISBLANK(E58),"",(400-E58)-$E$73)</f>
        <v>1.7294000000163123E-3</v>
      </c>
      <c r="O58" s="123">
        <f t="shared" si="18"/>
        <v>3.2806780254335363E-4</v>
      </c>
      <c r="P58" s="124" t="s">
        <v>38</v>
      </c>
      <c r="Q58" s="125">
        <f t="shared" si="19"/>
        <v>6.0000000001281251E-5</v>
      </c>
      <c r="R58" s="126" t="s">
        <v>38</v>
      </c>
      <c r="S58" s="127">
        <f t="shared" si="20"/>
        <v>5.9999999999504894E-5</v>
      </c>
      <c r="T58" s="128">
        <f>IF(M58="ON",IF(ISBLANK(D58),"0",IF(D57&lt;D58,(D58-200),(D58+200))),"0")</f>
        <v>309.719269</v>
      </c>
      <c r="U58" s="128">
        <f t="shared" si="21"/>
        <v>100.17952500000001</v>
      </c>
      <c r="V58" s="128">
        <f t="shared" si="22"/>
        <v>12.079000000000001</v>
      </c>
      <c r="W58" s="128">
        <f t="shared" si="23"/>
        <v>12.076700000000001</v>
      </c>
      <c r="X58" s="129"/>
    </row>
    <row r="59" spans="1:24" x14ac:dyDescent="0.3">
      <c r="A59" s="69">
        <v>7</v>
      </c>
      <c r="B59" s="80" t="s">
        <v>129</v>
      </c>
      <c r="C59" s="80" t="s">
        <v>130</v>
      </c>
      <c r="D59" s="80">
        <v>309.71977500000003</v>
      </c>
      <c r="E59" s="80">
        <v>100.176365</v>
      </c>
      <c r="F59" s="80">
        <v>12.0791</v>
      </c>
      <c r="G59" s="80">
        <v>12.0768</v>
      </c>
      <c r="H59" s="80">
        <v>0</v>
      </c>
      <c r="I59" s="80">
        <v>0</v>
      </c>
      <c r="J59" s="6"/>
      <c r="K59" s="38">
        <f>IF(ISBLANK(D59),"",D59-$D$73)</f>
        <v>-5.5299999985436443E-5</v>
      </c>
      <c r="L59" s="46">
        <f t="shared" si="17"/>
        <v>-1.049051677016439E-5</v>
      </c>
      <c r="M59" s="40" t="s">
        <v>38</v>
      </c>
      <c r="N59" s="38">
        <f>IF(ISBLANK(E59),"",E59-$E$73)</f>
        <v>-1.430599999991955E-3</v>
      </c>
      <c r="O59" s="46">
        <f t="shared" si="18"/>
        <v>-2.7138758217005299E-4</v>
      </c>
      <c r="P59" s="40" t="s">
        <v>38</v>
      </c>
      <c r="Q59" s="41">
        <f t="shared" si="19"/>
        <v>1.6000000000104819E-4</v>
      </c>
      <c r="R59" s="42" t="s">
        <v>38</v>
      </c>
      <c r="S59" s="43">
        <f t="shared" si="20"/>
        <v>1.5999999999927184E-4</v>
      </c>
      <c r="T59" s="44">
        <f>IF(M59="ON",IF(ISBLANK(D59),"0",D59),"0")</f>
        <v>309.71977500000003</v>
      </c>
      <c r="U59" s="44">
        <f t="shared" si="21"/>
        <v>100.176365</v>
      </c>
      <c r="V59" s="44">
        <f t="shared" si="22"/>
        <v>12.0791</v>
      </c>
      <c r="W59" s="44">
        <f t="shared" si="23"/>
        <v>12.0768</v>
      </c>
      <c r="X59" s="45"/>
    </row>
    <row r="60" spans="1:24" x14ac:dyDescent="0.3">
      <c r="A60" s="69">
        <v>8</v>
      </c>
      <c r="B60" s="80" t="s">
        <v>129</v>
      </c>
      <c r="C60" s="80" t="s">
        <v>130</v>
      </c>
      <c r="D60" s="80">
        <v>109.719649</v>
      </c>
      <c r="E60" s="80">
        <v>299.82028000000003</v>
      </c>
      <c r="F60" s="80">
        <v>12.078799999999999</v>
      </c>
      <c r="G60" s="80">
        <v>12.076499999999999</v>
      </c>
      <c r="H60" s="80">
        <v>0</v>
      </c>
      <c r="I60" s="80">
        <v>0</v>
      </c>
      <c r="J60" s="6"/>
      <c r="K60" s="122">
        <f>IF(ISBLANK(D60),"",IF(D59&lt;D60,((D60-200)-$D$73),((D60+200)-$D$73)))</f>
        <v>-1.8130000000837754E-4</v>
      </c>
      <c r="L60" s="123">
        <f t="shared" si="17"/>
        <v>-3.4392105698439129E-5</v>
      </c>
      <c r="M60" s="124" t="s">
        <v>38</v>
      </c>
      <c r="N60" s="122">
        <f>IF(ISBLANK(E60),"",(400-E60)-$E$73)</f>
        <v>1.924399999978732E-3</v>
      </c>
      <c r="O60" s="123">
        <f t="shared" si="18"/>
        <v>3.6505332703969475E-4</v>
      </c>
      <c r="P60" s="124" t="s">
        <v>38</v>
      </c>
      <c r="Q60" s="125">
        <f t="shared" si="19"/>
        <v>-1.4000000000002899E-4</v>
      </c>
      <c r="R60" s="126" t="s">
        <v>38</v>
      </c>
      <c r="S60" s="127">
        <f t="shared" si="20"/>
        <v>-1.4000000000180535E-4</v>
      </c>
      <c r="T60" s="128">
        <f>IF(M60="ON",IF(ISBLANK(D60),"0",IF(D59&lt;D60,(D60-200),(D60+200))),"0")</f>
        <v>309.719649</v>
      </c>
      <c r="U60" s="128">
        <f t="shared" si="21"/>
        <v>100.17971999999997</v>
      </c>
      <c r="V60" s="128">
        <f t="shared" si="22"/>
        <v>12.078799999999999</v>
      </c>
      <c r="W60" s="128">
        <f t="shared" si="23"/>
        <v>12.076499999999999</v>
      </c>
      <c r="X60" s="129"/>
    </row>
    <row r="61" spans="1:24" x14ac:dyDescent="0.3">
      <c r="A61" s="69">
        <v>9</v>
      </c>
      <c r="B61" s="36" t="s">
        <v>129</v>
      </c>
      <c r="C61" s="37" t="s">
        <v>130</v>
      </c>
      <c r="D61" s="37">
        <v>309.72026299999999</v>
      </c>
      <c r="E61" s="37">
        <v>100.176125</v>
      </c>
      <c r="F61" s="37">
        <v>12.0791</v>
      </c>
      <c r="G61" s="37">
        <v>12.0768</v>
      </c>
      <c r="H61" s="37">
        <v>0</v>
      </c>
      <c r="I61" s="37">
        <v>0</v>
      </c>
      <c r="J61" s="6"/>
      <c r="K61" s="38">
        <f>IF(ISBLANK(D61),"",D61-$D$73)</f>
        <v>4.3269999997619379E-4</v>
      </c>
      <c r="L61" s="46">
        <f t="shared" si="17"/>
        <v>8.2084025449574111E-5</v>
      </c>
      <c r="M61" s="40" t="s">
        <v>38</v>
      </c>
      <c r="N61" s="38">
        <f>IF(ISBLANK(E61),"",E61-$E$73)</f>
        <v>-1.67059999999708E-3</v>
      </c>
      <c r="O61" s="46">
        <f t="shared" si="18"/>
        <v>-3.1691604554814115E-4</v>
      </c>
      <c r="P61" s="40" t="s">
        <v>38</v>
      </c>
      <c r="Q61" s="41">
        <f t="shared" si="19"/>
        <v>1.6000000000104819E-4</v>
      </c>
      <c r="R61" s="42" t="s">
        <v>38</v>
      </c>
      <c r="S61" s="43">
        <f t="shared" si="20"/>
        <v>1.5999999999927184E-4</v>
      </c>
      <c r="T61" s="44">
        <f>IF(M61="ON",IF(ISBLANK(D61),"0",D61),"0")</f>
        <v>309.72026299999999</v>
      </c>
      <c r="U61" s="44">
        <f t="shared" si="21"/>
        <v>100.176125</v>
      </c>
      <c r="V61" s="44">
        <f t="shared" si="22"/>
        <v>12.0791</v>
      </c>
      <c r="W61" s="44">
        <f t="shared" si="23"/>
        <v>12.0768</v>
      </c>
      <c r="X61" s="45"/>
    </row>
    <row r="62" spans="1:24" x14ac:dyDescent="0.3">
      <c r="A62" s="69">
        <v>10</v>
      </c>
      <c r="B62" s="36" t="s">
        <v>129</v>
      </c>
      <c r="C62" s="37" t="s">
        <v>130</v>
      </c>
      <c r="D62" s="37">
        <v>109.71977800000001</v>
      </c>
      <c r="E62" s="37">
        <v>299.82046100000002</v>
      </c>
      <c r="F62" s="37">
        <v>12.078799999999999</v>
      </c>
      <c r="G62" s="37">
        <v>12.076499999999999</v>
      </c>
      <c r="H62" s="37">
        <v>0</v>
      </c>
      <c r="I62" s="37">
        <v>0</v>
      </c>
      <c r="J62" s="6"/>
      <c r="K62" s="122">
        <f>IF(ISBLANK(D62),"",IF(D61&lt;D62,((D62-200)-$D$73),((D62+200)-$D$73)))</f>
        <v>-5.2299999993010715E-5</v>
      </c>
      <c r="L62" s="123">
        <f t="shared" si="17"/>
        <v>-9.9211645212747067E-6</v>
      </c>
      <c r="M62" s="124" t="s">
        <v>38</v>
      </c>
      <c r="N62" s="122">
        <f>IF(ISBLANK(E62),"",(400-E62)-$E$73)</f>
        <v>1.7433999999809657E-3</v>
      </c>
      <c r="O62" s="123">
        <f t="shared" si="18"/>
        <v>3.3071813052300145E-4</v>
      </c>
      <c r="P62" s="124" t="s">
        <v>38</v>
      </c>
      <c r="Q62" s="125">
        <f t="shared" si="19"/>
        <v>-1.4000000000002899E-4</v>
      </c>
      <c r="R62" s="126" t="s">
        <v>38</v>
      </c>
      <c r="S62" s="127">
        <f t="shared" si="20"/>
        <v>-1.4000000000180535E-4</v>
      </c>
      <c r="T62" s="128">
        <f>IF(M62="ON",IF(ISBLANK(D62),"0",IF(D61&lt;D62,(D62-200),(D62+200))),"0")</f>
        <v>309.71977800000002</v>
      </c>
      <c r="U62" s="128">
        <f t="shared" si="21"/>
        <v>100.17953899999998</v>
      </c>
      <c r="V62" s="128">
        <f t="shared" si="22"/>
        <v>12.078799999999999</v>
      </c>
      <c r="W62" s="128">
        <f t="shared" si="23"/>
        <v>12.076499999999999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 t="str">
        <f>B53</f>
        <v>AG0537</v>
      </c>
      <c r="C73" s="49" t="str">
        <f>C53</f>
        <v>AG0547</v>
      </c>
      <c r="D73" s="50">
        <f>T73</f>
        <v>309.71983030000001</v>
      </c>
      <c r="E73" s="50">
        <f>U73</f>
        <v>100.1777956</v>
      </c>
      <c r="F73" s="51">
        <f>V73</f>
        <v>12.078939999999999</v>
      </c>
      <c r="G73" s="51">
        <f>W73</f>
        <v>12.076640000000001</v>
      </c>
      <c r="H73" s="49">
        <f>H53</f>
        <v>0</v>
      </c>
      <c r="I73" s="49">
        <f>I53</f>
        <v>0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309.71983030000001</v>
      </c>
      <c r="U73" s="57">
        <f>IF(U74=0,VALUE(0),(U53+U54+U55+U56+U57+U58+U59+U60+U61+U62+U63+U64+U65+U66+U67+U68+U69+U70+U71+U72)/U74)</f>
        <v>100.1777956</v>
      </c>
      <c r="V73" s="57">
        <f>IF(V74=0,VALUE(0),(V53+V54+V55+V56+V57+V58+V59+V60+V61+V62+V63+V64+V65+V66+V67+V68+V69+V70+V71+V72)/V74)</f>
        <v>12.078939999999999</v>
      </c>
      <c r="W73" s="57">
        <f>IF(W74=0,VALUE(0),(W53+W54+W55+W56+W57+W58+W59+W60+W61+W62+W63+W64+W65+W66+W67+W68+W69+W70+W71+W72)/W74)</f>
        <v>12.076640000000001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10</v>
      </c>
      <c r="U74" s="66">
        <f>COUNT(U53:U72)</f>
        <v>10</v>
      </c>
      <c r="V74" s="66">
        <f>COUNT(V53:V72)</f>
        <v>10</v>
      </c>
      <c r="W74" s="66">
        <f>COUNT(W53:W72)</f>
        <v>10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119" t="s">
        <v>132</v>
      </c>
      <c r="C78" s="119" t="s">
        <v>131</v>
      </c>
      <c r="D78" s="119">
        <v>308.34336400000001</v>
      </c>
      <c r="E78" s="119">
        <v>100.277812</v>
      </c>
      <c r="F78" s="120">
        <v>22.993600000000001</v>
      </c>
      <c r="G78" s="120">
        <v>22.989000000000001</v>
      </c>
      <c r="H78" s="119">
        <v>0</v>
      </c>
      <c r="I78" s="119">
        <v>0</v>
      </c>
      <c r="J78" s="6"/>
      <c r="K78" s="38">
        <f>IF(ISBLANK(D78),"",D78-$D$98)</f>
        <v>7.0590000001402586E-4</v>
      </c>
      <c r="L78" s="39">
        <f t="shared" ref="L78:L97" si="24">IF(K78="","",SIN(K78*PI()/200)*G78)</f>
        <v>2.5490780846530112E-4</v>
      </c>
      <c r="M78" s="40" t="s">
        <v>38</v>
      </c>
      <c r="N78" s="38">
        <f>IF(ISBLANK(E78),"",E78-$E$98)</f>
        <v>-5.986000000035574E-4</v>
      </c>
      <c r="O78" s="39">
        <f t="shared" ref="O78:O97" si="25">IF(N78="","",SIN(N78*PI()/200)*G78)</f>
        <v>-2.1616066602363302E-4</v>
      </c>
      <c r="P78" s="40" t="s">
        <v>38</v>
      </c>
      <c r="Q78" s="41">
        <f t="shared" ref="Q78:Q97" si="26">IF(ISBLANK(F78),"",F78-$F$98)</f>
        <v>-1.8999999999635975E-4</v>
      </c>
      <c r="R78" s="42" t="s">
        <v>38</v>
      </c>
      <c r="S78" s="43">
        <f t="shared" ref="S78:S97" si="27">IF(ISBLANK(G78),"",G78-$G$98)</f>
        <v>-1.8999999999991246E-4</v>
      </c>
      <c r="T78" s="44">
        <f>IF(M78="ON",IF(ISBLANK(D78),"0",D78),"0")</f>
        <v>308.34336400000001</v>
      </c>
      <c r="U78" s="44">
        <f t="shared" ref="U78:U97" si="28">IF(P78="ON",IF(ISBLANK(E78),"0",IF(E78&lt;200,E78,(400-E78))),"0")</f>
        <v>100.277812</v>
      </c>
      <c r="V78" s="44">
        <f t="shared" ref="V78:V97" si="29">IF(R78="ON",IF(ISBLANK(F78),"0",F78),"0")</f>
        <v>22.993600000000001</v>
      </c>
      <c r="W78" s="44">
        <f t="shared" ref="W78:W97" si="30">IF(R78="ON",IF(ISBLANK(G78),"0",G78),"0")</f>
        <v>22.989000000000001</v>
      </c>
      <c r="X78" s="45"/>
    </row>
    <row r="79" spans="1:24" x14ac:dyDescent="0.3">
      <c r="A79" s="69">
        <v>2</v>
      </c>
      <c r="B79" s="119" t="s">
        <v>129</v>
      </c>
      <c r="C79" s="119" t="s">
        <v>131</v>
      </c>
      <c r="D79" s="119">
        <v>108.341719</v>
      </c>
      <c r="E79" s="119">
        <v>299.72065199999997</v>
      </c>
      <c r="F79" s="120">
        <v>22.9938</v>
      </c>
      <c r="G79" s="120">
        <v>22.9892</v>
      </c>
      <c r="H79" s="119">
        <v>0</v>
      </c>
      <c r="I79" s="119">
        <v>0</v>
      </c>
      <c r="J79" s="6"/>
      <c r="K79" s="122">
        <f>IF(ISBLANK(D79),"",IF(D78&lt;D79,((D79-200)-$D$98),((D79+200)-$D$98)))</f>
        <v>-9.3909999998231797E-4</v>
      </c>
      <c r="L79" s="123">
        <f t="shared" si="24"/>
        <v>-3.3912169643303267E-4</v>
      </c>
      <c r="M79" s="124" t="s">
        <v>38</v>
      </c>
      <c r="N79" s="122">
        <f>IF(ISBLANK(E79),"",(400-E79)-$E$98)</f>
        <v>9.3740000002640045E-4</v>
      </c>
      <c r="O79" s="123">
        <f t="shared" si="25"/>
        <v>3.3850780348344692E-4</v>
      </c>
      <c r="P79" s="124" t="s">
        <v>38</v>
      </c>
      <c r="Q79" s="125">
        <f t="shared" si="26"/>
        <v>1.0000000003174137E-5</v>
      </c>
      <c r="R79" s="126" t="s">
        <v>38</v>
      </c>
      <c r="S79" s="127">
        <f t="shared" si="27"/>
        <v>9.9999999996214228E-6</v>
      </c>
      <c r="T79" s="128">
        <f>IF(M79="ON",IF(ISBLANK(D79),"0",IF(D78&lt;D79,(D79-200),(D79+200))),"0")</f>
        <v>308.34171900000001</v>
      </c>
      <c r="U79" s="128">
        <f t="shared" si="28"/>
        <v>100.27934800000003</v>
      </c>
      <c r="V79" s="128">
        <f t="shared" si="29"/>
        <v>22.9938</v>
      </c>
      <c r="W79" s="128">
        <f t="shared" si="30"/>
        <v>22.9892</v>
      </c>
      <c r="X79" s="129"/>
    </row>
    <row r="80" spans="1:24" x14ac:dyDescent="0.3">
      <c r="A80" s="69">
        <v>3</v>
      </c>
      <c r="B80" s="80" t="s">
        <v>129</v>
      </c>
      <c r="C80" s="80" t="s">
        <v>131</v>
      </c>
      <c r="D80" s="80">
        <v>308.34297299999997</v>
      </c>
      <c r="E80" s="80">
        <v>100.27723</v>
      </c>
      <c r="F80" s="80">
        <v>22.9938</v>
      </c>
      <c r="G80" s="80">
        <v>22.9892</v>
      </c>
      <c r="H80" s="80">
        <v>0</v>
      </c>
      <c r="I80" s="80">
        <v>0</v>
      </c>
      <c r="J80" s="6"/>
      <c r="K80" s="38">
        <f>IF(ISBLANK(D80),"",D80-$D$98)</f>
        <v>3.1489999997802443E-4</v>
      </c>
      <c r="L80" s="46">
        <f t="shared" si="24"/>
        <v>1.1371464402593735E-4</v>
      </c>
      <c r="M80" s="40" t="s">
        <v>38</v>
      </c>
      <c r="N80" s="38">
        <f>IF(ISBLANK(E80),"",E80-$E$98)</f>
        <v>-1.1805999999978667E-3</v>
      </c>
      <c r="O80" s="46">
        <f t="shared" si="25"/>
        <v>-4.2633060888853697E-4</v>
      </c>
      <c r="P80" s="40" t="s">
        <v>38</v>
      </c>
      <c r="Q80" s="41">
        <f t="shared" si="26"/>
        <v>1.0000000003174137E-5</v>
      </c>
      <c r="R80" s="42" t="s">
        <v>38</v>
      </c>
      <c r="S80" s="43">
        <f t="shared" si="27"/>
        <v>9.9999999996214228E-6</v>
      </c>
      <c r="T80" s="44">
        <f>IF(M80="ON",IF(ISBLANK(D80),"0",D80),"0")</f>
        <v>308.34297299999997</v>
      </c>
      <c r="U80" s="44">
        <f t="shared" si="28"/>
        <v>100.27723</v>
      </c>
      <c r="V80" s="44">
        <f t="shared" si="29"/>
        <v>22.9938</v>
      </c>
      <c r="W80" s="44">
        <f t="shared" si="30"/>
        <v>22.9892</v>
      </c>
      <c r="X80" s="45"/>
    </row>
    <row r="81" spans="1:24" x14ac:dyDescent="0.3">
      <c r="A81" s="69">
        <v>4</v>
      </c>
      <c r="B81" s="80" t="s">
        <v>129</v>
      </c>
      <c r="C81" s="80" t="s">
        <v>131</v>
      </c>
      <c r="D81" s="80">
        <v>108.341883</v>
      </c>
      <c r="E81" s="80">
        <v>299.72036500000002</v>
      </c>
      <c r="F81" s="80">
        <v>22.9938</v>
      </c>
      <c r="G81" s="80">
        <v>22.9892</v>
      </c>
      <c r="H81" s="80">
        <v>0</v>
      </c>
      <c r="I81" s="80">
        <v>0</v>
      </c>
      <c r="J81" s="6"/>
      <c r="K81" s="122">
        <f>IF(ISBLANK(D81),"",IF(D80&lt;D81,((D81-200)-$D$98),((D81+200)-$D$98)))</f>
        <v>-7.7509999999847423E-4</v>
      </c>
      <c r="L81" s="123">
        <f t="shared" si="24"/>
        <v>-2.7989908094208735E-4</v>
      </c>
      <c r="M81" s="124" t="s">
        <v>38</v>
      </c>
      <c r="N81" s="122">
        <f>IF(ISBLANK(E81),"",(400-E81)-$E$98)</f>
        <v>1.2243999999839161E-3</v>
      </c>
      <c r="O81" s="123">
        <f t="shared" si="25"/>
        <v>4.4214738058186479E-4</v>
      </c>
      <c r="P81" s="124" t="s">
        <v>38</v>
      </c>
      <c r="Q81" s="125">
        <f t="shared" si="26"/>
        <v>1.0000000003174137E-5</v>
      </c>
      <c r="R81" s="126" t="s">
        <v>38</v>
      </c>
      <c r="S81" s="127">
        <f t="shared" si="27"/>
        <v>9.9999999996214228E-6</v>
      </c>
      <c r="T81" s="128">
        <f>IF(M81="ON",IF(ISBLANK(D81),"0",IF(D80&lt;D81,(D81-200),(D81+200))),"0")</f>
        <v>308.341883</v>
      </c>
      <c r="U81" s="128">
        <f t="shared" si="28"/>
        <v>100.27963499999998</v>
      </c>
      <c r="V81" s="128">
        <f t="shared" si="29"/>
        <v>22.9938</v>
      </c>
      <c r="W81" s="128">
        <f t="shared" si="30"/>
        <v>22.9892</v>
      </c>
      <c r="X81" s="129"/>
    </row>
    <row r="82" spans="1:24" x14ac:dyDescent="0.3">
      <c r="A82" s="69">
        <v>5</v>
      </c>
      <c r="B82" s="80" t="s">
        <v>129</v>
      </c>
      <c r="C82" s="80" t="s">
        <v>131</v>
      </c>
      <c r="D82" s="80">
        <v>308.34351700000002</v>
      </c>
      <c r="E82" s="80">
        <v>100.276715</v>
      </c>
      <c r="F82" s="80">
        <v>22.9939</v>
      </c>
      <c r="G82" s="80">
        <v>22.9893</v>
      </c>
      <c r="H82" s="80">
        <v>0</v>
      </c>
      <c r="I82" s="80">
        <v>0</v>
      </c>
      <c r="J82" s="6"/>
      <c r="K82" s="38">
        <f>IF(ISBLANK(D82),"",D82-$D$98)</f>
        <v>8.5890000002564193E-4</v>
      </c>
      <c r="L82" s="46">
        <f t="shared" si="24"/>
        <v>3.1016174217393769E-4</v>
      </c>
      <c r="M82" s="40" t="s">
        <v>38</v>
      </c>
      <c r="N82" s="38">
        <f>IF(ISBLANK(E82),"",E82-$E$98)</f>
        <v>-1.6956000000050153E-3</v>
      </c>
      <c r="O82" s="46">
        <f t="shared" si="25"/>
        <v>-6.1230672950257159E-4</v>
      </c>
      <c r="P82" s="40" t="s">
        <v>38</v>
      </c>
      <c r="Q82" s="41">
        <f t="shared" si="26"/>
        <v>1.1000000000294108E-4</v>
      </c>
      <c r="R82" s="42" t="s">
        <v>38</v>
      </c>
      <c r="S82" s="43">
        <f t="shared" si="27"/>
        <v>1.0999999999938836E-4</v>
      </c>
      <c r="T82" s="44">
        <f>IF(M82="ON",IF(ISBLANK(D82),"0",D82),"0")</f>
        <v>308.34351700000002</v>
      </c>
      <c r="U82" s="44">
        <f t="shared" si="28"/>
        <v>100.276715</v>
      </c>
      <c r="V82" s="44">
        <f t="shared" si="29"/>
        <v>22.9939</v>
      </c>
      <c r="W82" s="44">
        <f t="shared" si="30"/>
        <v>22.9893</v>
      </c>
      <c r="X82" s="45"/>
    </row>
    <row r="83" spans="1:24" x14ac:dyDescent="0.3">
      <c r="A83" s="69">
        <v>6</v>
      </c>
      <c r="B83" s="80" t="s">
        <v>129</v>
      </c>
      <c r="C83" s="80" t="s">
        <v>131</v>
      </c>
      <c r="D83" s="80">
        <v>108.341883</v>
      </c>
      <c r="E83" s="80">
        <v>299.72076399999997</v>
      </c>
      <c r="F83" s="80">
        <v>22.9938</v>
      </c>
      <c r="G83" s="80">
        <v>22.9892</v>
      </c>
      <c r="H83" s="80">
        <v>0</v>
      </c>
      <c r="I83" s="80">
        <v>0</v>
      </c>
      <c r="J83" s="6"/>
      <c r="K83" s="122">
        <f>IF(ISBLANK(D83),"",IF(D82&lt;D83,((D83-200)-$D$98),((D83+200)-$D$98)))</f>
        <v>-7.7509999999847423E-4</v>
      </c>
      <c r="L83" s="123">
        <f t="shared" si="24"/>
        <v>-2.7989908094208735E-4</v>
      </c>
      <c r="M83" s="124" t="s">
        <v>38</v>
      </c>
      <c r="N83" s="122">
        <f>IF(ISBLANK(E83),"",(400-E83)-$E$98)</f>
        <v>8.2540000002495617E-4</v>
      </c>
      <c r="O83" s="123">
        <f t="shared" si="25"/>
        <v>2.9806309046093924E-4</v>
      </c>
      <c r="P83" s="124" t="s">
        <v>38</v>
      </c>
      <c r="Q83" s="125">
        <f t="shared" si="26"/>
        <v>1.0000000003174137E-5</v>
      </c>
      <c r="R83" s="126" t="s">
        <v>38</v>
      </c>
      <c r="S83" s="127">
        <f t="shared" si="27"/>
        <v>9.9999999996214228E-6</v>
      </c>
      <c r="T83" s="128">
        <f>IF(M83="ON",IF(ISBLANK(D83),"0",IF(D82&lt;D83,(D83-200),(D83+200))),"0")</f>
        <v>308.341883</v>
      </c>
      <c r="U83" s="128">
        <f t="shared" si="28"/>
        <v>100.27923600000003</v>
      </c>
      <c r="V83" s="128">
        <f t="shared" si="29"/>
        <v>22.9938</v>
      </c>
      <c r="W83" s="128">
        <f t="shared" si="30"/>
        <v>22.9892</v>
      </c>
      <c r="X83" s="129"/>
    </row>
    <row r="84" spans="1:24" x14ac:dyDescent="0.3">
      <c r="A84" s="69">
        <v>7</v>
      </c>
      <c r="B84" s="80" t="s">
        <v>129</v>
      </c>
      <c r="C84" s="80" t="s">
        <v>131</v>
      </c>
      <c r="D84" s="80">
        <v>308.34331900000001</v>
      </c>
      <c r="E84" s="80">
        <v>100.27749900000001</v>
      </c>
      <c r="F84" s="80">
        <v>22.994</v>
      </c>
      <c r="G84" s="80">
        <v>22.9894</v>
      </c>
      <c r="H84" s="80">
        <v>0</v>
      </c>
      <c r="I84" s="80">
        <v>0</v>
      </c>
      <c r="J84" s="6"/>
      <c r="K84" s="38">
        <f>IF(ISBLANK(D84),"",D84-$D$98)</f>
        <v>6.609000000139531E-4</v>
      </c>
      <c r="L84" s="46">
        <f t="shared" si="24"/>
        <v>2.386619944828715E-4</v>
      </c>
      <c r="M84" s="40" t="s">
        <v>38</v>
      </c>
      <c r="N84" s="38">
        <f>IF(ISBLANK(E84),"",E84-$E$98)</f>
        <v>-9.1159999999490537E-4</v>
      </c>
      <c r="O84" s="46">
        <f t="shared" si="25"/>
        <v>-3.2919393881260305E-4</v>
      </c>
      <c r="P84" s="40" t="s">
        <v>38</v>
      </c>
      <c r="Q84" s="41">
        <f t="shared" si="26"/>
        <v>2.1000000000270802E-4</v>
      </c>
      <c r="R84" s="42" t="s">
        <v>38</v>
      </c>
      <c r="S84" s="43">
        <f t="shared" si="27"/>
        <v>2.0999999999915531E-4</v>
      </c>
      <c r="T84" s="44">
        <f>IF(M84="ON",IF(ISBLANK(D84),"0",D84),"0")</f>
        <v>308.34331900000001</v>
      </c>
      <c r="U84" s="44">
        <f t="shared" si="28"/>
        <v>100.27749900000001</v>
      </c>
      <c r="V84" s="44">
        <f t="shared" si="29"/>
        <v>22.994</v>
      </c>
      <c r="W84" s="44">
        <f t="shared" si="30"/>
        <v>22.9894</v>
      </c>
      <c r="X84" s="45"/>
    </row>
    <row r="85" spans="1:24" x14ac:dyDescent="0.3">
      <c r="A85" s="69">
        <v>8</v>
      </c>
      <c r="B85" s="80" t="s">
        <v>129</v>
      </c>
      <c r="C85" s="80" t="s">
        <v>131</v>
      </c>
      <c r="D85" s="80">
        <v>108.342204</v>
      </c>
      <c r="E85" s="80">
        <v>299.72029800000001</v>
      </c>
      <c r="F85" s="80">
        <v>22.9937</v>
      </c>
      <c r="G85" s="80">
        <v>22.989100000000001</v>
      </c>
      <c r="H85" s="80">
        <v>0</v>
      </c>
      <c r="I85" s="80">
        <v>0</v>
      </c>
      <c r="J85" s="6"/>
      <c r="K85" s="122">
        <f>IF(ISBLANK(D85),"",IF(D84&lt;D85,((D85-200)-$D$98),((D85+200)-$D$98)))</f>
        <v>-4.5410000001311346E-4</v>
      </c>
      <c r="L85" s="123">
        <f t="shared" si="24"/>
        <v>-1.6398093121407654E-4</v>
      </c>
      <c r="M85" s="124" t="s">
        <v>38</v>
      </c>
      <c r="N85" s="122">
        <f>IF(ISBLANK(E85),"",(400-E85)-$E$98)</f>
        <v>1.2913999999852876E-3</v>
      </c>
      <c r="O85" s="123">
        <f t="shared" si="25"/>
        <v>4.663399571649484E-4</v>
      </c>
      <c r="P85" s="124" t="s">
        <v>38</v>
      </c>
      <c r="Q85" s="125">
        <f t="shared" si="26"/>
        <v>-8.9999999996592805E-5</v>
      </c>
      <c r="R85" s="126" t="s">
        <v>38</v>
      </c>
      <c r="S85" s="127">
        <f t="shared" si="27"/>
        <v>-9.0000000000145519E-5</v>
      </c>
      <c r="T85" s="128">
        <f>IF(M85="ON",IF(ISBLANK(D85),"0",IF(D84&lt;D85,(D85-200),(D85+200))),"0")</f>
        <v>308.34220399999998</v>
      </c>
      <c r="U85" s="128">
        <f t="shared" si="28"/>
        <v>100.27970199999999</v>
      </c>
      <c r="V85" s="128">
        <f t="shared" si="29"/>
        <v>22.9937</v>
      </c>
      <c r="W85" s="128">
        <f t="shared" si="30"/>
        <v>22.989100000000001</v>
      </c>
      <c r="X85" s="129"/>
    </row>
    <row r="86" spans="1:24" x14ac:dyDescent="0.3">
      <c r="A86" s="69">
        <v>9</v>
      </c>
      <c r="B86" s="36" t="s">
        <v>129</v>
      </c>
      <c r="C86" s="37" t="s">
        <v>131</v>
      </c>
      <c r="D86" s="37">
        <v>308.34309999999999</v>
      </c>
      <c r="E86" s="37">
        <v>100.277486</v>
      </c>
      <c r="F86" s="37">
        <v>22.9939</v>
      </c>
      <c r="G86" s="37">
        <v>22.9893</v>
      </c>
      <c r="H86" s="37">
        <v>0</v>
      </c>
      <c r="I86" s="37">
        <v>0</v>
      </c>
      <c r="J86" s="6"/>
      <c r="K86" s="38">
        <f>IF(ISBLANK(D86),"",D86-$D$98)</f>
        <v>4.4189999999844076E-4</v>
      </c>
      <c r="L86" s="46">
        <f t="shared" si="24"/>
        <v>1.5957675383064965E-4</v>
      </c>
      <c r="M86" s="40" t="s">
        <v>38</v>
      </c>
      <c r="N86" s="38">
        <f>IF(ISBLANK(E86),"",E86-$E$98)</f>
        <v>-9.2460000000471609E-4</v>
      </c>
      <c r="O86" s="46">
        <f t="shared" si="25"/>
        <v>-3.3388700291715236E-4</v>
      </c>
      <c r="P86" s="40" t="s">
        <v>38</v>
      </c>
      <c r="Q86" s="41">
        <f t="shared" si="26"/>
        <v>1.1000000000294108E-4</v>
      </c>
      <c r="R86" s="42" t="s">
        <v>38</v>
      </c>
      <c r="S86" s="43">
        <f t="shared" si="27"/>
        <v>1.0999999999938836E-4</v>
      </c>
      <c r="T86" s="44">
        <f>IF(M86="ON",IF(ISBLANK(D86),"0",D86),"0")</f>
        <v>308.34309999999999</v>
      </c>
      <c r="U86" s="44">
        <f t="shared" si="28"/>
        <v>100.277486</v>
      </c>
      <c r="V86" s="44">
        <f t="shared" si="29"/>
        <v>22.9939</v>
      </c>
      <c r="W86" s="44">
        <f t="shared" si="30"/>
        <v>22.9893</v>
      </c>
      <c r="X86" s="45"/>
    </row>
    <row r="87" spans="1:24" x14ac:dyDescent="0.3">
      <c r="A87" s="69">
        <v>10</v>
      </c>
      <c r="B87" s="36" t="s">
        <v>129</v>
      </c>
      <c r="C87" s="37" t="s">
        <v>131</v>
      </c>
      <c r="D87" s="37">
        <v>108.342619</v>
      </c>
      <c r="E87" s="37">
        <v>299.72055699999999</v>
      </c>
      <c r="F87" s="37">
        <v>22.993600000000001</v>
      </c>
      <c r="G87" s="37">
        <v>22.989000000000001</v>
      </c>
      <c r="H87" s="37">
        <v>0</v>
      </c>
      <c r="I87" s="37">
        <v>0</v>
      </c>
      <c r="J87" s="6"/>
      <c r="K87" s="122">
        <f>IF(ISBLANK(D87),"",IF(D86&lt;D87,((D87-200)-$D$98),((D87+200)-$D$98)))</f>
        <v>-3.9099999980862776E-5</v>
      </c>
      <c r="L87" s="123">
        <f t="shared" si="24"/>
        <v>-1.4119415364953422E-5</v>
      </c>
      <c r="M87" s="124" t="s">
        <v>38</v>
      </c>
      <c r="N87" s="122">
        <f>IF(ISBLANK(E87),"",(400-E87)-$E$98)</f>
        <v>1.0324000000139222E-3</v>
      </c>
      <c r="O87" s="123">
        <f t="shared" si="25"/>
        <v>3.7281034346473224E-4</v>
      </c>
      <c r="P87" s="124" t="s">
        <v>38</v>
      </c>
      <c r="Q87" s="125">
        <f t="shared" si="26"/>
        <v>-1.8999999999635975E-4</v>
      </c>
      <c r="R87" s="126" t="s">
        <v>38</v>
      </c>
      <c r="S87" s="127">
        <f t="shared" si="27"/>
        <v>-1.8999999999991246E-4</v>
      </c>
      <c r="T87" s="128">
        <f>IF(M87="ON",IF(ISBLANK(D87),"0",IF(D86&lt;D87,(D87-200),(D87+200))),"0")</f>
        <v>308.34261900000001</v>
      </c>
      <c r="U87" s="128">
        <f t="shared" si="28"/>
        <v>100.27944300000001</v>
      </c>
      <c r="V87" s="128">
        <f t="shared" si="29"/>
        <v>22.993600000000001</v>
      </c>
      <c r="W87" s="128">
        <f t="shared" si="30"/>
        <v>22.989000000000001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 t="str">
        <f>B78</f>
        <v xml:space="preserve"> </v>
      </c>
      <c r="C98" s="49" t="str">
        <f>C78</f>
        <v>AG0556</v>
      </c>
      <c r="D98" s="50">
        <f>T98</f>
        <v>308.34265809999999</v>
      </c>
      <c r="E98" s="50">
        <f>U98</f>
        <v>100.2784106</v>
      </c>
      <c r="F98" s="51">
        <f>V98</f>
        <v>22.993789999999997</v>
      </c>
      <c r="G98" s="51">
        <f>W98</f>
        <v>22.989190000000001</v>
      </c>
      <c r="H98" s="49">
        <f>H78</f>
        <v>0</v>
      </c>
      <c r="I98" s="49">
        <f>I78</f>
        <v>0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308.34265809999999</v>
      </c>
      <c r="U98" s="57">
        <f>IF(U99=0,VALUE(0),(U78+U79+U80+U81+U82+U83+U84+U85+U86+U87+U88+U89+U90+U91+U92+U93+U94+U95+U96+U97)/U99)</f>
        <v>100.2784106</v>
      </c>
      <c r="V98" s="57">
        <f>IF(V99=0,VALUE(0),(V78+V79+V80+V81+V82+V83+V84+V85+V86+V87+V88+V89+V90+V91+V92+V93+V94+V95+V96+V97)/V99)</f>
        <v>22.993789999999997</v>
      </c>
      <c r="W98" s="57">
        <f>IF(W99=0,VALUE(0),(W78+W79+W80+W81+W82+W83+W84+W85+W86+W87+W88+W89+W90+W91+W92+W93+W94+W95+W96+W97)/W99)</f>
        <v>22.989190000000001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10</v>
      </c>
      <c r="U99" s="66">
        <f>COUNT(U78:U97)</f>
        <v>10</v>
      </c>
      <c r="V99" s="66">
        <f>COUNT(V78:V97)</f>
        <v>10</v>
      </c>
      <c r="W99" s="66">
        <f>COUNT(W78:W97)</f>
        <v>10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80"/>
      <c r="C105" s="80"/>
      <c r="D105" s="80"/>
      <c r="E105" s="80"/>
      <c r="F105" s="80"/>
      <c r="G105" s="80"/>
      <c r="H105" s="80"/>
      <c r="I105" s="80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80"/>
      <c r="C106" s="80"/>
      <c r="D106" s="80"/>
      <c r="E106" s="80"/>
      <c r="F106" s="80"/>
      <c r="G106" s="80"/>
      <c r="H106" s="80"/>
      <c r="I106" s="80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75"/>
      <c r="E107" s="75"/>
      <c r="F107" s="75"/>
      <c r="G107" s="75"/>
      <c r="H107" s="74"/>
      <c r="I107" s="74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6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6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6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6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6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119"/>
      <c r="C128" s="119"/>
      <c r="D128" s="119"/>
      <c r="E128" s="119"/>
      <c r="F128" s="119"/>
      <c r="G128" s="119"/>
      <c r="H128" s="119"/>
      <c r="I128" s="119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119"/>
      <c r="C129" s="119"/>
      <c r="D129" s="119"/>
      <c r="E129" s="119"/>
      <c r="F129" s="119"/>
      <c r="G129" s="119"/>
      <c r="H129" s="119"/>
      <c r="I129" s="119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119"/>
      <c r="C130" s="119"/>
      <c r="D130" s="119"/>
      <c r="E130" s="119"/>
      <c r="F130" s="119"/>
      <c r="G130" s="119"/>
      <c r="H130" s="119"/>
      <c r="I130" s="119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119"/>
      <c r="C131" s="119"/>
      <c r="D131" s="119"/>
      <c r="E131" s="119"/>
      <c r="F131" s="119"/>
      <c r="G131" s="119"/>
      <c r="H131" s="119"/>
      <c r="I131" s="119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6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6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6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6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6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6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80"/>
      <c r="C153" s="80"/>
      <c r="D153" s="80"/>
      <c r="E153" s="80"/>
      <c r="F153" s="80"/>
      <c r="G153" s="80"/>
      <c r="H153" s="80"/>
      <c r="I153" s="80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80"/>
      <c r="C154" s="80"/>
      <c r="D154" s="80"/>
      <c r="E154" s="80"/>
      <c r="F154" s="80"/>
      <c r="G154" s="80"/>
      <c r="H154" s="80"/>
      <c r="I154" s="80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80"/>
      <c r="C155" s="80"/>
      <c r="D155" s="80"/>
      <c r="E155" s="80"/>
      <c r="F155" s="80"/>
      <c r="G155" s="80"/>
      <c r="H155" s="80"/>
      <c r="I155" s="80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80"/>
      <c r="C156" s="80"/>
      <c r="D156" s="80"/>
      <c r="E156" s="80"/>
      <c r="F156" s="80"/>
      <c r="G156" s="80"/>
      <c r="H156" s="80"/>
      <c r="I156" s="80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80"/>
      <c r="C157" s="80"/>
      <c r="D157" s="80"/>
      <c r="E157" s="80"/>
      <c r="F157" s="80"/>
      <c r="G157" s="80"/>
      <c r="H157" s="80"/>
      <c r="I157" s="80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80"/>
      <c r="C158" s="80"/>
      <c r="D158" s="80"/>
      <c r="E158" s="80"/>
      <c r="F158" s="80"/>
      <c r="G158" s="80"/>
      <c r="H158" s="80"/>
      <c r="I158" s="80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75"/>
      <c r="E178" s="75"/>
      <c r="F178" s="75"/>
      <c r="G178" s="75"/>
      <c r="H178" s="74"/>
      <c r="I178" s="74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75"/>
      <c r="E179" s="75"/>
      <c r="F179" s="75"/>
      <c r="G179" s="75"/>
      <c r="H179" s="74"/>
      <c r="I179" s="74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6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6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6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6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75"/>
      <c r="E203" s="75"/>
      <c r="F203" s="75"/>
      <c r="G203" s="75"/>
      <c r="H203" s="74"/>
      <c r="I203" s="74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6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6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6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6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6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75"/>
      <c r="E228" s="75"/>
      <c r="F228" s="75"/>
      <c r="G228" s="75"/>
      <c r="H228" s="74"/>
      <c r="I228" s="74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6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6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6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6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6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71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718" priority="103" operator="equal">
      <formula>"OFF"</formula>
    </cfRule>
  </conditionalFormatting>
  <conditionalFormatting sqref="P28:P47">
    <cfRule type="cellIs" dxfId="717" priority="102" operator="equal">
      <formula>"OFF"</formula>
    </cfRule>
  </conditionalFormatting>
  <conditionalFormatting sqref="R28:R47">
    <cfRule type="cellIs" dxfId="716" priority="101" operator="equal">
      <formula>"OFF"</formula>
    </cfRule>
  </conditionalFormatting>
  <conditionalFormatting sqref="O28:O47">
    <cfRule type="cellIs" dxfId="715" priority="100" operator="notBetween">
      <formula>-0.0017</formula>
      <formula>0.0017</formula>
    </cfRule>
  </conditionalFormatting>
  <conditionalFormatting sqref="L28:L47">
    <cfRule type="cellIs" dxfId="714" priority="99" operator="notBetween">
      <formula>-0.0017</formula>
      <formula>0.0017</formula>
    </cfRule>
  </conditionalFormatting>
  <conditionalFormatting sqref="K53:K72 N53:N72">
    <cfRule type="cellIs" dxfId="71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712" priority="96" operator="equal">
      <formula>"OFF"</formula>
    </cfRule>
  </conditionalFormatting>
  <conditionalFormatting sqref="P53:P72">
    <cfRule type="cellIs" dxfId="711" priority="95" operator="equal">
      <formula>"OFF"</formula>
    </cfRule>
  </conditionalFormatting>
  <conditionalFormatting sqref="R53:R72">
    <cfRule type="cellIs" dxfId="710" priority="94" operator="equal">
      <formula>"OFF"</formula>
    </cfRule>
  </conditionalFormatting>
  <conditionalFormatting sqref="O53:O72">
    <cfRule type="cellIs" dxfId="709" priority="93" operator="notBetween">
      <formula>-0.0017</formula>
      <formula>0.0017</formula>
    </cfRule>
  </conditionalFormatting>
  <conditionalFormatting sqref="L53:L72">
    <cfRule type="cellIs" dxfId="708" priority="92" operator="notBetween">
      <formula>-0.0017</formula>
      <formula>0.0017</formula>
    </cfRule>
  </conditionalFormatting>
  <conditionalFormatting sqref="K78:K97 N78:N97">
    <cfRule type="cellIs" dxfId="70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706" priority="89" operator="equal">
      <formula>"OFF"</formula>
    </cfRule>
  </conditionalFormatting>
  <conditionalFormatting sqref="P78:P97">
    <cfRule type="cellIs" dxfId="705" priority="88" operator="equal">
      <formula>"OFF"</formula>
    </cfRule>
  </conditionalFormatting>
  <conditionalFormatting sqref="R78:R97">
    <cfRule type="cellIs" dxfId="704" priority="87" operator="equal">
      <formula>"OFF"</formula>
    </cfRule>
  </conditionalFormatting>
  <conditionalFormatting sqref="O78:O97">
    <cfRule type="cellIs" dxfId="703" priority="86" operator="notBetween">
      <formula>-0.0017</formula>
      <formula>0.0017</formula>
    </cfRule>
  </conditionalFormatting>
  <conditionalFormatting sqref="L78:L97">
    <cfRule type="cellIs" dxfId="702" priority="85" operator="notBetween">
      <formula>-0.0017</formula>
      <formula>0.0017</formula>
    </cfRule>
  </conditionalFormatting>
  <conditionalFormatting sqref="K103:K122 N103:N122">
    <cfRule type="cellIs" dxfId="70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700" priority="82" operator="equal">
      <formula>"OFF"</formula>
    </cfRule>
  </conditionalFormatting>
  <conditionalFormatting sqref="P103:P122">
    <cfRule type="cellIs" dxfId="699" priority="81" operator="equal">
      <formula>"OFF"</formula>
    </cfRule>
  </conditionalFormatting>
  <conditionalFormatting sqref="R103:R122">
    <cfRule type="cellIs" dxfId="698" priority="80" operator="equal">
      <formula>"OFF"</formula>
    </cfRule>
  </conditionalFormatting>
  <conditionalFormatting sqref="O103:O122">
    <cfRule type="cellIs" dxfId="697" priority="79" operator="notBetween">
      <formula>-0.0017</formula>
      <formula>0.0017</formula>
    </cfRule>
  </conditionalFormatting>
  <conditionalFormatting sqref="L103:L122">
    <cfRule type="cellIs" dxfId="696" priority="78" operator="notBetween">
      <formula>-0.0017</formula>
      <formula>0.0017</formula>
    </cfRule>
  </conditionalFormatting>
  <conditionalFormatting sqref="K128:K147 N128:N147">
    <cfRule type="cellIs" dxfId="69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694" priority="75" operator="equal">
      <formula>"OFF"</formula>
    </cfRule>
  </conditionalFormatting>
  <conditionalFormatting sqref="P128:P147">
    <cfRule type="cellIs" dxfId="693" priority="74" operator="equal">
      <formula>"OFF"</formula>
    </cfRule>
  </conditionalFormatting>
  <conditionalFormatting sqref="R128:R147">
    <cfRule type="cellIs" dxfId="692" priority="73" operator="equal">
      <formula>"OFF"</formula>
    </cfRule>
  </conditionalFormatting>
  <conditionalFormatting sqref="O128:O147">
    <cfRule type="cellIs" dxfId="691" priority="72" operator="notBetween">
      <formula>-0.0017</formula>
      <formula>0.0017</formula>
    </cfRule>
  </conditionalFormatting>
  <conditionalFormatting sqref="L128:L147">
    <cfRule type="cellIs" dxfId="690" priority="71" operator="notBetween">
      <formula>-0.0017</formula>
      <formula>0.0017</formula>
    </cfRule>
  </conditionalFormatting>
  <conditionalFormatting sqref="K153:K172 N153:N172">
    <cfRule type="cellIs" dxfId="68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688" priority="68" operator="equal">
      <formula>"OFF"</formula>
    </cfRule>
  </conditionalFormatting>
  <conditionalFormatting sqref="P153:P172">
    <cfRule type="cellIs" dxfId="687" priority="67" operator="equal">
      <formula>"OFF"</formula>
    </cfRule>
  </conditionalFormatting>
  <conditionalFormatting sqref="R153:R172">
    <cfRule type="cellIs" dxfId="686" priority="66" operator="equal">
      <formula>"OFF"</formula>
    </cfRule>
  </conditionalFormatting>
  <conditionalFormatting sqref="O153:O172">
    <cfRule type="cellIs" dxfId="685" priority="65" operator="notBetween">
      <formula>-0.0017</formula>
      <formula>0.0017</formula>
    </cfRule>
  </conditionalFormatting>
  <conditionalFormatting sqref="L153:L172">
    <cfRule type="cellIs" dxfId="684" priority="64" operator="notBetween">
      <formula>-0.0017</formula>
      <formula>0.0017</formula>
    </cfRule>
  </conditionalFormatting>
  <conditionalFormatting sqref="K178:K197 N178:N197">
    <cfRule type="cellIs" dxfId="68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682" priority="61" operator="equal">
      <formula>"OFF"</formula>
    </cfRule>
  </conditionalFormatting>
  <conditionalFormatting sqref="P178:P197">
    <cfRule type="cellIs" dxfId="681" priority="60" operator="equal">
      <formula>"OFF"</formula>
    </cfRule>
  </conditionalFormatting>
  <conditionalFormatting sqref="R178:R197">
    <cfRule type="cellIs" dxfId="680" priority="59" operator="equal">
      <formula>"OFF"</formula>
    </cfRule>
  </conditionalFormatting>
  <conditionalFormatting sqref="O178:O197">
    <cfRule type="cellIs" dxfId="679" priority="58" operator="notBetween">
      <formula>-0.0017</formula>
      <formula>0.0017</formula>
    </cfRule>
  </conditionalFormatting>
  <conditionalFormatting sqref="L178:L197">
    <cfRule type="cellIs" dxfId="678" priority="57" operator="notBetween">
      <formula>-0.0017</formula>
      <formula>0.0017</formula>
    </cfRule>
  </conditionalFormatting>
  <conditionalFormatting sqref="K203:K222 N203:N222">
    <cfRule type="cellIs" dxfId="67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676" priority="54" operator="equal">
      <formula>"OFF"</formula>
    </cfRule>
  </conditionalFormatting>
  <conditionalFormatting sqref="P203:P222">
    <cfRule type="cellIs" dxfId="675" priority="53" operator="equal">
      <formula>"OFF"</formula>
    </cfRule>
  </conditionalFormatting>
  <conditionalFormatting sqref="R203:R222">
    <cfRule type="cellIs" dxfId="674" priority="52" operator="equal">
      <formula>"OFF"</formula>
    </cfRule>
  </conditionalFormatting>
  <conditionalFormatting sqref="O203:O222">
    <cfRule type="cellIs" dxfId="673" priority="51" operator="notBetween">
      <formula>-0.0017</formula>
      <formula>0.0017</formula>
    </cfRule>
  </conditionalFormatting>
  <conditionalFormatting sqref="L203:L222">
    <cfRule type="cellIs" dxfId="672" priority="50" operator="notBetween">
      <formula>-0.0017</formula>
      <formula>0.0017</formula>
    </cfRule>
  </conditionalFormatting>
  <conditionalFormatting sqref="K228:K247 N228:N247">
    <cfRule type="cellIs" dxfId="67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670" priority="47" operator="equal">
      <formula>"OFF"</formula>
    </cfRule>
  </conditionalFormatting>
  <conditionalFormatting sqref="P228:P247">
    <cfRule type="cellIs" dxfId="669" priority="46" operator="equal">
      <formula>"OFF"</formula>
    </cfRule>
  </conditionalFormatting>
  <conditionalFormatting sqref="R228:R247">
    <cfRule type="cellIs" dxfId="668" priority="45" operator="equal">
      <formula>"OFF"</formula>
    </cfRule>
  </conditionalFormatting>
  <conditionalFormatting sqref="O228:O247">
    <cfRule type="cellIs" dxfId="667" priority="44" operator="notBetween">
      <formula>-0.0017</formula>
      <formula>0.0017</formula>
    </cfRule>
  </conditionalFormatting>
  <conditionalFormatting sqref="L228:L247">
    <cfRule type="cellIs" dxfId="666" priority="43" operator="notBetween">
      <formula>-0.0017</formula>
      <formula>0.0017</formula>
    </cfRule>
  </conditionalFormatting>
  <conditionalFormatting sqref="K253:K272 N253:N272">
    <cfRule type="cellIs" dxfId="66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664" priority="40" operator="equal">
      <formula>"OFF"</formula>
    </cfRule>
  </conditionalFormatting>
  <conditionalFormatting sqref="P253:P272">
    <cfRule type="cellIs" dxfId="663" priority="39" operator="equal">
      <formula>"OFF"</formula>
    </cfRule>
  </conditionalFormatting>
  <conditionalFormatting sqref="R253:R272">
    <cfRule type="cellIs" dxfId="662" priority="38" operator="equal">
      <formula>"OFF"</formula>
    </cfRule>
  </conditionalFormatting>
  <conditionalFormatting sqref="O253:O272">
    <cfRule type="cellIs" dxfId="661" priority="37" operator="notBetween">
      <formula>-0.0017</formula>
      <formula>0.0017</formula>
    </cfRule>
  </conditionalFormatting>
  <conditionalFormatting sqref="L253:L272">
    <cfRule type="cellIs" dxfId="660" priority="36" operator="notBetween">
      <formula>-0.0017</formula>
      <formula>0.0017</formula>
    </cfRule>
  </conditionalFormatting>
  <conditionalFormatting sqref="K278:K297 N278:N297">
    <cfRule type="cellIs" dxfId="65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658" priority="33" operator="equal">
      <formula>"OFF"</formula>
    </cfRule>
  </conditionalFormatting>
  <conditionalFormatting sqref="P278:P297">
    <cfRule type="cellIs" dxfId="657" priority="32" operator="equal">
      <formula>"OFF"</formula>
    </cfRule>
  </conditionalFormatting>
  <conditionalFormatting sqref="R278:R297">
    <cfRule type="cellIs" dxfId="656" priority="31" operator="equal">
      <formula>"OFF"</formula>
    </cfRule>
  </conditionalFormatting>
  <conditionalFormatting sqref="O278:O297">
    <cfRule type="cellIs" dxfId="655" priority="30" operator="notBetween">
      <formula>-0.0017</formula>
      <formula>0.0017</formula>
    </cfRule>
  </conditionalFormatting>
  <conditionalFormatting sqref="L278:L297">
    <cfRule type="cellIs" dxfId="654" priority="29" operator="notBetween">
      <formula>-0.0017</formula>
      <formula>0.0017</formula>
    </cfRule>
  </conditionalFormatting>
  <conditionalFormatting sqref="K303:K322 N303:N322">
    <cfRule type="cellIs" dxfId="65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652" priority="26" operator="equal">
      <formula>"OFF"</formula>
    </cfRule>
  </conditionalFormatting>
  <conditionalFormatting sqref="P303:P322">
    <cfRule type="cellIs" dxfId="651" priority="25" operator="equal">
      <formula>"OFF"</formula>
    </cfRule>
  </conditionalFormatting>
  <conditionalFormatting sqref="R303:R322">
    <cfRule type="cellIs" dxfId="650" priority="24" operator="equal">
      <formula>"OFF"</formula>
    </cfRule>
  </conditionalFormatting>
  <conditionalFormatting sqref="O303:O322">
    <cfRule type="cellIs" dxfId="649" priority="23" operator="notBetween">
      <formula>-0.0017</formula>
      <formula>0.0017</formula>
    </cfRule>
  </conditionalFormatting>
  <conditionalFormatting sqref="L303:L322">
    <cfRule type="cellIs" dxfId="648" priority="22" operator="notBetween">
      <formula>-0.0017</formula>
      <formula>0.0017</formula>
    </cfRule>
  </conditionalFormatting>
  <conditionalFormatting sqref="K328:K347 N328:N347">
    <cfRule type="cellIs" dxfId="64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646" priority="19" operator="equal">
      <formula>"OFF"</formula>
    </cfRule>
  </conditionalFormatting>
  <conditionalFormatting sqref="P328:P347">
    <cfRule type="cellIs" dxfId="645" priority="18" operator="equal">
      <formula>"OFF"</formula>
    </cfRule>
  </conditionalFormatting>
  <conditionalFormatting sqref="R328:R347">
    <cfRule type="cellIs" dxfId="644" priority="17" operator="equal">
      <formula>"OFF"</formula>
    </cfRule>
  </conditionalFormatting>
  <conditionalFormatting sqref="O328:O347">
    <cfRule type="cellIs" dxfId="643" priority="16" operator="notBetween">
      <formula>-0.0017</formula>
      <formula>0.0017</formula>
    </cfRule>
  </conditionalFormatting>
  <conditionalFormatting sqref="L328:L347">
    <cfRule type="cellIs" dxfId="642" priority="15" operator="notBetween">
      <formula>-0.0017</formula>
      <formula>0.0017</formula>
    </cfRule>
  </conditionalFormatting>
  <conditionalFormatting sqref="K353:K372 N353:N372">
    <cfRule type="cellIs" dxfId="64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640" priority="12" operator="equal">
      <formula>"OFF"</formula>
    </cfRule>
  </conditionalFormatting>
  <conditionalFormatting sqref="P353:P372">
    <cfRule type="cellIs" dxfId="639" priority="11" operator="equal">
      <formula>"OFF"</formula>
    </cfRule>
  </conditionalFormatting>
  <conditionalFormatting sqref="R353:R372">
    <cfRule type="cellIs" dxfId="638" priority="10" operator="equal">
      <formula>"OFF"</formula>
    </cfRule>
  </conditionalFormatting>
  <conditionalFormatting sqref="O353:O372">
    <cfRule type="cellIs" dxfId="637" priority="9" operator="notBetween">
      <formula>-0.0017</formula>
      <formula>0.0017</formula>
    </cfRule>
  </conditionalFormatting>
  <conditionalFormatting sqref="L353:L372">
    <cfRule type="cellIs" dxfId="636" priority="8" operator="notBetween">
      <formula>-0.0017</formula>
      <formula>0.0017</formula>
    </cfRule>
  </conditionalFormatting>
  <conditionalFormatting sqref="K378:K397 N378:N397">
    <cfRule type="cellIs" dxfId="63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634" priority="5" operator="equal">
      <formula>"OFF"</formula>
    </cfRule>
  </conditionalFormatting>
  <conditionalFormatting sqref="P378:P397">
    <cfRule type="cellIs" dxfId="633" priority="4" operator="equal">
      <formula>"OFF"</formula>
    </cfRule>
  </conditionalFormatting>
  <conditionalFormatting sqref="R378:R397">
    <cfRule type="cellIs" dxfId="632" priority="3" operator="equal">
      <formula>"OFF"</formula>
    </cfRule>
  </conditionalFormatting>
  <conditionalFormatting sqref="O378:O397">
    <cfRule type="cellIs" dxfId="631" priority="2" operator="notBetween">
      <formula>-0.0017</formula>
      <formula>0.0017</formula>
    </cfRule>
  </conditionalFormatting>
  <conditionalFormatting sqref="L378:L397">
    <cfRule type="cellIs" dxfId="63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81562753-66FE-4BB5-BDEF-DB0315A0BF94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608B-9DA1-44A4-91EF-864F948E54A4}">
  <sheetPr>
    <tabColor theme="3" tint="0.79998168889431442"/>
  </sheetPr>
  <dimension ref="A1:AK399"/>
  <sheetViews>
    <sheetView zoomScale="40" zoomScaleNormal="40" workbookViewId="0">
      <pane ySplit="24" topLeftCell="A25" activePane="bottomLeft" state="frozen"/>
      <selection activeCell="Z43" sqref="Z43"/>
      <selection pane="bottomLeft" activeCell="Z43" sqref="Z43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48">
        <v>170213</v>
      </c>
      <c r="F1" s="102">
        <v>1018.1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63"/>
      <c r="F2" s="102">
        <v>17.8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80</v>
      </c>
      <c r="G3" s="198" t="s">
        <v>51</v>
      </c>
      <c r="H3" s="198"/>
      <c r="N3" s="199" t="s">
        <v>58</v>
      </c>
      <c r="O3" s="199"/>
      <c r="P3" s="99"/>
      <c r="Q3" s="101">
        <v>3</v>
      </c>
      <c r="R3" s="99"/>
      <c r="S3" s="100">
        <v>3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4.5334323110159858</v>
      </c>
      <c r="G4" s="198" t="s">
        <v>49</v>
      </c>
      <c r="H4" s="198"/>
      <c r="N4" s="200" t="s">
        <v>59</v>
      </c>
      <c r="O4" s="200"/>
      <c r="P4" s="110">
        <v>1</v>
      </c>
      <c r="Q4" s="111">
        <f>IF(P4="","0",(P4-1)*1000000)</f>
        <v>0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3</v>
      </c>
      <c r="R5" s="109"/>
      <c r="S5" s="114">
        <f>S4+S3</f>
        <v>3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>
        <f>B48</f>
        <v>0</v>
      </c>
      <c r="C9" s="8">
        <f>C48</f>
        <v>0</v>
      </c>
      <c r="D9" s="9">
        <f>D48</f>
        <v>0</v>
      </c>
      <c r="E9" s="9">
        <f>E48</f>
        <v>0</v>
      </c>
      <c r="F9" s="9">
        <f>VALUE(F48)</f>
        <v>0</v>
      </c>
      <c r="G9" s="9">
        <f>VALUE(G48)</f>
        <v>0</v>
      </c>
      <c r="H9" s="9">
        <f>H48</f>
        <v>0</v>
      </c>
      <c r="I9" s="10">
        <f>I48</f>
        <v>0</v>
      </c>
      <c r="K9" s="79">
        <f>(F9*(1+($S$3/1000000)))/(1+($Q$3/1000000))-F9</f>
        <v>0</v>
      </c>
      <c r="L9" s="78">
        <f>(G9*(1+($S$5/1000000)))/(1+($Q$5/1000000))-G9</f>
        <v>0</v>
      </c>
      <c r="N9" s="88" t="s">
        <v>14</v>
      </c>
      <c r="O9" s="212" t="str">
        <f t="shared" ref="O9:O23" si="0">IF(C9=0,"",$C$9&amp;"-"&amp;$B$9&amp;"-"&amp;C9)</f>
        <v/>
      </c>
      <c r="P9" s="212"/>
      <c r="Q9" s="89">
        <v>0</v>
      </c>
      <c r="R9" s="90" t="str">
        <f>IF(F9=0,"",F9+K9)</f>
        <v/>
      </c>
      <c r="S9" s="89" t="str">
        <f t="shared" ref="S9:S23" si="1">IF(E9=0,"",E9)</f>
        <v/>
      </c>
      <c r="T9" s="213" t="str">
        <f t="shared" ref="T9:T23" si="2">H9&amp;"/"&amp;I9</f>
        <v>0/0</v>
      </c>
      <c r="U9" s="213"/>
      <c r="V9" s="93" t="str">
        <f>"  #  "&amp;E1&amp;" Atm ppm = "&amp;F4&amp;"     ( p: "&amp;F1&amp;"mbar    t: "&amp;F2&amp;"C     hum: "&amp;F3&amp;" % )"</f>
        <v xml:space="preserve">  #  170213 Atm ppm = 4.53343231101599     ( p: 1018.1mbar    t: 17.8C     hum: 80 % )</v>
      </c>
      <c r="X9" s="88" t="s">
        <v>14</v>
      </c>
      <c r="Y9" s="212" t="str">
        <f t="shared" ref="Y9:Y23" si="3">O9</f>
        <v/>
      </c>
      <c r="Z9" s="212"/>
      <c r="AA9" s="89">
        <f t="shared" ref="AA9:AA23" si="4">Q9</f>
        <v>0</v>
      </c>
      <c r="AB9" s="92" t="str">
        <f t="shared" ref="AB9:AB23" si="5">IF(G9=0,"",G9+L9)</f>
        <v/>
      </c>
      <c r="AC9" s="93" t="str">
        <f>"  #  "&amp;E1&amp;" Atmos ppm = "&amp;F4&amp;"     ( p: "&amp;F1&amp;"mbar    t: "&amp;F2&amp;"C     hum: "&amp;F3&amp;" % )"</f>
        <v xml:space="preserve">  #  170213 Atmos ppm = 4.53343231101599     ( p: 1018.1mbar    t: 17.8C     hum: 80 % )</v>
      </c>
      <c r="AD9" s="6"/>
    </row>
    <row r="10" spans="1:37" x14ac:dyDescent="0.3">
      <c r="A10" s="7" t="s">
        <v>15</v>
      </c>
      <c r="B10" s="8">
        <f>B73</f>
        <v>0</v>
      </c>
      <c r="C10" s="8">
        <f>C73</f>
        <v>0</v>
      </c>
      <c r="D10" s="9">
        <f>D73</f>
        <v>0</v>
      </c>
      <c r="E10" s="9">
        <f>E73</f>
        <v>0</v>
      </c>
      <c r="F10" s="9">
        <f>VALUE(F73)</f>
        <v>0</v>
      </c>
      <c r="G10" s="9">
        <f>VALUE(G73)</f>
        <v>0</v>
      </c>
      <c r="H10" s="9">
        <f>H73</f>
        <v>0</v>
      </c>
      <c r="I10" s="10">
        <f>I73</f>
        <v>0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0</v>
      </c>
      <c r="N10" s="11" t="s">
        <v>14</v>
      </c>
      <c r="O10" s="208" t="str">
        <f t="shared" si="0"/>
        <v/>
      </c>
      <c r="P10" s="208"/>
      <c r="Q10" s="12" t="str">
        <f t="shared" ref="Q10:Q23" si="8">IF(D10=0,"",IF($D$9&lt;D10,D10-$D$9,(400-$D$9+D10)))</f>
        <v/>
      </c>
      <c r="R10" s="13" t="str">
        <f t="shared" ref="R10:R23" si="9">IF(F10=0,"",F10+K10)</f>
        <v/>
      </c>
      <c r="S10" s="12" t="str">
        <f t="shared" si="1"/>
        <v/>
      </c>
      <c r="T10" s="209" t="str">
        <f t="shared" si="2"/>
        <v>0/0</v>
      </c>
      <c r="U10" s="209"/>
      <c r="V10" s="91"/>
      <c r="X10" s="11" t="s">
        <v>14</v>
      </c>
      <c r="Y10" s="208" t="str">
        <f t="shared" si="3"/>
        <v/>
      </c>
      <c r="Z10" s="208"/>
      <c r="AA10" s="12" t="str">
        <f t="shared" si="4"/>
        <v/>
      </c>
      <c r="AB10" s="13" t="str">
        <f t="shared" si="5"/>
        <v/>
      </c>
      <c r="AC10" s="14"/>
      <c r="AD10" s="6"/>
    </row>
    <row r="11" spans="1:37" x14ac:dyDescent="0.3">
      <c r="A11" s="7" t="s">
        <v>16</v>
      </c>
      <c r="B11" s="8">
        <f>B98</f>
        <v>0</v>
      </c>
      <c r="C11" s="8">
        <f>C98</f>
        <v>0</v>
      </c>
      <c r="D11" s="9">
        <f>D98</f>
        <v>0</v>
      </c>
      <c r="E11" s="9">
        <f>E98</f>
        <v>0</v>
      </c>
      <c r="F11" s="9">
        <f>VALUE(F98)</f>
        <v>0</v>
      </c>
      <c r="G11" s="9">
        <f>VALUE(G98)</f>
        <v>0</v>
      </c>
      <c r="H11" s="9">
        <f>H98</f>
        <v>0</v>
      </c>
      <c r="I11" s="10">
        <f>I98</f>
        <v>0</v>
      </c>
      <c r="K11" s="79">
        <f t="shared" si="6"/>
        <v>0</v>
      </c>
      <c r="L11" s="78">
        <f t="shared" si="7"/>
        <v>0</v>
      </c>
      <c r="N11" s="11" t="s">
        <v>14</v>
      </c>
      <c r="O11" s="208" t="str">
        <f t="shared" si="0"/>
        <v/>
      </c>
      <c r="P11" s="208"/>
      <c r="Q11" s="12" t="str">
        <f t="shared" si="8"/>
        <v/>
      </c>
      <c r="R11" s="13" t="str">
        <f t="shared" si="9"/>
        <v/>
      </c>
      <c r="S11" s="12" t="str">
        <f t="shared" si="1"/>
        <v/>
      </c>
      <c r="T11" s="209" t="str">
        <f t="shared" si="2"/>
        <v>0/0</v>
      </c>
      <c r="U11" s="209"/>
      <c r="V11" s="91"/>
      <c r="X11" s="11" t="s">
        <v>14</v>
      </c>
      <c r="Y11" s="208" t="str">
        <f t="shared" si="3"/>
        <v/>
      </c>
      <c r="Z11" s="208"/>
      <c r="AA11" s="12" t="str">
        <f t="shared" si="4"/>
        <v/>
      </c>
      <c r="AB11" s="13" t="str">
        <f t="shared" si="5"/>
        <v/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121"/>
      <c r="C28" s="121"/>
      <c r="D28" s="121"/>
      <c r="E28" s="121"/>
      <c r="F28" s="120"/>
      <c r="G28" s="120"/>
      <c r="H28" s="121"/>
      <c r="I28" s="121"/>
      <c r="J28" s="6"/>
      <c r="K28" s="38" t="str">
        <f>IF(ISBLANK(D28),"",D28-$D$48)</f>
        <v/>
      </c>
      <c r="L28" s="39" t="str">
        <f t="shared" ref="L28:L47" si="10">IF(K28="","",SIN(K28*PI()/200)*G28)</f>
        <v/>
      </c>
      <c r="M28" s="40" t="s">
        <v>38</v>
      </c>
      <c r="N28" s="38" t="str">
        <f>IF(ISBLANK(E28),"",E28-$E$48)</f>
        <v/>
      </c>
      <c r="O28" s="39" t="str">
        <f t="shared" ref="O28:O47" si="11">IF(N28="","",SIN(N28*PI()/200)*G28)</f>
        <v/>
      </c>
      <c r="P28" s="40" t="s">
        <v>38</v>
      </c>
      <c r="Q28" s="41" t="str">
        <f>IF(ISBLANK(F28),"",F28-$F$48)</f>
        <v/>
      </c>
      <c r="R28" s="42" t="s">
        <v>38</v>
      </c>
      <c r="S28" s="43" t="str">
        <f t="shared" ref="S28:S47" si="12">IF(ISBLANK(G28),"",G28-$G$48)</f>
        <v/>
      </c>
      <c r="T28" s="44" t="str">
        <f>IF(M28="ON",IF(ISBLANK(D28),"0",D28),"0")</f>
        <v>0</v>
      </c>
      <c r="U28" s="44" t="str">
        <f t="shared" ref="U28:U47" si="13">IF(P28="ON",IF(ISBLANK(E28),"0",IF(E28&lt;200,E28,(400-E28))),"0")</f>
        <v>0</v>
      </c>
      <c r="V28" s="44" t="str">
        <f t="shared" ref="V28:V47" si="14">IF(R28="ON",IF(ISBLANK(F28),"0",F28),"0")</f>
        <v>0</v>
      </c>
      <c r="W28" s="44" t="str">
        <f t="shared" ref="W28:W47" si="15">IF(R28="ON",IF(ISBLANK(G28),"0",G28),"0")</f>
        <v>0</v>
      </c>
      <c r="X28" s="45"/>
      <c r="Y28" s="81"/>
    </row>
    <row r="29" spans="1:35" x14ac:dyDescent="0.3">
      <c r="A29" s="35">
        <v>2</v>
      </c>
      <c r="B29" s="121"/>
      <c r="C29" s="121"/>
      <c r="D29" s="121"/>
      <c r="E29" s="121"/>
      <c r="F29" s="120"/>
      <c r="G29" s="120"/>
      <c r="H29" s="121"/>
      <c r="I29" s="121"/>
      <c r="J29" s="6"/>
      <c r="K29" s="122" t="str">
        <f>IF(ISBLANK(D29),"",IF(D28&lt;D29,((D29-200)-$D$48),((D29+200)-$D$48)))</f>
        <v/>
      </c>
      <c r="L29" s="123" t="str">
        <f t="shared" si="10"/>
        <v/>
      </c>
      <c r="M29" s="124" t="s">
        <v>38</v>
      </c>
      <c r="N29" s="122" t="str">
        <f>IF(ISBLANK(E29),"",(400-E29)-$E$48)</f>
        <v/>
      </c>
      <c r="O29" s="123" t="str">
        <f t="shared" si="11"/>
        <v/>
      </c>
      <c r="P29" s="124" t="s">
        <v>38</v>
      </c>
      <c r="Q29" s="125" t="str">
        <f t="shared" ref="Q29:Q47" si="16">IF(ISBLANK(F29),"",F29-$F$48)</f>
        <v/>
      </c>
      <c r="R29" s="126" t="s">
        <v>38</v>
      </c>
      <c r="S29" s="127" t="str">
        <f t="shared" si="12"/>
        <v/>
      </c>
      <c r="T29" s="128" t="str">
        <f>IF(M29="ON",IF(ISBLANK(D29),"0",IF(D28&lt;D29,(D29-200),(D29+200))),"0")</f>
        <v>0</v>
      </c>
      <c r="U29" s="128" t="str">
        <f t="shared" si="13"/>
        <v>0</v>
      </c>
      <c r="V29" s="128" t="str">
        <f t="shared" si="14"/>
        <v>0</v>
      </c>
      <c r="W29" s="128" t="str">
        <f t="shared" si="15"/>
        <v>0</v>
      </c>
      <c r="X29" s="129"/>
    </row>
    <row r="30" spans="1:35" x14ac:dyDescent="0.3">
      <c r="A30" s="35">
        <v>3</v>
      </c>
      <c r="B30" s="80"/>
      <c r="C30" s="80"/>
      <c r="D30" s="80"/>
      <c r="E30" s="80"/>
      <c r="F30" s="80"/>
      <c r="G30" s="80"/>
      <c r="H30" s="80"/>
      <c r="I30" s="80"/>
      <c r="J30" s="6"/>
      <c r="K30" s="38" t="str">
        <f>IF(ISBLANK(D30),"",D30-$D$48)</f>
        <v/>
      </c>
      <c r="L30" s="46" t="str">
        <f t="shared" si="10"/>
        <v/>
      </c>
      <c r="M30" s="40" t="s">
        <v>38</v>
      </c>
      <c r="N30" s="38" t="str">
        <f>IF(ISBLANK(E30),"",E30-$E$48)</f>
        <v/>
      </c>
      <c r="O30" s="46" t="str">
        <f t="shared" si="11"/>
        <v/>
      </c>
      <c r="P30" s="40" t="s">
        <v>38</v>
      </c>
      <c r="Q30" s="41" t="str">
        <f t="shared" si="16"/>
        <v/>
      </c>
      <c r="R30" s="42" t="s">
        <v>38</v>
      </c>
      <c r="S30" s="43" t="str">
        <f t="shared" si="12"/>
        <v/>
      </c>
      <c r="T30" s="44" t="str">
        <f>IF(M30="ON",IF(ISBLANK(D30),"0",D30),"0")</f>
        <v>0</v>
      </c>
      <c r="U30" s="44" t="str">
        <f t="shared" si="13"/>
        <v>0</v>
      </c>
      <c r="V30" s="44" t="str">
        <f t="shared" si="14"/>
        <v>0</v>
      </c>
      <c r="W30" s="44" t="str">
        <f t="shared" si="15"/>
        <v>0</v>
      </c>
      <c r="X30" s="45"/>
    </row>
    <row r="31" spans="1:35" x14ac:dyDescent="0.3">
      <c r="A31" s="35">
        <v>4</v>
      </c>
      <c r="B31" s="80"/>
      <c r="C31" s="80"/>
      <c r="D31" s="87"/>
      <c r="E31" s="80"/>
      <c r="F31" s="80"/>
      <c r="G31" s="80"/>
      <c r="H31" s="80"/>
      <c r="I31" s="80"/>
      <c r="J31" s="6"/>
      <c r="K31" s="122" t="str">
        <f>IF(ISBLANK(D31),"",IF(D30&lt;D31,((D31-200)-$D$48),((D31+200)-$D$48)))</f>
        <v/>
      </c>
      <c r="L31" s="123" t="str">
        <f t="shared" si="10"/>
        <v/>
      </c>
      <c r="M31" s="124" t="s">
        <v>38</v>
      </c>
      <c r="N31" s="122" t="str">
        <f>IF(ISBLANK(E31),"",(400-E31)-$E$48)</f>
        <v/>
      </c>
      <c r="O31" s="123" t="str">
        <f t="shared" si="11"/>
        <v/>
      </c>
      <c r="P31" s="124" t="s">
        <v>38</v>
      </c>
      <c r="Q31" s="125" t="str">
        <f t="shared" si="16"/>
        <v/>
      </c>
      <c r="R31" s="126" t="s">
        <v>38</v>
      </c>
      <c r="S31" s="127" t="str">
        <f t="shared" si="12"/>
        <v/>
      </c>
      <c r="T31" s="128" t="str">
        <f>IF(M31="ON",IF(ISBLANK(D31),"0",IF(D30&lt;D31,(D31-200),(D31+200))),"0")</f>
        <v>0</v>
      </c>
      <c r="U31" s="128" t="str">
        <f t="shared" si="13"/>
        <v>0</v>
      </c>
      <c r="V31" s="128" t="str">
        <f t="shared" si="14"/>
        <v>0</v>
      </c>
      <c r="W31" s="128" t="str">
        <f t="shared" si="15"/>
        <v>0</v>
      </c>
      <c r="X31" s="129"/>
    </row>
    <row r="32" spans="1:35" x14ac:dyDescent="0.3">
      <c r="A32" s="35">
        <v>5</v>
      </c>
      <c r="B32" s="80"/>
      <c r="C32" s="80"/>
      <c r="D32" s="80"/>
      <c r="E32" s="80"/>
      <c r="F32" s="80"/>
      <c r="G32" s="80"/>
      <c r="H32" s="80"/>
      <c r="I32" s="80"/>
      <c r="J32" s="6"/>
      <c r="K32" s="38" t="str">
        <f>IF(ISBLANK(D32),"",D32-$D$48)</f>
        <v/>
      </c>
      <c r="L32" s="46" t="str">
        <f t="shared" si="10"/>
        <v/>
      </c>
      <c r="M32" s="40" t="s">
        <v>38</v>
      </c>
      <c r="N32" s="38" t="str">
        <f>IF(ISBLANK(E32),"",E32-$E$48)</f>
        <v/>
      </c>
      <c r="O32" s="46" t="str">
        <f t="shared" si="11"/>
        <v/>
      </c>
      <c r="P32" s="40" t="s">
        <v>38</v>
      </c>
      <c r="Q32" s="41" t="str">
        <f t="shared" si="16"/>
        <v/>
      </c>
      <c r="R32" s="42" t="s">
        <v>38</v>
      </c>
      <c r="S32" s="43" t="str">
        <f t="shared" si="12"/>
        <v/>
      </c>
      <c r="T32" s="44" t="str">
        <f>IF(M32="ON",IF(ISBLANK(D32),"0",D32),"0")</f>
        <v>0</v>
      </c>
      <c r="U32" s="44" t="str">
        <f t="shared" si="13"/>
        <v>0</v>
      </c>
      <c r="V32" s="44" t="str">
        <f t="shared" si="14"/>
        <v>0</v>
      </c>
      <c r="W32" s="44" t="str">
        <f t="shared" si="15"/>
        <v>0</v>
      </c>
      <c r="X32" s="45"/>
    </row>
    <row r="33" spans="1:24" x14ac:dyDescent="0.3">
      <c r="A33" s="35">
        <v>6</v>
      </c>
      <c r="B33" s="80"/>
      <c r="C33" s="80"/>
      <c r="D33" s="80"/>
      <c r="E33" s="80"/>
      <c r="F33" s="80"/>
      <c r="G33" s="80"/>
      <c r="H33" s="80"/>
      <c r="I33" s="80"/>
      <c r="J33" s="6"/>
      <c r="K33" s="122" t="str">
        <f>IF(ISBLANK(D33),"",IF(D32&lt;D33,((D33-200)-$D$48),((D33+200)-$D$48)))</f>
        <v/>
      </c>
      <c r="L33" s="123" t="str">
        <f t="shared" si="10"/>
        <v/>
      </c>
      <c r="M33" s="124" t="s">
        <v>38</v>
      </c>
      <c r="N33" s="122" t="str">
        <f>IF(ISBLANK(E33),"",(400-E33)-$E$48)</f>
        <v/>
      </c>
      <c r="O33" s="123" t="str">
        <f t="shared" si="11"/>
        <v/>
      </c>
      <c r="P33" s="124" t="s">
        <v>38</v>
      </c>
      <c r="Q33" s="125" t="str">
        <f t="shared" si="16"/>
        <v/>
      </c>
      <c r="R33" s="126" t="s">
        <v>38</v>
      </c>
      <c r="S33" s="127" t="str">
        <f t="shared" si="12"/>
        <v/>
      </c>
      <c r="T33" s="128" t="str">
        <f>IF(M33="ON",IF(ISBLANK(D33),"0",IF(D32&lt;D33,(D33-200),(D33+200))),"0")</f>
        <v>0</v>
      </c>
      <c r="U33" s="128" t="str">
        <f t="shared" si="13"/>
        <v>0</v>
      </c>
      <c r="V33" s="128" t="str">
        <f t="shared" si="14"/>
        <v>0</v>
      </c>
      <c r="W33" s="128" t="str">
        <f t="shared" si="15"/>
        <v>0</v>
      </c>
      <c r="X33" s="129"/>
    </row>
    <row r="34" spans="1:24" x14ac:dyDescent="0.3">
      <c r="A34" s="35">
        <v>7</v>
      </c>
      <c r="B34" s="80"/>
      <c r="C34" s="80"/>
      <c r="D34" s="80"/>
      <c r="E34" s="80"/>
      <c r="F34" s="80"/>
      <c r="G34" s="80"/>
      <c r="H34" s="80"/>
      <c r="I34" s="80"/>
      <c r="J34" s="6"/>
      <c r="K34" s="38" t="str">
        <f>IF(ISBLANK(D34),"",D34-$D$48)</f>
        <v/>
      </c>
      <c r="L34" s="46" t="str">
        <f t="shared" si="10"/>
        <v/>
      </c>
      <c r="M34" s="40" t="s">
        <v>38</v>
      </c>
      <c r="N34" s="38" t="str">
        <f>IF(ISBLANK(E34),"",E34-$E$48)</f>
        <v/>
      </c>
      <c r="O34" s="46" t="str">
        <f t="shared" si="11"/>
        <v/>
      </c>
      <c r="P34" s="40" t="s">
        <v>38</v>
      </c>
      <c r="Q34" s="41" t="str">
        <f t="shared" si="16"/>
        <v/>
      </c>
      <c r="R34" s="42" t="s">
        <v>38</v>
      </c>
      <c r="S34" s="43" t="str">
        <f t="shared" si="12"/>
        <v/>
      </c>
      <c r="T34" s="44" t="str">
        <f>IF(M34="ON",IF(ISBLANK(D34),"0",D34),"0")</f>
        <v>0</v>
      </c>
      <c r="U34" s="44" t="str">
        <f t="shared" si="13"/>
        <v>0</v>
      </c>
      <c r="V34" s="44" t="str">
        <f t="shared" si="14"/>
        <v>0</v>
      </c>
      <c r="W34" s="44" t="str">
        <f t="shared" si="15"/>
        <v>0</v>
      </c>
      <c r="X34" s="45"/>
    </row>
    <row r="35" spans="1:24" x14ac:dyDescent="0.3">
      <c r="A35" s="35">
        <v>8</v>
      </c>
      <c r="B35" s="80"/>
      <c r="C35" s="80"/>
      <c r="D35" s="80"/>
      <c r="E35" s="80"/>
      <c r="F35" s="80"/>
      <c r="G35" s="80"/>
      <c r="H35" s="80"/>
      <c r="I35" s="80"/>
      <c r="J35" s="6"/>
      <c r="K35" s="122" t="str">
        <f>IF(ISBLANK(D35),"",IF(D34&lt;D35,((D35-200)-$D$48),((D35+200)-$D$48)))</f>
        <v/>
      </c>
      <c r="L35" s="123" t="str">
        <f t="shared" si="10"/>
        <v/>
      </c>
      <c r="M35" s="124" t="s">
        <v>38</v>
      </c>
      <c r="N35" s="122" t="str">
        <f>IF(ISBLANK(E35),"",(400-E35)-$E$48)</f>
        <v/>
      </c>
      <c r="O35" s="123" t="str">
        <f t="shared" si="11"/>
        <v/>
      </c>
      <c r="P35" s="124" t="s">
        <v>38</v>
      </c>
      <c r="Q35" s="125" t="str">
        <f t="shared" si="16"/>
        <v/>
      </c>
      <c r="R35" s="126" t="s">
        <v>38</v>
      </c>
      <c r="S35" s="127" t="str">
        <f t="shared" si="12"/>
        <v/>
      </c>
      <c r="T35" s="128" t="str">
        <f>IF(M35="ON",IF(ISBLANK(D35),"0",IF(D34&lt;D35,(D35-200),(D35+200))),"0")</f>
        <v>0</v>
      </c>
      <c r="U35" s="128" t="str">
        <f t="shared" si="13"/>
        <v>0</v>
      </c>
      <c r="V35" s="128" t="str">
        <f t="shared" si="14"/>
        <v>0</v>
      </c>
      <c r="W35" s="128" t="str">
        <f t="shared" si="15"/>
        <v>0</v>
      </c>
      <c r="X35" s="129"/>
    </row>
    <row r="36" spans="1:24" x14ac:dyDescent="0.3">
      <c r="A36" s="35">
        <v>9</v>
      </c>
      <c r="B36" s="36"/>
      <c r="C36" s="37"/>
      <c r="D36" s="37"/>
      <c r="E36" s="37"/>
      <c r="F36" s="37"/>
      <c r="G36" s="37"/>
      <c r="H36" s="37"/>
      <c r="I36" s="37"/>
      <c r="J36" s="6"/>
      <c r="K36" s="38" t="str">
        <f>IF(ISBLANK(D36),"",D36-$D$48)</f>
        <v/>
      </c>
      <c r="L36" s="46" t="str">
        <f t="shared" si="10"/>
        <v/>
      </c>
      <c r="M36" s="40" t="s">
        <v>38</v>
      </c>
      <c r="N36" s="38" t="str">
        <f>IF(ISBLANK(E36),"",E36-$E$48)</f>
        <v/>
      </c>
      <c r="O36" s="46" t="str">
        <f t="shared" si="11"/>
        <v/>
      </c>
      <c r="P36" s="40" t="s">
        <v>38</v>
      </c>
      <c r="Q36" s="41" t="str">
        <f t="shared" si="16"/>
        <v/>
      </c>
      <c r="R36" s="42" t="s">
        <v>38</v>
      </c>
      <c r="S36" s="43" t="str">
        <f t="shared" si="12"/>
        <v/>
      </c>
      <c r="T36" s="44" t="str">
        <f>IF(M36="ON",IF(ISBLANK(D36),"0",D36),"0")</f>
        <v>0</v>
      </c>
      <c r="U36" s="44" t="str">
        <f t="shared" si="13"/>
        <v>0</v>
      </c>
      <c r="V36" s="44" t="str">
        <f t="shared" si="14"/>
        <v>0</v>
      </c>
      <c r="W36" s="44" t="str">
        <f t="shared" si="15"/>
        <v>0</v>
      </c>
      <c r="X36" s="45"/>
    </row>
    <row r="37" spans="1:24" x14ac:dyDescent="0.3">
      <c r="A37" s="35">
        <v>10</v>
      </c>
      <c r="B37" s="36"/>
      <c r="C37" s="37"/>
      <c r="D37" s="37"/>
      <c r="E37" s="37"/>
      <c r="F37" s="37"/>
      <c r="G37" s="37"/>
      <c r="H37" s="37"/>
      <c r="I37" s="37"/>
      <c r="J37" s="6"/>
      <c r="K37" s="122" t="str">
        <f>IF(ISBLANK(D37),"",IF(D36&lt;D37,((D37-200)-$D$48),((D37+200)-$D$48)))</f>
        <v/>
      </c>
      <c r="L37" s="123" t="str">
        <f t="shared" si="10"/>
        <v/>
      </c>
      <c r="M37" s="124" t="s">
        <v>38</v>
      </c>
      <c r="N37" s="122" t="str">
        <f>IF(ISBLANK(E37),"",(400-E37)-$E$48)</f>
        <v/>
      </c>
      <c r="O37" s="123" t="str">
        <f t="shared" si="11"/>
        <v/>
      </c>
      <c r="P37" s="124" t="s">
        <v>38</v>
      </c>
      <c r="Q37" s="125" t="str">
        <f t="shared" si="16"/>
        <v/>
      </c>
      <c r="R37" s="126" t="s">
        <v>38</v>
      </c>
      <c r="S37" s="127" t="str">
        <f t="shared" si="12"/>
        <v/>
      </c>
      <c r="T37" s="128" t="str">
        <f>IF(M37="ON",IF(ISBLANK(D37),"0",IF(D36&lt;D37,(D37-200),(D37+200))),"0")</f>
        <v>0</v>
      </c>
      <c r="U37" s="128" t="str">
        <f t="shared" si="13"/>
        <v>0</v>
      </c>
      <c r="V37" s="128" t="str">
        <f t="shared" si="14"/>
        <v>0</v>
      </c>
      <c r="W37" s="128" t="str">
        <f t="shared" si="15"/>
        <v>0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>
        <f>B28</f>
        <v>0</v>
      </c>
      <c r="C48" s="49">
        <f>C28</f>
        <v>0</v>
      </c>
      <c r="D48" s="50">
        <f>T48</f>
        <v>0</v>
      </c>
      <c r="E48" s="50">
        <f>U48</f>
        <v>0</v>
      </c>
      <c r="F48" s="51">
        <f>V48</f>
        <v>0</v>
      </c>
      <c r="G48" s="51">
        <f>W48</f>
        <v>0</v>
      </c>
      <c r="H48" s="49">
        <f>H28</f>
        <v>0</v>
      </c>
      <c r="I48" s="49">
        <f>I28</f>
        <v>0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0</v>
      </c>
      <c r="U48" s="57">
        <f>IF(U49=0,VALUE(0),(U28+U29+U30+U31+U32+U33+U34+U35+U36+U37+U38+U39+U40+U41+U42+U43+U44+U45+U46+U47)/U49)</f>
        <v>0</v>
      </c>
      <c r="V48" s="57">
        <f>IF(V49=0,VALUE(0),(V28+V29+V30+V31+V32+V33+V34+V35+V36+V37+V38+V39+V40+V41+V42+V43+V44+V45+V46+V47)/V49)</f>
        <v>0</v>
      </c>
      <c r="W48" s="57">
        <f>IF(W49=0,VALUE(0),(W28+W29+W30+W31+W32+W33+W34+W35+W36+W37+W38+W39+W40+W41+W42+W43+W44+W45+W46+W47)/W49)</f>
        <v>0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0</v>
      </c>
      <c r="U49" s="66">
        <f>COUNT(U28:U47)</f>
        <v>0</v>
      </c>
      <c r="V49" s="66">
        <f>COUNT(V28:V47)</f>
        <v>0</v>
      </c>
      <c r="W49" s="66">
        <f>COUNT(W28:W47)</f>
        <v>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121"/>
      <c r="C53" s="121"/>
      <c r="D53" s="121"/>
      <c r="E53" s="121"/>
      <c r="F53" s="120"/>
      <c r="G53" s="120"/>
      <c r="H53" s="121"/>
      <c r="I53" s="121"/>
      <c r="J53" s="6"/>
      <c r="K53" s="38" t="str">
        <f>IF(ISBLANK(D53),"",D53-$D$73)</f>
        <v/>
      </c>
      <c r="L53" s="39" t="str">
        <f t="shared" ref="L53:L72" si="17">IF(K53="","",SIN(K53*PI()/200)*G53)</f>
        <v/>
      </c>
      <c r="M53" s="40" t="s">
        <v>38</v>
      </c>
      <c r="N53" s="38" t="str">
        <f>IF(ISBLANK(E53),"",E53-$E$73)</f>
        <v/>
      </c>
      <c r="O53" s="39" t="str">
        <f t="shared" ref="O53:O72" si="18">IF(N53="","",SIN(N53*PI()/200)*G53)</f>
        <v/>
      </c>
      <c r="P53" s="40" t="s">
        <v>38</v>
      </c>
      <c r="Q53" s="41" t="str">
        <f t="shared" ref="Q53:Q72" si="19">IF(ISBLANK(F53),"",F53-$F$73)</f>
        <v/>
      </c>
      <c r="R53" s="42" t="s">
        <v>38</v>
      </c>
      <c r="S53" s="43" t="str">
        <f t="shared" ref="S53:S72" si="20">IF(ISBLANK(G53),"",G53-$G$73)</f>
        <v/>
      </c>
      <c r="T53" s="44" t="str">
        <f>IF(M53="ON",IF(ISBLANK(D53),"0",D53),"0")</f>
        <v>0</v>
      </c>
      <c r="U53" s="44" t="str">
        <f t="shared" ref="U53:U72" si="21">IF(P53="ON",IF(ISBLANK(E53),"0",IF(E53&lt;200,E53,(400-E53))),"0")</f>
        <v>0</v>
      </c>
      <c r="V53" s="44" t="str">
        <f t="shared" ref="V53:V72" si="22">IF(R53="ON",IF(ISBLANK(F53),"0",F53),"0")</f>
        <v>0</v>
      </c>
      <c r="W53" s="44" t="str">
        <f t="shared" ref="W53:W72" si="23">IF(R53="ON",IF(ISBLANK(G53),"0",G53),"0")</f>
        <v>0</v>
      </c>
      <c r="X53" s="45"/>
    </row>
    <row r="54" spans="1:24" x14ac:dyDescent="0.3">
      <c r="A54" s="69">
        <v>2</v>
      </c>
      <c r="B54" s="121"/>
      <c r="C54" s="121"/>
      <c r="D54" s="121"/>
      <c r="E54" s="121"/>
      <c r="F54" s="120"/>
      <c r="G54" s="120"/>
      <c r="H54" s="121"/>
      <c r="I54" s="121"/>
      <c r="J54" s="6"/>
      <c r="K54" s="122" t="str">
        <f>IF(ISBLANK(D54),"",IF(D53&lt;D54,((D54-200)-$D$73),((D54+200)-$D$73)))</f>
        <v/>
      </c>
      <c r="L54" s="123" t="str">
        <f t="shared" si="17"/>
        <v/>
      </c>
      <c r="M54" s="124" t="s">
        <v>38</v>
      </c>
      <c r="N54" s="122" t="str">
        <f>IF(ISBLANK(E54),"",(400-E54)-$E$73)</f>
        <v/>
      </c>
      <c r="O54" s="123" t="str">
        <f t="shared" si="18"/>
        <v/>
      </c>
      <c r="P54" s="124" t="s">
        <v>38</v>
      </c>
      <c r="Q54" s="125" t="str">
        <f t="shared" si="19"/>
        <v/>
      </c>
      <c r="R54" s="126" t="s">
        <v>38</v>
      </c>
      <c r="S54" s="127" t="str">
        <f t="shared" si="20"/>
        <v/>
      </c>
      <c r="T54" s="128" t="str">
        <f>IF(M54="ON",IF(ISBLANK(D54),"0",IF(D53&lt;D54,(D54-200),(D54+200))),"0")</f>
        <v>0</v>
      </c>
      <c r="U54" s="128" t="str">
        <f t="shared" si="21"/>
        <v>0</v>
      </c>
      <c r="V54" s="128" t="str">
        <f t="shared" si="22"/>
        <v>0</v>
      </c>
      <c r="W54" s="128" t="str">
        <f t="shared" si="23"/>
        <v>0</v>
      </c>
      <c r="X54" s="129"/>
    </row>
    <row r="55" spans="1:24" x14ac:dyDescent="0.3">
      <c r="A55" s="69">
        <v>3</v>
      </c>
      <c r="B55" s="80"/>
      <c r="C55" s="80"/>
      <c r="D55" s="80"/>
      <c r="E55" s="80"/>
      <c r="F55" s="80"/>
      <c r="G55" s="80"/>
      <c r="H55" s="80"/>
      <c r="I55" s="80"/>
      <c r="J55" s="6"/>
      <c r="K55" s="38" t="str">
        <f>IF(ISBLANK(D55),"",D55-$D$73)</f>
        <v/>
      </c>
      <c r="L55" s="46" t="str">
        <f t="shared" si="17"/>
        <v/>
      </c>
      <c r="M55" s="40" t="s">
        <v>38</v>
      </c>
      <c r="N55" s="38" t="str">
        <f>IF(ISBLANK(E55),"",E55-$E$73)</f>
        <v/>
      </c>
      <c r="O55" s="46" t="str">
        <f t="shared" si="18"/>
        <v/>
      </c>
      <c r="P55" s="40" t="s">
        <v>38</v>
      </c>
      <c r="Q55" s="41" t="str">
        <f t="shared" si="19"/>
        <v/>
      </c>
      <c r="R55" s="42" t="s">
        <v>38</v>
      </c>
      <c r="S55" s="43" t="str">
        <f t="shared" si="20"/>
        <v/>
      </c>
      <c r="T55" s="44" t="str">
        <f>IF(M55="ON",IF(ISBLANK(D55),"0",D55),"0")</f>
        <v>0</v>
      </c>
      <c r="U55" s="44" t="str">
        <f t="shared" si="21"/>
        <v>0</v>
      </c>
      <c r="V55" s="44" t="str">
        <f t="shared" si="22"/>
        <v>0</v>
      </c>
      <c r="W55" s="44" t="str">
        <f t="shared" si="23"/>
        <v>0</v>
      </c>
      <c r="X55" s="45"/>
    </row>
    <row r="56" spans="1:24" x14ac:dyDescent="0.3">
      <c r="A56" s="69">
        <v>4</v>
      </c>
      <c r="B56" s="80"/>
      <c r="C56" s="80"/>
      <c r="D56" s="80"/>
      <c r="E56" s="80"/>
      <c r="F56" s="80"/>
      <c r="G56" s="80"/>
      <c r="H56" s="80"/>
      <c r="I56" s="80"/>
      <c r="J56" s="6"/>
      <c r="K56" s="122" t="str">
        <f>IF(ISBLANK(D56),"",IF(D55&lt;D56,((D56-200)-$D$73),((D56+200)-$D$73)))</f>
        <v/>
      </c>
      <c r="L56" s="123" t="str">
        <f t="shared" si="17"/>
        <v/>
      </c>
      <c r="M56" s="124" t="s">
        <v>38</v>
      </c>
      <c r="N56" s="122" t="str">
        <f>IF(ISBLANK(E56),"",(400-E56)-$E$73)</f>
        <v/>
      </c>
      <c r="O56" s="123" t="str">
        <f t="shared" si="18"/>
        <v/>
      </c>
      <c r="P56" s="124" t="s">
        <v>38</v>
      </c>
      <c r="Q56" s="125" t="str">
        <f t="shared" si="19"/>
        <v/>
      </c>
      <c r="R56" s="126" t="s">
        <v>38</v>
      </c>
      <c r="S56" s="127" t="str">
        <f t="shared" si="20"/>
        <v/>
      </c>
      <c r="T56" s="128" t="str">
        <f>IF(M56="ON",IF(ISBLANK(D56),"0",IF(D55&lt;D56,(D56-200),(D56+200))),"0")</f>
        <v>0</v>
      </c>
      <c r="U56" s="128" t="str">
        <f t="shared" si="21"/>
        <v>0</v>
      </c>
      <c r="V56" s="128" t="str">
        <f t="shared" si="22"/>
        <v>0</v>
      </c>
      <c r="W56" s="128" t="str">
        <f t="shared" si="23"/>
        <v>0</v>
      </c>
      <c r="X56" s="129"/>
    </row>
    <row r="57" spans="1:24" x14ac:dyDescent="0.3">
      <c r="A57" s="69">
        <v>5</v>
      </c>
      <c r="B57" s="80"/>
      <c r="C57" s="80"/>
      <c r="D57" s="80"/>
      <c r="E57" s="80"/>
      <c r="F57" s="80"/>
      <c r="G57" s="80"/>
      <c r="H57" s="80"/>
      <c r="I57" s="80"/>
      <c r="J57" s="6"/>
      <c r="K57" s="38" t="str">
        <f>IF(ISBLANK(D57),"",D57-$D$73)</f>
        <v/>
      </c>
      <c r="L57" s="46" t="str">
        <f t="shared" si="17"/>
        <v/>
      </c>
      <c r="M57" s="40" t="s">
        <v>38</v>
      </c>
      <c r="N57" s="38" t="str">
        <f>IF(ISBLANK(E57),"",E57-$E$73)</f>
        <v/>
      </c>
      <c r="O57" s="46" t="str">
        <f t="shared" si="18"/>
        <v/>
      </c>
      <c r="P57" s="40" t="s">
        <v>38</v>
      </c>
      <c r="Q57" s="41" t="str">
        <f t="shared" si="19"/>
        <v/>
      </c>
      <c r="R57" s="42" t="s">
        <v>38</v>
      </c>
      <c r="S57" s="43" t="str">
        <f t="shared" si="20"/>
        <v/>
      </c>
      <c r="T57" s="44" t="str">
        <f>IF(M57="ON",IF(ISBLANK(D57),"0",D57),"0")</f>
        <v>0</v>
      </c>
      <c r="U57" s="44" t="str">
        <f t="shared" si="21"/>
        <v>0</v>
      </c>
      <c r="V57" s="44" t="str">
        <f t="shared" si="22"/>
        <v>0</v>
      </c>
      <c r="W57" s="44" t="str">
        <f t="shared" si="23"/>
        <v>0</v>
      </c>
      <c r="X57" s="45"/>
    </row>
    <row r="58" spans="1:24" x14ac:dyDescent="0.3">
      <c r="A58" s="69">
        <v>6</v>
      </c>
      <c r="B58" s="80"/>
      <c r="C58" s="80"/>
      <c r="D58" s="80"/>
      <c r="E58" s="80"/>
      <c r="F58" s="80"/>
      <c r="G58" s="80"/>
      <c r="H58" s="80"/>
      <c r="I58" s="80"/>
      <c r="J58" s="6"/>
      <c r="K58" s="122" t="str">
        <f>IF(ISBLANK(D58),"",IF(D57&lt;D58,((D58-200)-$D$73),((D58+200)-$D$73)))</f>
        <v/>
      </c>
      <c r="L58" s="123" t="str">
        <f t="shared" si="17"/>
        <v/>
      </c>
      <c r="M58" s="124" t="s">
        <v>38</v>
      </c>
      <c r="N58" s="122" t="str">
        <f>IF(ISBLANK(E58),"",(400-E58)-$E$73)</f>
        <v/>
      </c>
      <c r="O58" s="123" t="str">
        <f t="shared" si="18"/>
        <v/>
      </c>
      <c r="P58" s="124" t="s">
        <v>38</v>
      </c>
      <c r="Q58" s="125" t="str">
        <f t="shared" si="19"/>
        <v/>
      </c>
      <c r="R58" s="126" t="s">
        <v>38</v>
      </c>
      <c r="S58" s="127" t="str">
        <f t="shared" si="20"/>
        <v/>
      </c>
      <c r="T58" s="128" t="str">
        <f>IF(M58="ON",IF(ISBLANK(D58),"0",IF(D57&lt;D58,(D58-200),(D58+200))),"0")</f>
        <v>0</v>
      </c>
      <c r="U58" s="128" t="str">
        <f t="shared" si="21"/>
        <v>0</v>
      </c>
      <c r="V58" s="128" t="str">
        <f t="shared" si="22"/>
        <v>0</v>
      </c>
      <c r="W58" s="128" t="str">
        <f t="shared" si="23"/>
        <v>0</v>
      </c>
      <c r="X58" s="129"/>
    </row>
    <row r="59" spans="1:24" x14ac:dyDescent="0.3">
      <c r="A59" s="69">
        <v>7</v>
      </c>
      <c r="B59" s="80"/>
      <c r="C59" s="80"/>
      <c r="D59" s="80"/>
      <c r="E59" s="80"/>
      <c r="F59" s="80"/>
      <c r="G59" s="80"/>
      <c r="H59" s="80"/>
      <c r="I59" s="80"/>
      <c r="J59" s="6"/>
      <c r="K59" s="38" t="str">
        <f>IF(ISBLANK(D59),"",D59-$D$73)</f>
        <v/>
      </c>
      <c r="L59" s="46" t="str">
        <f t="shared" si="17"/>
        <v/>
      </c>
      <c r="M59" s="40" t="s">
        <v>38</v>
      </c>
      <c r="N59" s="38" t="str">
        <f>IF(ISBLANK(E59),"",E59-$E$73)</f>
        <v/>
      </c>
      <c r="O59" s="46" t="str">
        <f t="shared" si="18"/>
        <v/>
      </c>
      <c r="P59" s="40" t="s">
        <v>38</v>
      </c>
      <c r="Q59" s="41" t="str">
        <f t="shared" si="19"/>
        <v/>
      </c>
      <c r="R59" s="42" t="s">
        <v>38</v>
      </c>
      <c r="S59" s="43" t="str">
        <f t="shared" si="20"/>
        <v/>
      </c>
      <c r="T59" s="44" t="str">
        <f>IF(M59="ON",IF(ISBLANK(D59),"0",D59),"0")</f>
        <v>0</v>
      </c>
      <c r="U59" s="44" t="str">
        <f t="shared" si="21"/>
        <v>0</v>
      </c>
      <c r="V59" s="44" t="str">
        <f t="shared" si="22"/>
        <v>0</v>
      </c>
      <c r="W59" s="44" t="str">
        <f t="shared" si="23"/>
        <v>0</v>
      </c>
      <c r="X59" s="45"/>
    </row>
    <row r="60" spans="1:24" x14ac:dyDescent="0.3">
      <c r="A60" s="69">
        <v>8</v>
      </c>
      <c r="B60" s="80"/>
      <c r="C60" s="80"/>
      <c r="D60" s="80"/>
      <c r="E60" s="80"/>
      <c r="F60" s="80"/>
      <c r="G60" s="80"/>
      <c r="H60" s="80"/>
      <c r="I60" s="80"/>
      <c r="J60" s="6"/>
      <c r="K60" s="122" t="str">
        <f>IF(ISBLANK(D60),"",IF(D59&lt;D60,((D60-200)-$D$73),((D60+200)-$D$73)))</f>
        <v/>
      </c>
      <c r="L60" s="123" t="str">
        <f t="shared" si="17"/>
        <v/>
      </c>
      <c r="M60" s="124" t="s">
        <v>38</v>
      </c>
      <c r="N60" s="122" t="str">
        <f>IF(ISBLANK(E60),"",(400-E60)-$E$73)</f>
        <v/>
      </c>
      <c r="O60" s="123" t="str">
        <f t="shared" si="18"/>
        <v/>
      </c>
      <c r="P60" s="124" t="s">
        <v>38</v>
      </c>
      <c r="Q60" s="125" t="str">
        <f t="shared" si="19"/>
        <v/>
      </c>
      <c r="R60" s="126" t="s">
        <v>38</v>
      </c>
      <c r="S60" s="127" t="str">
        <f t="shared" si="20"/>
        <v/>
      </c>
      <c r="T60" s="128" t="str">
        <f>IF(M60="ON",IF(ISBLANK(D60),"0",IF(D59&lt;D60,(D60-200),(D60+200))),"0")</f>
        <v>0</v>
      </c>
      <c r="U60" s="128" t="str">
        <f t="shared" si="21"/>
        <v>0</v>
      </c>
      <c r="V60" s="128" t="str">
        <f t="shared" si="22"/>
        <v>0</v>
      </c>
      <c r="W60" s="128" t="str">
        <f t="shared" si="23"/>
        <v>0</v>
      </c>
      <c r="X60" s="129"/>
    </row>
    <row r="61" spans="1:24" x14ac:dyDescent="0.3">
      <c r="A61" s="69">
        <v>9</v>
      </c>
      <c r="B61" s="36"/>
      <c r="C61" s="37"/>
      <c r="D61" s="37"/>
      <c r="E61" s="37"/>
      <c r="F61" s="37"/>
      <c r="G61" s="37"/>
      <c r="H61" s="37"/>
      <c r="I61" s="37"/>
      <c r="J61" s="6"/>
      <c r="K61" s="38" t="str">
        <f>IF(ISBLANK(D61),"",D61-$D$73)</f>
        <v/>
      </c>
      <c r="L61" s="46" t="str">
        <f t="shared" si="17"/>
        <v/>
      </c>
      <c r="M61" s="40" t="s">
        <v>38</v>
      </c>
      <c r="N61" s="38" t="str">
        <f>IF(ISBLANK(E61),"",E61-$E$73)</f>
        <v/>
      </c>
      <c r="O61" s="46" t="str">
        <f t="shared" si="18"/>
        <v/>
      </c>
      <c r="P61" s="40" t="s">
        <v>38</v>
      </c>
      <c r="Q61" s="41" t="str">
        <f t="shared" si="19"/>
        <v/>
      </c>
      <c r="R61" s="42" t="s">
        <v>38</v>
      </c>
      <c r="S61" s="43" t="str">
        <f t="shared" si="20"/>
        <v/>
      </c>
      <c r="T61" s="44" t="str">
        <f>IF(M61="ON",IF(ISBLANK(D61),"0",D61),"0")</f>
        <v>0</v>
      </c>
      <c r="U61" s="44" t="str">
        <f t="shared" si="21"/>
        <v>0</v>
      </c>
      <c r="V61" s="44" t="str">
        <f t="shared" si="22"/>
        <v>0</v>
      </c>
      <c r="W61" s="44" t="str">
        <f t="shared" si="23"/>
        <v>0</v>
      </c>
      <c r="X61" s="45"/>
    </row>
    <row r="62" spans="1:24" x14ac:dyDescent="0.3">
      <c r="A62" s="69">
        <v>10</v>
      </c>
      <c r="B62" s="36"/>
      <c r="C62" s="37"/>
      <c r="D62" s="37"/>
      <c r="E62" s="37"/>
      <c r="F62" s="37"/>
      <c r="G62" s="37"/>
      <c r="H62" s="37"/>
      <c r="I62" s="37"/>
      <c r="J62" s="6"/>
      <c r="K62" s="122" t="str">
        <f>IF(ISBLANK(D62),"",IF(D61&lt;D62,((D62-200)-$D$73),((D62+200)-$D$73)))</f>
        <v/>
      </c>
      <c r="L62" s="123" t="str">
        <f t="shared" si="17"/>
        <v/>
      </c>
      <c r="M62" s="124" t="s">
        <v>38</v>
      </c>
      <c r="N62" s="122" t="str">
        <f>IF(ISBLANK(E62),"",(400-E62)-$E$73)</f>
        <v/>
      </c>
      <c r="O62" s="123" t="str">
        <f t="shared" si="18"/>
        <v/>
      </c>
      <c r="P62" s="124" t="s">
        <v>38</v>
      </c>
      <c r="Q62" s="125" t="str">
        <f t="shared" si="19"/>
        <v/>
      </c>
      <c r="R62" s="126" t="s">
        <v>38</v>
      </c>
      <c r="S62" s="127" t="str">
        <f t="shared" si="20"/>
        <v/>
      </c>
      <c r="T62" s="128" t="str">
        <f>IF(M62="ON",IF(ISBLANK(D62),"0",IF(D61&lt;D62,(D62-200),(D62+200))),"0")</f>
        <v>0</v>
      </c>
      <c r="U62" s="128" t="str">
        <f t="shared" si="21"/>
        <v>0</v>
      </c>
      <c r="V62" s="128" t="str">
        <f t="shared" si="22"/>
        <v>0</v>
      </c>
      <c r="W62" s="128" t="str">
        <f t="shared" si="23"/>
        <v>0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>
        <f>B53</f>
        <v>0</v>
      </c>
      <c r="C73" s="49">
        <f>C53</f>
        <v>0</v>
      </c>
      <c r="D73" s="50">
        <f>T73</f>
        <v>0</v>
      </c>
      <c r="E73" s="50">
        <f>U73</f>
        <v>0</v>
      </c>
      <c r="F73" s="51">
        <f>V73</f>
        <v>0</v>
      </c>
      <c r="G73" s="51">
        <f>W73</f>
        <v>0</v>
      </c>
      <c r="H73" s="49">
        <f>H53</f>
        <v>0</v>
      </c>
      <c r="I73" s="49">
        <f>I53</f>
        <v>0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0</v>
      </c>
      <c r="U73" s="57">
        <f>IF(U74=0,VALUE(0),(U53+U54+U55+U56+U57+U58+U59+U60+U61+U62+U63+U64+U65+U66+U67+U68+U69+U70+U71+U72)/U74)</f>
        <v>0</v>
      </c>
      <c r="V73" s="57">
        <f>IF(V74=0,VALUE(0),(V53+V54+V55+V56+V57+V58+V59+V60+V61+V62+V63+V64+V65+V66+V67+V68+V69+V70+V71+V72)/V74)</f>
        <v>0</v>
      </c>
      <c r="W73" s="57">
        <f>IF(W74=0,VALUE(0),(W53+W54+W55+W56+W57+W58+W59+W60+W61+W62+W63+W64+W65+W66+W67+W68+W69+W70+W71+W72)/W74)</f>
        <v>0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0</v>
      </c>
      <c r="U74" s="66">
        <f>COUNT(U53:U72)</f>
        <v>0</v>
      </c>
      <c r="V74" s="66">
        <f>COUNT(V53:V72)</f>
        <v>0</v>
      </c>
      <c r="W74" s="66">
        <f>COUNT(W53:W72)</f>
        <v>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119"/>
      <c r="C78" s="119"/>
      <c r="D78" s="119"/>
      <c r="E78" s="119"/>
      <c r="F78" s="120"/>
      <c r="G78" s="120"/>
      <c r="H78" s="119"/>
      <c r="I78" s="119"/>
      <c r="J78" s="6"/>
      <c r="K78" s="38" t="str">
        <f>IF(ISBLANK(D78),"",D78-$D$98)</f>
        <v/>
      </c>
      <c r="L78" s="39" t="str">
        <f t="shared" ref="L78:L97" si="24">IF(K78="","",SIN(K78*PI()/200)*G78)</f>
        <v/>
      </c>
      <c r="M78" s="40" t="s">
        <v>38</v>
      </c>
      <c r="N78" s="38" t="str">
        <f>IF(ISBLANK(E78),"",E78-$E$98)</f>
        <v/>
      </c>
      <c r="O78" s="39" t="str">
        <f t="shared" ref="O78:O97" si="25">IF(N78="","",SIN(N78*PI()/200)*G78)</f>
        <v/>
      </c>
      <c r="P78" s="40" t="s">
        <v>38</v>
      </c>
      <c r="Q78" s="41" t="str">
        <f t="shared" ref="Q78:Q97" si="26">IF(ISBLANK(F78),"",F78-$F$98)</f>
        <v/>
      </c>
      <c r="R78" s="42" t="s">
        <v>38</v>
      </c>
      <c r="S78" s="43" t="str">
        <f t="shared" ref="S78:S97" si="27">IF(ISBLANK(G78),"",G78-$G$98)</f>
        <v/>
      </c>
      <c r="T78" s="44" t="str">
        <f>IF(M78="ON",IF(ISBLANK(D78),"0",D78),"0")</f>
        <v>0</v>
      </c>
      <c r="U78" s="44" t="str">
        <f t="shared" ref="U78:U97" si="28">IF(P78="ON",IF(ISBLANK(E78),"0",IF(E78&lt;200,E78,(400-E78))),"0")</f>
        <v>0</v>
      </c>
      <c r="V78" s="44" t="str">
        <f t="shared" ref="V78:V97" si="29">IF(R78="ON",IF(ISBLANK(F78),"0",F78),"0")</f>
        <v>0</v>
      </c>
      <c r="W78" s="44" t="str">
        <f t="shared" ref="W78:W97" si="30">IF(R78="ON",IF(ISBLANK(G78),"0",G78),"0")</f>
        <v>0</v>
      </c>
      <c r="X78" s="45"/>
    </row>
    <row r="79" spans="1:24" x14ac:dyDescent="0.3">
      <c r="A79" s="69">
        <v>2</v>
      </c>
      <c r="B79" s="119"/>
      <c r="C79" s="119"/>
      <c r="D79" s="119"/>
      <c r="E79" s="119"/>
      <c r="F79" s="120"/>
      <c r="G79" s="120"/>
      <c r="H79" s="119"/>
      <c r="I79" s="119"/>
      <c r="J79" s="6"/>
      <c r="K79" s="122" t="str">
        <f>IF(ISBLANK(D79),"",IF(D78&lt;D79,((D79-200)-$D$98),((D79+200)-$D$98)))</f>
        <v/>
      </c>
      <c r="L79" s="123" t="str">
        <f t="shared" si="24"/>
        <v/>
      </c>
      <c r="M79" s="124" t="s">
        <v>38</v>
      </c>
      <c r="N79" s="122" t="str">
        <f>IF(ISBLANK(E79),"",(400-E79)-$E$98)</f>
        <v/>
      </c>
      <c r="O79" s="123" t="str">
        <f t="shared" si="25"/>
        <v/>
      </c>
      <c r="P79" s="124" t="s">
        <v>38</v>
      </c>
      <c r="Q79" s="125" t="str">
        <f t="shared" si="26"/>
        <v/>
      </c>
      <c r="R79" s="126" t="s">
        <v>38</v>
      </c>
      <c r="S79" s="127" t="str">
        <f t="shared" si="27"/>
        <v/>
      </c>
      <c r="T79" s="128" t="str">
        <f>IF(M79="ON",IF(ISBLANK(D79),"0",IF(D78&lt;D79,(D79-200),(D79+200))),"0")</f>
        <v>0</v>
      </c>
      <c r="U79" s="128" t="str">
        <f t="shared" si="28"/>
        <v>0</v>
      </c>
      <c r="V79" s="128" t="str">
        <f t="shared" si="29"/>
        <v>0</v>
      </c>
      <c r="W79" s="128" t="str">
        <f t="shared" si="30"/>
        <v>0</v>
      </c>
      <c r="X79" s="129"/>
    </row>
    <row r="80" spans="1:24" x14ac:dyDescent="0.3">
      <c r="A80" s="69">
        <v>3</v>
      </c>
      <c r="B80" s="80"/>
      <c r="C80" s="80"/>
      <c r="D80" s="80"/>
      <c r="E80" s="80"/>
      <c r="F80" s="80"/>
      <c r="G80" s="80"/>
      <c r="H80" s="80"/>
      <c r="I80" s="80"/>
      <c r="J80" s="6"/>
      <c r="K80" s="38" t="str">
        <f>IF(ISBLANK(D80),"",D80-$D$98)</f>
        <v/>
      </c>
      <c r="L80" s="46" t="str">
        <f t="shared" si="24"/>
        <v/>
      </c>
      <c r="M80" s="40" t="s">
        <v>38</v>
      </c>
      <c r="N80" s="38" t="str">
        <f>IF(ISBLANK(E80),"",E80-$E$98)</f>
        <v/>
      </c>
      <c r="O80" s="46" t="str">
        <f t="shared" si="25"/>
        <v/>
      </c>
      <c r="P80" s="40" t="s">
        <v>38</v>
      </c>
      <c r="Q80" s="41" t="str">
        <f t="shared" si="26"/>
        <v/>
      </c>
      <c r="R80" s="42" t="s">
        <v>38</v>
      </c>
      <c r="S80" s="43" t="str">
        <f t="shared" si="27"/>
        <v/>
      </c>
      <c r="T80" s="44" t="str">
        <f>IF(M80="ON",IF(ISBLANK(D80),"0",D80),"0")</f>
        <v>0</v>
      </c>
      <c r="U80" s="44" t="str">
        <f t="shared" si="28"/>
        <v>0</v>
      </c>
      <c r="V80" s="44" t="str">
        <f t="shared" si="29"/>
        <v>0</v>
      </c>
      <c r="W80" s="44" t="str">
        <f t="shared" si="30"/>
        <v>0</v>
      </c>
      <c r="X80" s="45"/>
    </row>
    <row r="81" spans="1:24" x14ac:dyDescent="0.3">
      <c r="A81" s="69">
        <v>4</v>
      </c>
      <c r="B81" s="80"/>
      <c r="C81" s="80"/>
      <c r="D81" s="80"/>
      <c r="E81" s="80"/>
      <c r="F81" s="80"/>
      <c r="G81" s="80"/>
      <c r="H81" s="80"/>
      <c r="I81" s="80"/>
      <c r="J81" s="6"/>
      <c r="K81" s="122" t="str">
        <f>IF(ISBLANK(D81),"",IF(D80&lt;D81,((D81-200)-$D$98),((D81+200)-$D$98)))</f>
        <v/>
      </c>
      <c r="L81" s="123" t="str">
        <f t="shared" si="24"/>
        <v/>
      </c>
      <c r="M81" s="124" t="s">
        <v>38</v>
      </c>
      <c r="N81" s="122" t="str">
        <f>IF(ISBLANK(E81),"",(400-E81)-$E$98)</f>
        <v/>
      </c>
      <c r="O81" s="123" t="str">
        <f t="shared" si="25"/>
        <v/>
      </c>
      <c r="P81" s="124" t="s">
        <v>38</v>
      </c>
      <c r="Q81" s="125" t="str">
        <f t="shared" si="26"/>
        <v/>
      </c>
      <c r="R81" s="126" t="s">
        <v>38</v>
      </c>
      <c r="S81" s="127" t="str">
        <f t="shared" si="27"/>
        <v/>
      </c>
      <c r="T81" s="128" t="str">
        <f>IF(M81="ON",IF(ISBLANK(D81),"0",IF(D80&lt;D81,(D81-200),(D81+200))),"0")</f>
        <v>0</v>
      </c>
      <c r="U81" s="128" t="str">
        <f t="shared" si="28"/>
        <v>0</v>
      </c>
      <c r="V81" s="128" t="str">
        <f t="shared" si="29"/>
        <v>0</v>
      </c>
      <c r="W81" s="128" t="str">
        <f t="shared" si="30"/>
        <v>0</v>
      </c>
      <c r="X81" s="129"/>
    </row>
    <row r="82" spans="1:24" x14ac:dyDescent="0.3">
      <c r="A82" s="69">
        <v>5</v>
      </c>
      <c r="B82" s="80"/>
      <c r="C82" s="80"/>
      <c r="D82" s="80"/>
      <c r="E82" s="80"/>
      <c r="F82" s="80"/>
      <c r="G82" s="80"/>
      <c r="H82" s="80"/>
      <c r="I82" s="80"/>
      <c r="J82" s="6"/>
      <c r="K82" s="38" t="str">
        <f>IF(ISBLANK(D82),"",D82-$D$98)</f>
        <v/>
      </c>
      <c r="L82" s="46" t="str">
        <f t="shared" si="24"/>
        <v/>
      </c>
      <c r="M82" s="40" t="s">
        <v>38</v>
      </c>
      <c r="N82" s="38" t="str">
        <f>IF(ISBLANK(E82),"",E82-$E$98)</f>
        <v/>
      </c>
      <c r="O82" s="46" t="str">
        <f t="shared" si="25"/>
        <v/>
      </c>
      <c r="P82" s="40" t="s">
        <v>38</v>
      </c>
      <c r="Q82" s="41" t="str">
        <f t="shared" si="26"/>
        <v/>
      </c>
      <c r="R82" s="42" t="s">
        <v>38</v>
      </c>
      <c r="S82" s="43" t="str">
        <f t="shared" si="27"/>
        <v/>
      </c>
      <c r="T82" s="44" t="str">
        <f>IF(M82="ON",IF(ISBLANK(D82),"0",D82),"0")</f>
        <v>0</v>
      </c>
      <c r="U82" s="44" t="str">
        <f t="shared" si="28"/>
        <v>0</v>
      </c>
      <c r="V82" s="44" t="str">
        <f t="shared" si="29"/>
        <v>0</v>
      </c>
      <c r="W82" s="44" t="str">
        <f t="shared" si="30"/>
        <v>0</v>
      </c>
      <c r="X82" s="45"/>
    </row>
    <row r="83" spans="1:24" x14ac:dyDescent="0.3">
      <c r="A83" s="69">
        <v>6</v>
      </c>
      <c r="B83" s="80"/>
      <c r="C83" s="80"/>
      <c r="D83" s="80"/>
      <c r="E83" s="80"/>
      <c r="F83" s="80"/>
      <c r="G83" s="80"/>
      <c r="H83" s="80"/>
      <c r="I83" s="80"/>
      <c r="J83" s="6"/>
      <c r="K83" s="122" t="str">
        <f>IF(ISBLANK(D83),"",IF(D82&lt;D83,((D83-200)-$D$98),((D83+200)-$D$98)))</f>
        <v/>
      </c>
      <c r="L83" s="123" t="str">
        <f t="shared" si="24"/>
        <v/>
      </c>
      <c r="M83" s="124" t="s">
        <v>38</v>
      </c>
      <c r="N83" s="122" t="str">
        <f>IF(ISBLANK(E83),"",(400-E83)-$E$98)</f>
        <v/>
      </c>
      <c r="O83" s="123" t="str">
        <f t="shared" si="25"/>
        <v/>
      </c>
      <c r="P83" s="124" t="s">
        <v>38</v>
      </c>
      <c r="Q83" s="125" t="str">
        <f t="shared" si="26"/>
        <v/>
      </c>
      <c r="R83" s="126" t="s">
        <v>38</v>
      </c>
      <c r="S83" s="127" t="str">
        <f t="shared" si="27"/>
        <v/>
      </c>
      <c r="T83" s="128" t="str">
        <f>IF(M83="ON",IF(ISBLANK(D83),"0",IF(D82&lt;D83,(D83-200),(D83+200))),"0")</f>
        <v>0</v>
      </c>
      <c r="U83" s="128" t="str">
        <f t="shared" si="28"/>
        <v>0</v>
      </c>
      <c r="V83" s="128" t="str">
        <f t="shared" si="29"/>
        <v>0</v>
      </c>
      <c r="W83" s="128" t="str">
        <f t="shared" si="30"/>
        <v>0</v>
      </c>
      <c r="X83" s="129"/>
    </row>
    <row r="84" spans="1:24" x14ac:dyDescent="0.3">
      <c r="A84" s="69">
        <v>7</v>
      </c>
      <c r="B84" s="80"/>
      <c r="C84" s="80"/>
      <c r="D84" s="80"/>
      <c r="E84" s="80"/>
      <c r="F84" s="80"/>
      <c r="G84" s="80"/>
      <c r="H84" s="80"/>
      <c r="I84" s="80"/>
      <c r="J84" s="6"/>
      <c r="K84" s="38" t="str">
        <f>IF(ISBLANK(D84),"",D84-$D$98)</f>
        <v/>
      </c>
      <c r="L84" s="46" t="str">
        <f t="shared" si="24"/>
        <v/>
      </c>
      <c r="M84" s="40" t="s">
        <v>38</v>
      </c>
      <c r="N84" s="38" t="str">
        <f>IF(ISBLANK(E84),"",E84-$E$98)</f>
        <v/>
      </c>
      <c r="O84" s="46" t="str">
        <f t="shared" si="25"/>
        <v/>
      </c>
      <c r="P84" s="40" t="s">
        <v>38</v>
      </c>
      <c r="Q84" s="41" t="str">
        <f t="shared" si="26"/>
        <v/>
      </c>
      <c r="R84" s="42" t="s">
        <v>38</v>
      </c>
      <c r="S84" s="43" t="str">
        <f t="shared" si="27"/>
        <v/>
      </c>
      <c r="T84" s="44" t="str">
        <f>IF(M84="ON",IF(ISBLANK(D84),"0",D84),"0")</f>
        <v>0</v>
      </c>
      <c r="U84" s="44" t="str">
        <f t="shared" si="28"/>
        <v>0</v>
      </c>
      <c r="V84" s="44" t="str">
        <f t="shared" si="29"/>
        <v>0</v>
      </c>
      <c r="W84" s="44" t="str">
        <f t="shared" si="30"/>
        <v>0</v>
      </c>
      <c r="X84" s="45"/>
    </row>
    <row r="85" spans="1:24" x14ac:dyDescent="0.3">
      <c r="A85" s="69">
        <v>8</v>
      </c>
      <c r="B85" s="80"/>
      <c r="C85" s="80"/>
      <c r="D85" s="80"/>
      <c r="E85" s="80"/>
      <c r="F85" s="80"/>
      <c r="G85" s="80"/>
      <c r="H85" s="80"/>
      <c r="I85" s="80"/>
      <c r="J85" s="6"/>
      <c r="K85" s="122" t="str">
        <f>IF(ISBLANK(D85),"",IF(D84&lt;D85,((D85-200)-$D$98),((D85+200)-$D$98)))</f>
        <v/>
      </c>
      <c r="L85" s="123" t="str">
        <f t="shared" si="24"/>
        <v/>
      </c>
      <c r="M85" s="124" t="s">
        <v>38</v>
      </c>
      <c r="N85" s="122" t="str">
        <f>IF(ISBLANK(E85),"",(400-E85)-$E$98)</f>
        <v/>
      </c>
      <c r="O85" s="123" t="str">
        <f t="shared" si="25"/>
        <v/>
      </c>
      <c r="P85" s="124" t="s">
        <v>38</v>
      </c>
      <c r="Q85" s="125" t="str">
        <f t="shared" si="26"/>
        <v/>
      </c>
      <c r="R85" s="126" t="s">
        <v>38</v>
      </c>
      <c r="S85" s="127" t="str">
        <f t="shared" si="27"/>
        <v/>
      </c>
      <c r="T85" s="128" t="str">
        <f>IF(M85="ON",IF(ISBLANK(D85),"0",IF(D84&lt;D85,(D85-200),(D85+200))),"0")</f>
        <v>0</v>
      </c>
      <c r="U85" s="128" t="str">
        <f t="shared" si="28"/>
        <v>0</v>
      </c>
      <c r="V85" s="128" t="str">
        <f t="shared" si="29"/>
        <v>0</v>
      </c>
      <c r="W85" s="128" t="str">
        <f t="shared" si="30"/>
        <v>0</v>
      </c>
      <c r="X85" s="129"/>
    </row>
    <row r="86" spans="1:24" x14ac:dyDescent="0.3">
      <c r="A86" s="69">
        <v>9</v>
      </c>
      <c r="B86" s="36"/>
      <c r="C86" s="37"/>
      <c r="D86" s="37"/>
      <c r="E86" s="37"/>
      <c r="F86" s="37"/>
      <c r="G86" s="37"/>
      <c r="H86" s="37"/>
      <c r="I86" s="37"/>
      <c r="J86" s="6"/>
      <c r="K86" s="38" t="str">
        <f>IF(ISBLANK(D86),"",D86-$D$98)</f>
        <v/>
      </c>
      <c r="L86" s="46" t="str">
        <f t="shared" si="24"/>
        <v/>
      </c>
      <c r="M86" s="40" t="s">
        <v>38</v>
      </c>
      <c r="N86" s="38" t="str">
        <f>IF(ISBLANK(E86),"",E86-$E$98)</f>
        <v/>
      </c>
      <c r="O86" s="46" t="str">
        <f t="shared" si="25"/>
        <v/>
      </c>
      <c r="P86" s="40" t="s">
        <v>38</v>
      </c>
      <c r="Q86" s="41" t="str">
        <f t="shared" si="26"/>
        <v/>
      </c>
      <c r="R86" s="42" t="s">
        <v>38</v>
      </c>
      <c r="S86" s="43" t="str">
        <f t="shared" si="27"/>
        <v/>
      </c>
      <c r="T86" s="44" t="str">
        <f>IF(M86="ON",IF(ISBLANK(D86),"0",D86),"0")</f>
        <v>0</v>
      </c>
      <c r="U86" s="44" t="str">
        <f t="shared" si="28"/>
        <v>0</v>
      </c>
      <c r="V86" s="44" t="str">
        <f t="shared" si="29"/>
        <v>0</v>
      </c>
      <c r="W86" s="44" t="str">
        <f t="shared" si="30"/>
        <v>0</v>
      </c>
      <c r="X86" s="45"/>
    </row>
    <row r="87" spans="1:24" x14ac:dyDescent="0.3">
      <c r="A87" s="69">
        <v>10</v>
      </c>
      <c r="B87" s="36"/>
      <c r="C87" s="37"/>
      <c r="D87" s="37"/>
      <c r="E87" s="37"/>
      <c r="F87" s="37"/>
      <c r="G87" s="37"/>
      <c r="H87" s="37"/>
      <c r="I87" s="37"/>
      <c r="J87" s="6"/>
      <c r="K87" s="122" t="str">
        <f>IF(ISBLANK(D87),"",IF(D86&lt;D87,((D87-200)-$D$98),((D87+200)-$D$98)))</f>
        <v/>
      </c>
      <c r="L87" s="123" t="str">
        <f t="shared" si="24"/>
        <v/>
      </c>
      <c r="M87" s="124" t="s">
        <v>38</v>
      </c>
      <c r="N87" s="122" t="str">
        <f>IF(ISBLANK(E87),"",(400-E87)-$E$98)</f>
        <v/>
      </c>
      <c r="O87" s="123" t="str">
        <f t="shared" si="25"/>
        <v/>
      </c>
      <c r="P87" s="124" t="s">
        <v>38</v>
      </c>
      <c r="Q87" s="125" t="str">
        <f t="shared" si="26"/>
        <v/>
      </c>
      <c r="R87" s="126" t="s">
        <v>38</v>
      </c>
      <c r="S87" s="127" t="str">
        <f t="shared" si="27"/>
        <v/>
      </c>
      <c r="T87" s="128" t="str">
        <f>IF(M87="ON",IF(ISBLANK(D87),"0",IF(D86&lt;D87,(D87-200),(D87+200))),"0")</f>
        <v>0</v>
      </c>
      <c r="U87" s="128" t="str">
        <f t="shared" si="28"/>
        <v>0</v>
      </c>
      <c r="V87" s="128" t="str">
        <f t="shared" si="29"/>
        <v>0</v>
      </c>
      <c r="W87" s="128" t="str">
        <f t="shared" si="30"/>
        <v>0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>
        <f>B78</f>
        <v>0</v>
      </c>
      <c r="C98" s="49">
        <f>C78</f>
        <v>0</v>
      </c>
      <c r="D98" s="50">
        <f>T98</f>
        <v>0</v>
      </c>
      <c r="E98" s="50">
        <f>U98</f>
        <v>0</v>
      </c>
      <c r="F98" s="51">
        <f>V98</f>
        <v>0</v>
      </c>
      <c r="G98" s="51">
        <f>W98</f>
        <v>0</v>
      </c>
      <c r="H98" s="49">
        <f>H78</f>
        <v>0</v>
      </c>
      <c r="I98" s="49">
        <f>I78</f>
        <v>0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0</v>
      </c>
      <c r="U98" s="57">
        <f>IF(U99=0,VALUE(0),(U78+U79+U80+U81+U82+U83+U84+U85+U86+U87+U88+U89+U90+U91+U92+U93+U94+U95+U96+U97)/U99)</f>
        <v>0</v>
      </c>
      <c r="V98" s="57">
        <f>IF(V99=0,VALUE(0),(V78+V79+V80+V81+V82+V83+V84+V85+V86+V87+V88+V89+V90+V91+V92+V93+V94+V95+V96+V97)/V99)</f>
        <v>0</v>
      </c>
      <c r="W98" s="57">
        <f>IF(W99=0,VALUE(0),(W78+W79+W80+W81+W82+W83+W84+W85+W86+W87+W88+W89+W90+W91+W92+W93+W94+W95+W96+W97)/W99)</f>
        <v>0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0</v>
      </c>
      <c r="U99" s="66">
        <f>COUNT(U78:U97)</f>
        <v>0</v>
      </c>
      <c r="V99" s="66">
        <f>COUNT(V78:V97)</f>
        <v>0</v>
      </c>
      <c r="W99" s="66">
        <f>COUNT(W78:W97)</f>
        <v>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80"/>
      <c r="C105" s="80"/>
      <c r="D105" s="80"/>
      <c r="E105" s="80"/>
      <c r="F105" s="80"/>
      <c r="G105" s="80"/>
      <c r="H105" s="80"/>
      <c r="I105" s="80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80"/>
      <c r="C106" s="80"/>
      <c r="D106" s="80"/>
      <c r="E106" s="80"/>
      <c r="F106" s="80"/>
      <c r="G106" s="80"/>
      <c r="H106" s="80"/>
      <c r="I106" s="80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75"/>
      <c r="E107" s="75"/>
      <c r="F107" s="75"/>
      <c r="G107" s="75"/>
      <c r="H107" s="74"/>
      <c r="I107" s="74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6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6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6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6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6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119"/>
      <c r="C128" s="119"/>
      <c r="D128" s="119"/>
      <c r="E128" s="119"/>
      <c r="F128" s="119"/>
      <c r="G128" s="119"/>
      <c r="H128" s="119"/>
      <c r="I128" s="119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119"/>
      <c r="C129" s="119"/>
      <c r="D129" s="119"/>
      <c r="E129" s="119"/>
      <c r="F129" s="119"/>
      <c r="G129" s="119"/>
      <c r="H129" s="119"/>
      <c r="I129" s="119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119"/>
      <c r="C130" s="119"/>
      <c r="D130" s="119"/>
      <c r="E130" s="119"/>
      <c r="F130" s="119"/>
      <c r="G130" s="119"/>
      <c r="H130" s="119"/>
      <c r="I130" s="119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119"/>
      <c r="C131" s="119"/>
      <c r="D131" s="119"/>
      <c r="E131" s="119"/>
      <c r="F131" s="119"/>
      <c r="G131" s="119"/>
      <c r="H131" s="119"/>
      <c r="I131" s="119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6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6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6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6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6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6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80"/>
      <c r="C153" s="80"/>
      <c r="D153" s="80"/>
      <c r="E153" s="80"/>
      <c r="F153" s="80"/>
      <c r="G153" s="80"/>
      <c r="H153" s="80"/>
      <c r="I153" s="80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80"/>
      <c r="C154" s="80"/>
      <c r="D154" s="80"/>
      <c r="E154" s="80"/>
      <c r="F154" s="80"/>
      <c r="G154" s="80"/>
      <c r="H154" s="80"/>
      <c r="I154" s="80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80"/>
      <c r="C155" s="80"/>
      <c r="D155" s="80"/>
      <c r="E155" s="80"/>
      <c r="F155" s="80"/>
      <c r="G155" s="80"/>
      <c r="H155" s="80"/>
      <c r="I155" s="80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80"/>
      <c r="C156" s="80"/>
      <c r="D156" s="80"/>
      <c r="E156" s="80"/>
      <c r="F156" s="80"/>
      <c r="G156" s="80"/>
      <c r="H156" s="80"/>
      <c r="I156" s="80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80"/>
      <c r="C157" s="80"/>
      <c r="D157" s="80"/>
      <c r="E157" s="80"/>
      <c r="F157" s="80"/>
      <c r="G157" s="80"/>
      <c r="H157" s="80"/>
      <c r="I157" s="80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80"/>
      <c r="C158" s="80"/>
      <c r="D158" s="80"/>
      <c r="E158" s="80"/>
      <c r="F158" s="80"/>
      <c r="G158" s="80"/>
      <c r="H158" s="80"/>
      <c r="I158" s="80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75"/>
      <c r="E178" s="75"/>
      <c r="F178" s="75"/>
      <c r="G178" s="75"/>
      <c r="H178" s="74"/>
      <c r="I178" s="74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75"/>
      <c r="E179" s="75"/>
      <c r="F179" s="75"/>
      <c r="G179" s="75"/>
      <c r="H179" s="74"/>
      <c r="I179" s="74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6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6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6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6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75"/>
      <c r="E203" s="75"/>
      <c r="F203" s="75"/>
      <c r="G203" s="75"/>
      <c r="H203" s="74"/>
      <c r="I203" s="74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6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6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6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6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6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75"/>
      <c r="E228" s="75"/>
      <c r="F228" s="75"/>
      <c r="G228" s="75"/>
      <c r="H228" s="74"/>
      <c r="I228" s="74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6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6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6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6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6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62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628" priority="103" operator="equal">
      <formula>"OFF"</formula>
    </cfRule>
  </conditionalFormatting>
  <conditionalFormatting sqref="P28:P47">
    <cfRule type="cellIs" dxfId="627" priority="102" operator="equal">
      <formula>"OFF"</formula>
    </cfRule>
  </conditionalFormatting>
  <conditionalFormatting sqref="R28:R47">
    <cfRule type="cellIs" dxfId="626" priority="101" operator="equal">
      <formula>"OFF"</formula>
    </cfRule>
  </conditionalFormatting>
  <conditionalFormatting sqref="O28:O47">
    <cfRule type="cellIs" dxfId="625" priority="100" operator="notBetween">
      <formula>-0.0017</formula>
      <formula>0.0017</formula>
    </cfRule>
  </conditionalFormatting>
  <conditionalFormatting sqref="L28:L47">
    <cfRule type="cellIs" dxfId="624" priority="99" operator="notBetween">
      <formula>-0.0017</formula>
      <formula>0.0017</formula>
    </cfRule>
  </conditionalFormatting>
  <conditionalFormatting sqref="K53:K72 N53:N72">
    <cfRule type="cellIs" dxfId="62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622" priority="96" operator="equal">
      <formula>"OFF"</formula>
    </cfRule>
  </conditionalFormatting>
  <conditionalFormatting sqref="P53:P72">
    <cfRule type="cellIs" dxfId="621" priority="95" operator="equal">
      <formula>"OFF"</formula>
    </cfRule>
  </conditionalFormatting>
  <conditionalFormatting sqref="R53:R72">
    <cfRule type="cellIs" dxfId="620" priority="94" operator="equal">
      <formula>"OFF"</formula>
    </cfRule>
  </conditionalFormatting>
  <conditionalFormatting sqref="O53:O72">
    <cfRule type="cellIs" dxfId="619" priority="93" operator="notBetween">
      <formula>-0.0017</formula>
      <formula>0.0017</formula>
    </cfRule>
  </conditionalFormatting>
  <conditionalFormatting sqref="L53:L72">
    <cfRule type="cellIs" dxfId="618" priority="92" operator="notBetween">
      <formula>-0.0017</formula>
      <formula>0.0017</formula>
    </cfRule>
  </conditionalFormatting>
  <conditionalFormatting sqref="K78:K97 N78:N97">
    <cfRule type="cellIs" dxfId="61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616" priority="89" operator="equal">
      <formula>"OFF"</formula>
    </cfRule>
  </conditionalFormatting>
  <conditionalFormatting sqref="P78:P97">
    <cfRule type="cellIs" dxfId="615" priority="88" operator="equal">
      <formula>"OFF"</formula>
    </cfRule>
  </conditionalFormatting>
  <conditionalFormatting sqref="R78:R97">
    <cfRule type="cellIs" dxfId="614" priority="87" operator="equal">
      <formula>"OFF"</formula>
    </cfRule>
  </conditionalFormatting>
  <conditionalFormatting sqref="O78:O97">
    <cfRule type="cellIs" dxfId="613" priority="86" operator="notBetween">
      <formula>-0.0017</formula>
      <formula>0.0017</formula>
    </cfRule>
  </conditionalFormatting>
  <conditionalFormatting sqref="L78:L97">
    <cfRule type="cellIs" dxfId="612" priority="85" operator="notBetween">
      <formula>-0.0017</formula>
      <formula>0.0017</formula>
    </cfRule>
  </conditionalFormatting>
  <conditionalFormatting sqref="K103:K122 N103:N122">
    <cfRule type="cellIs" dxfId="61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610" priority="82" operator="equal">
      <formula>"OFF"</formula>
    </cfRule>
  </conditionalFormatting>
  <conditionalFormatting sqref="P103:P122">
    <cfRule type="cellIs" dxfId="609" priority="81" operator="equal">
      <formula>"OFF"</formula>
    </cfRule>
  </conditionalFormatting>
  <conditionalFormatting sqref="R103:R122">
    <cfRule type="cellIs" dxfId="608" priority="80" operator="equal">
      <formula>"OFF"</formula>
    </cfRule>
  </conditionalFormatting>
  <conditionalFormatting sqref="O103:O122">
    <cfRule type="cellIs" dxfId="607" priority="79" operator="notBetween">
      <formula>-0.0017</formula>
      <formula>0.0017</formula>
    </cfRule>
  </conditionalFormatting>
  <conditionalFormatting sqref="L103:L122">
    <cfRule type="cellIs" dxfId="606" priority="78" operator="notBetween">
      <formula>-0.0017</formula>
      <formula>0.0017</formula>
    </cfRule>
  </conditionalFormatting>
  <conditionalFormatting sqref="K128:K147 N128:N147">
    <cfRule type="cellIs" dxfId="60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604" priority="75" operator="equal">
      <formula>"OFF"</formula>
    </cfRule>
  </conditionalFormatting>
  <conditionalFormatting sqref="P128:P147">
    <cfRule type="cellIs" dxfId="603" priority="74" operator="equal">
      <formula>"OFF"</formula>
    </cfRule>
  </conditionalFormatting>
  <conditionalFormatting sqref="R128:R147">
    <cfRule type="cellIs" dxfId="602" priority="73" operator="equal">
      <formula>"OFF"</formula>
    </cfRule>
  </conditionalFormatting>
  <conditionalFormatting sqref="O128:O147">
    <cfRule type="cellIs" dxfId="601" priority="72" operator="notBetween">
      <formula>-0.0017</formula>
      <formula>0.0017</formula>
    </cfRule>
  </conditionalFormatting>
  <conditionalFormatting sqref="L128:L147">
    <cfRule type="cellIs" dxfId="600" priority="71" operator="notBetween">
      <formula>-0.0017</formula>
      <formula>0.0017</formula>
    </cfRule>
  </conditionalFormatting>
  <conditionalFormatting sqref="K153:K172 N153:N172">
    <cfRule type="cellIs" dxfId="59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598" priority="68" operator="equal">
      <formula>"OFF"</formula>
    </cfRule>
  </conditionalFormatting>
  <conditionalFormatting sqref="P153:P172">
    <cfRule type="cellIs" dxfId="597" priority="67" operator="equal">
      <formula>"OFF"</formula>
    </cfRule>
  </conditionalFormatting>
  <conditionalFormatting sqref="R153:R172">
    <cfRule type="cellIs" dxfId="596" priority="66" operator="equal">
      <formula>"OFF"</formula>
    </cfRule>
  </conditionalFormatting>
  <conditionalFormatting sqref="O153:O172">
    <cfRule type="cellIs" dxfId="595" priority="65" operator="notBetween">
      <formula>-0.0017</formula>
      <formula>0.0017</formula>
    </cfRule>
  </conditionalFormatting>
  <conditionalFormatting sqref="L153:L172">
    <cfRule type="cellIs" dxfId="594" priority="64" operator="notBetween">
      <formula>-0.0017</formula>
      <formula>0.0017</formula>
    </cfRule>
  </conditionalFormatting>
  <conditionalFormatting sqref="K178:K197 N178:N197">
    <cfRule type="cellIs" dxfId="59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592" priority="61" operator="equal">
      <formula>"OFF"</formula>
    </cfRule>
  </conditionalFormatting>
  <conditionalFormatting sqref="P178:P197">
    <cfRule type="cellIs" dxfId="591" priority="60" operator="equal">
      <formula>"OFF"</formula>
    </cfRule>
  </conditionalFormatting>
  <conditionalFormatting sqref="R178:R197">
    <cfRule type="cellIs" dxfId="590" priority="59" operator="equal">
      <formula>"OFF"</formula>
    </cfRule>
  </conditionalFormatting>
  <conditionalFormatting sqref="O178:O197">
    <cfRule type="cellIs" dxfId="589" priority="58" operator="notBetween">
      <formula>-0.0017</formula>
      <formula>0.0017</formula>
    </cfRule>
  </conditionalFormatting>
  <conditionalFormatting sqref="L178:L197">
    <cfRule type="cellIs" dxfId="588" priority="57" operator="notBetween">
      <formula>-0.0017</formula>
      <formula>0.0017</formula>
    </cfRule>
  </conditionalFormatting>
  <conditionalFormatting sqref="K203:K222 N203:N222">
    <cfRule type="cellIs" dxfId="58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586" priority="54" operator="equal">
      <formula>"OFF"</formula>
    </cfRule>
  </conditionalFormatting>
  <conditionalFormatting sqref="P203:P222">
    <cfRule type="cellIs" dxfId="585" priority="53" operator="equal">
      <formula>"OFF"</formula>
    </cfRule>
  </conditionalFormatting>
  <conditionalFormatting sqref="R203:R222">
    <cfRule type="cellIs" dxfId="584" priority="52" operator="equal">
      <formula>"OFF"</formula>
    </cfRule>
  </conditionalFormatting>
  <conditionalFormatting sqref="O203:O222">
    <cfRule type="cellIs" dxfId="583" priority="51" operator="notBetween">
      <formula>-0.0017</formula>
      <formula>0.0017</formula>
    </cfRule>
  </conditionalFormatting>
  <conditionalFormatting sqref="L203:L222">
    <cfRule type="cellIs" dxfId="582" priority="50" operator="notBetween">
      <formula>-0.0017</formula>
      <formula>0.0017</formula>
    </cfRule>
  </conditionalFormatting>
  <conditionalFormatting sqref="K228:K247 N228:N247">
    <cfRule type="cellIs" dxfId="58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580" priority="47" operator="equal">
      <formula>"OFF"</formula>
    </cfRule>
  </conditionalFormatting>
  <conditionalFormatting sqref="P228:P247">
    <cfRule type="cellIs" dxfId="579" priority="46" operator="equal">
      <formula>"OFF"</formula>
    </cfRule>
  </conditionalFormatting>
  <conditionalFormatting sqref="R228:R247">
    <cfRule type="cellIs" dxfId="578" priority="45" operator="equal">
      <formula>"OFF"</formula>
    </cfRule>
  </conditionalFormatting>
  <conditionalFormatting sqref="O228:O247">
    <cfRule type="cellIs" dxfId="577" priority="44" operator="notBetween">
      <formula>-0.0017</formula>
      <formula>0.0017</formula>
    </cfRule>
  </conditionalFormatting>
  <conditionalFormatting sqref="L228:L247">
    <cfRule type="cellIs" dxfId="576" priority="43" operator="notBetween">
      <formula>-0.0017</formula>
      <formula>0.0017</formula>
    </cfRule>
  </conditionalFormatting>
  <conditionalFormatting sqref="K253:K272 N253:N272">
    <cfRule type="cellIs" dxfId="57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574" priority="40" operator="equal">
      <formula>"OFF"</formula>
    </cfRule>
  </conditionalFormatting>
  <conditionalFormatting sqref="P253:P272">
    <cfRule type="cellIs" dxfId="573" priority="39" operator="equal">
      <formula>"OFF"</formula>
    </cfRule>
  </conditionalFormatting>
  <conditionalFormatting sqref="R253:R272">
    <cfRule type="cellIs" dxfId="572" priority="38" operator="equal">
      <formula>"OFF"</formula>
    </cfRule>
  </conditionalFormatting>
  <conditionalFormatting sqref="O253:O272">
    <cfRule type="cellIs" dxfId="571" priority="37" operator="notBetween">
      <formula>-0.0017</formula>
      <formula>0.0017</formula>
    </cfRule>
  </conditionalFormatting>
  <conditionalFormatting sqref="L253:L272">
    <cfRule type="cellIs" dxfId="570" priority="36" operator="notBetween">
      <formula>-0.0017</formula>
      <formula>0.0017</formula>
    </cfRule>
  </conditionalFormatting>
  <conditionalFormatting sqref="K278:K297 N278:N297">
    <cfRule type="cellIs" dxfId="56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568" priority="33" operator="equal">
      <formula>"OFF"</formula>
    </cfRule>
  </conditionalFormatting>
  <conditionalFormatting sqref="P278:P297">
    <cfRule type="cellIs" dxfId="567" priority="32" operator="equal">
      <formula>"OFF"</formula>
    </cfRule>
  </conditionalFormatting>
  <conditionalFormatting sqref="R278:R297">
    <cfRule type="cellIs" dxfId="566" priority="31" operator="equal">
      <formula>"OFF"</formula>
    </cfRule>
  </conditionalFormatting>
  <conditionalFormatting sqref="O278:O297">
    <cfRule type="cellIs" dxfId="565" priority="30" operator="notBetween">
      <formula>-0.0017</formula>
      <formula>0.0017</formula>
    </cfRule>
  </conditionalFormatting>
  <conditionalFormatting sqref="L278:L297">
    <cfRule type="cellIs" dxfId="564" priority="29" operator="notBetween">
      <formula>-0.0017</formula>
      <formula>0.0017</formula>
    </cfRule>
  </conditionalFormatting>
  <conditionalFormatting sqref="K303:K322 N303:N322">
    <cfRule type="cellIs" dxfId="56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562" priority="26" operator="equal">
      <formula>"OFF"</formula>
    </cfRule>
  </conditionalFormatting>
  <conditionalFormatting sqref="P303:P322">
    <cfRule type="cellIs" dxfId="561" priority="25" operator="equal">
      <formula>"OFF"</formula>
    </cfRule>
  </conditionalFormatting>
  <conditionalFormatting sqref="R303:R322">
    <cfRule type="cellIs" dxfId="560" priority="24" operator="equal">
      <formula>"OFF"</formula>
    </cfRule>
  </conditionalFormatting>
  <conditionalFormatting sqref="O303:O322">
    <cfRule type="cellIs" dxfId="559" priority="23" operator="notBetween">
      <formula>-0.0017</formula>
      <formula>0.0017</formula>
    </cfRule>
  </conditionalFormatting>
  <conditionalFormatting sqref="L303:L322">
    <cfRule type="cellIs" dxfId="558" priority="22" operator="notBetween">
      <formula>-0.0017</formula>
      <formula>0.0017</formula>
    </cfRule>
  </conditionalFormatting>
  <conditionalFormatting sqref="K328:K347 N328:N347">
    <cfRule type="cellIs" dxfId="55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556" priority="19" operator="equal">
      <formula>"OFF"</formula>
    </cfRule>
  </conditionalFormatting>
  <conditionalFormatting sqref="P328:P347">
    <cfRule type="cellIs" dxfId="555" priority="18" operator="equal">
      <formula>"OFF"</formula>
    </cfRule>
  </conditionalFormatting>
  <conditionalFormatting sqref="R328:R347">
    <cfRule type="cellIs" dxfId="554" priority="17" operator="equal">
      <formula>"OFF"</formula>
    </cfRule>
  </conditionalFormatting>
  <conditionalFormatting sqref="O328:O347">
    <cfRule type="cellIs" dxfId="553" priority="16" operator="notBetween">
      <formula>-0.0017</formula>
      <formula>0.0017</formula>
    </cfRule>
  </conditionalFormatting>
  <conditionalFormatting sqref="L328:L347">
    <cfRule type="cellIs" dxfId="552" priority="15" operator="notBetween">
      <formula>-0.0017</formula>
      <formula>0.0017</formula>
    </cfRule>
  </conditionalFormatting>
  <conditionalFormatting sqref="K353:K372 N353:N372">
    <cfRule type="cellIs" dxfId="55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550" priority="12" operator="equal">
      <formula>"OFF"</formula>
    </cfRule>
  </conditionalFormatting>
  <conditionalFormatting sqref="P353:P372">
    <cfRule type="cellIs" dxfId="549" priority="11" operator="equal">
      <formula>"OFF"</formula>
    </cfRule>
  </conditionalFormatting>
  <conditionalFormatting sqref="R353:R372">
    <cfRule type="cellIs" dxfId="548" priority="10" operator="equal">
      <formula>"OFF"</formula>
    </cfRule>
  </conditionalFormatting>
  <conditionalFormatting sqref="O353:O372">
    <cfRule type="cellIs" dxfId="547" priority="9" operator="notBetween">
      <formula>-0.0017</formula>
      <formula>0.0017</formula>
    </cfRule>
  </conditionalFormatting>
  <conditionalFormatting sqref="L353:L372">
    <cfRule type="cellIs" dxfId="546" priority="8" operator="notBetween">
      <formula>-0.0017</formula>
      <formula>0.0017</formula>
    </cfRule>
  </conditionalFormatting>
  <conditionalFormatting sqref="K378:K397 N378:N397">
    <cfRule type="cellIs" dxfId="54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544" priority="5" operator="equal">
      <formula>"OFF"</formula>
    </cfRule>
  </conditionalFormatting>
  <conditionalFormatting sqref="P378:P397">
    <cfRule type="cellIs" dxfId="543" priority="4" operator="equal">
      <formula>"OFF"</formula>
    </cfRule>
  </conditionalFormatting>
  <conditionalFormatting sqref="R378:R397">
    <cfRule type="cellIs" dxfId="542" priority="3" operator="equal">
      <formula>"OFF"</formula>
    </cfRule>
  </conditionalFormatting>
  <conditionalFormatting sqref="O378:O397">
    <cfRule type="cellIs" dxfId="541" priority="2" operator="notBetween">
      <formula>-0.0017</formula>
      <formula>0.0017</formula>
    </cfRule>
  </conditionalFormatting>
  <conditionalFormatting sqref="L378:L397">
    <cfRule type="cellIs" dxfId="54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A095F627-F832-4D49-8431-A311D0AB5CA5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A70E-D428-4ABD-A701-6ABAEB378E66}">
  <sheetPr>
    <tabColor theme="3" tint="0.79998168889431442"/>
  </sheetPr>
  <dimension ref="A1:AK399"/>
  <sheetViews>
    <sheetView zoomScale="40" zoomScaleNormal="40" workbookViewId="0">
      <pane ySplit="24" topLeftCell="A25" activePane="bottomLeft" state="frozen"/>
      <selection activeCell="Z43" sqref="Z43"/>
      <selection pane="bottomLeft" activeCell="Z43" sqref="Z43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48">
        <v>170213</v>
      </c>
      <c r="F1" s="102">
        <v>1018.1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63"/>
      <c r="F2" s="102">
        <v>17.8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80</v>
      </c>
      <c r="G3" s="198" t="s">
        <v>51</v>
      </c>
      <c r="H3" s="198"/>
      <c r="N3" s="199" t="s">
        <v>58</v>
      </c>
      <c r="O3" s="199"/>
      <c r="P3" s="99"/>
      <c r="Q3" s="101">
        <v>3</v>
      </c>
      <c r="R3" s="99"/>
      <c r="S3" s="100">
        <v>3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4.5334323110159858</v>
      </c>
      <c r="G4" s="198" t="s">
        <v>49</v>
      </c>
      <c r="H4" s="198"/>
      <c r="N4" s="200" t="s">
        <v>59</v>
      </c>
      <c r="O4" s="200"/>
      <c r="P4" s="110">
        <v>1</v>
      </c>
      <c r="Q4" s="111">
        <f>IF(P4="","0",(P4-1)*1000000)</f>
        <v>0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3</v>
      </c>
      <c r="R5" s="109"/>
      <c r="S5" s="114">
        <f>S4+S3</f>
        <v>3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>
        <f>B48</f>
        <v>0</v>
      </c>
      <c r="C9" s="8">
        <f>C48</f>
        <v>0</v>
      </c>
      <c r="D9" s="9">
        <f>D48</f>
        <v>0</v>
      </c>
      <c r="E9" s="9">
        <f>E48</f>
        <v>0</v>
      </c>
      <c r="F9" s="9">
        <f>VALUE(F48)</f>
        <v>0</v>
      </c>
      <c r="G9" s="9">
        <f>VALUE(G48)</f>
        <v>0</v>
      </c>
      <c r="H9" s="9">
        <f>H48</f>
        <v>0</v>
      </c>
      <c r="I9" s="10">
        <f>I48</f>
        <v>0</v>
      </c>
      <c r="K9" s="79">
        <f>(F9*(1+($S$3/1000000)))/(1+($Q$3/1000000))-F9</f>
        <v>0</v>
      </c>
      <c r="L9" s="78">
        <f>(G9*(1+($S$5/1000000)))/(1+($Q$5/1000000))-G9</f>
        <v>0</v>
      </c>
      <c r="N9" s="88" t="s">
        <v>14</v>
      </c>
      <c r="O9" s="212" t="str">
        <f t="shared" ref="O9:O23" si="0">IF(C9=0,"",$C$9&amp;"-"&amp;$B$9&amp;"-"&amp;C9)</f>
        <v/>
      </c>
      <c r="P9" s="212"/>
      <c r="Q9" s="89">
        <v>0</v>
      </c>
      <c r="R9" s="90" t="str">
        <f>IF(F9=0,"",F9+K9)</f>
        <v/>
      </c>
      <c r="S9" s="89" t="str">
        <f t="shared" ref="S9:S23" si="1">IF(E9=0,"",E9)</f>
        <v/>
      </c>
      <c r="T9" s="213" t="str">
        <f t="shared" ref="T9:T23" si="2">H9&amp;"/"&amp;I9</f>
        <v>0/0</v>
      </c>
      <c r="U9" s="213"/>
      <c r="V9" s="93" t="str">
        <f>"  #  "&amp;E1&amp;" Atm ppm = "&amp;F4&amp;"     ( p: "&amp;F1&amp;"mbar    t: "&amp;F2&amp;"C     hum: "&amp;F3&amp;" % )"</f>
        <v xml:space="preserve">  #  170213 Atm ppm = 4.53343231101599     ( p: 1018.1mbar    t: 17.8C     hum: 80 % )</v>
      </c>
      <c r="X9" s="88" t="s">
        <v>14</v>
      </c>
      <c r="Y9" s="212" t="str">
        <f t="shared" ref="Y9:Y23" si="3">O9</f>
        <v/>
      </c>
      <c r="Z9" s="212"/>
      <c r="AA9" s="89">
        <f t="shared" ref="AA9:AA23" si="4">Q9</f>
        <v>0</v>
      </c>
      <c r="AB9" s="92" t="str">
        <f t="shared" ref="AB9:AB23" si="5">IF(G9=0,"",G9+L9)</f>
        <v/>
      </c>
      <c r="AC9" s="93" t="str">
        <f>"  #  "&amp;E1&amp;" Atmos ppm = "&amp;F4&amp;"     ( p: "&amp;F1&amp;"mbar    t: "&amp;F2&amp;"C     hum: "&amp;F3&amp;" % )"</f>
        <v xml:space="preserve">  #  170213 Atmos ppm = 4.53343231101599     ( p: 1018.1mbar    t: 17.8C     hum: 80 % )</v>
      </c>
      <c r="AD9" s="6"/>
    </row>
    <row r="10" spans="1:37" x14ac:dyDescent="0.3">
      <c r="A10" s="7" t="s">
        <v>15</v>
      </c>
      <c r="B10" s="8">
        <f>B73</f>
        <v>0</v>
      </c>
      <c r="C10" s="8">
        <f>C73</f>
        <v>0</v>
      </c>
      <c r="D10" s="9">
        <f>D73</f>
        <v>0</v>
      </c>
      <c r="E10" s="9">
        <f>E73</f>
        <v>0</v>
      </c>
      <c r="F10" s="9">
        <f>VALUE(F73)</f>
        <v>0</v>
      </c>
      <c r="G10" s="9">
        <f>VALUE(G73)</f>
        <v>0</v>
      </c>
      <c r="H10" s="9">
        <f>H73</f>
        <v>0</v>
      </c>
      <c r="I10" s="10">
        <f>I73</f>
        <v>0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0</v>
      </c>
      <c r="N10" s="11" t="s">
        <v>14</v>
      </c>
      <c r="O10" s="208" t="str">
        <f t="shared" si="0"/>
        <v/>
      </c>
      <c r="P10" s="208"/>
      <c r="Q10" s="12" t="str">
        <f t="shared" ref="Q10:Q23" si="8">IF(D10=0,"",IF($D$9&lt;D10,D10-$D$9,(400-$D$9+D10)))</f>
        <v/>
      </c>
      <c r="R10" s="13" t="str">
        <f t="shared" ref="R10:R23" si="9">IF(F10=0,"",F10+K10)</f>
        <v/>
      </c>
      <c r="S10" s="12" t="str">
        <f t="shared" si="1"/>
        <v/>
      </c>
      <c r="T10" s="209" t="str">
        <f t="shared" si="2"/>
        <v>0/0</v>
      </c>
      <c r="U10" s="209"/>
      <c r="V10" s="91"/>
      <c r="X10" s="11" t="s">
        <v>14</v>
      </c>
      <c r="Y10" s="208" t="str">
        <f t="shared" si="3"/>
        <v/>
      </c>
      <c r="Z10" s="208"/>
      <c r="AA10" s="12" t="str">
        <f t="shared" si="4"/>
        <v/>
      </c>
      <c r="AB10" s="13" t="str">
        <f t="shared" si="5"/>
        <v/>
      </c>
      <c r="AC10" s="14"/>
      <c r="AD10" s="6"/>
    </row>
    <row r="11" spans="1:37" x14ac:dyDescent="0.3">
      <c r="A11" s="7" t="s">
        <v>16</v>
      </c>
      <c r="B11" s="8">
        <f>B98</f>
        <v>0</v>
      </c>
      <c r="C11" s="8">
        <f>C98</f>
        <v>0</v>
      </c>
      <c r="D11" s="9">
        <f>D98</f>
        <v>0</v>
      </c>
      <c r="E11" s="9">
        <f>E98</f>
        <v>0</v>
      </c>
      <c r="F11" s="9">
        <f>VALUE(F98)</f>
        <v>0</v>
      </c>
      <c r="G11" s="9">
        <f>VALUE(G98)</f>
        <v>0</v>
      </c>
      <c r="H11" s="9">
        <f>H98</f>
        <v>0</v>
      </c>
      <c r="I11" s="10">
        <f>I98</f>
        <v>0</v>
      </c>
      <c r="K11" s="79">
        <f t="shared" si="6"/>
        <v>0</v>
      </c>
      <c r="L11" s="78">
        <f t="shared" si="7"/>
        <v>0</v>
      </c>
      <c r="N11" s="11" t="s">
        <v>14</v>
      </c>
      <c r="O11" s="208" t="str">
        <f t="shared" si="0"/>
        <v/>
      </c>
      <c r="P11" s="208"/>
      <c r="Q11" s="12" t="str">
        <f t="shared" si="8"/>
        <v/>
      </c>
      <c r="R11" s="13" t="str">
        <f t="shared" si="9"/>
        <v/>
      </c>
      <c r="S11" s="12" t="str">
        <f t="shared" si="1"/>
        <v/>
      </c>
      <c r="T11" s="209" t="str">
        <f t="shared" si="2"/>
        <v>0/0</v>
      </c>
      <c r="U11" s="209"/>
      <c r="V11" s="91"/>
      <c r="X11" s="11" t="s">
        <v>14</v>
      </c>
      <c r="Y11" s="208" t="str">
        <f t="shared" si="3"/>
        <v/>
      </c>
      <c r="Z11" s="208"/>
      <c r="AA11" s="12" t="str">
        <f t="shared" si="4"/>
        <v/>
      </c>
      <c r="AB11" s="13" t="str">
        <f t="shared" si="5"/>
        <v/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121"/>
      <c r="C28" s="121"/>
      <c r="D28" s="121"/>
      <c r="E28" s="121"/>
      <c r="F28" s="120"/>
      <c r="G28" s="120"/>
      <c r="H28" s="121"/>
      <c r="I28" s="121"/>
      <c r="J28" s="6"/>
      <c r="K28" s="38" t="str">
        <f>IF(ISBLANK(D28),"",D28-$D$48)</f>
        <v/>
      </c>
      <c r="L28" s="39" t="str">
        <f t="shared" ref="L28:L47" si="10">IF(K28="","",SIN(K28*PI()/200)*G28)</f>
        <v/>
      </c>
      <c r="M28" s="40" t="s">
        <v>38</v>
      </c>
      <c r="N28" s="38" t="str">
        <f>IF(ISBLANK(E28),"",E28-$E$48)</f>
        <v/>
      </c>
      <c r="O28" s="39" t="str">
        <f t="shared" ref="O28:O47" si="11">IF(N28="","",SIN(N28*PI()/200)*G28)</f>
        <v/>
      </c>
      <c r="P28" s="40" t="s">
        <v>38</v>
      </c>
      <c r="Q28" s="41" t="str">
        <f>IF(ISBLANK(F28),"",F28-$F$48)</f>
        <v/>
      </c>
      <c r="R28" s="42" t="s">
        <v>38</v>
      </c>
      <c r="S28" s="43" t="str">
        <f t="shared" ref="S28:S47" si="12">IF(ISBLANK(G28),"",G28-$G$48)</f>
        <v/>
      </c>
      <c r="T28" s="44" t="str">
        <f>IF(M28="ON",IF(ISBLANK(D28),"0",D28),"0")</f>
        <v>0</v>
      </c>
      <c r="U28" s="44" t="str">
        <f t="shared" ref="U28:U47" si="13">IF(P28="ON",IF(ISBLANK(E28),"0",IF(E28&lt;200,E28,(400-E28))),"0")</f>
        <v>0</v>
      </c>
      <c r="V28" s="44" t="str">
        <f t="shared" ref="V28:V47" si="14">IF(R28="ON",IF(ISBLANK(F28),"0",F28),"0")</f>
        <v>0</v>
      </c>
      <c r="W28" s="44" t="str">
        <f t="shared" ref="W28:W47" si="15">IF(R28="ON",IF(ISBLANK(G28),"0",G28),"0")</f>
        <v>0</v>
      </c>
      <c r="X28" s="45"/>
      <c r="Y28" s="81"/>
    </row>
    <row r="29" spans="1:35" x14ac:dyDescent="0.3">
      <c r="A29" s="35">
        <v>2</v>
      </c>
      <c r="B29" s="121"/>
      <c r="C29" s="121"/>
      <c r="D29" s="121"/>
      <c r="E29" s="121"/>
      <c r="F29" s="120"/>
      <c r="G29" s="120"/>
      <c r="H29" s="121"/>
      <c r="I29" s="121"/>
      <c r="J29" s="6"/>
      <c r="K29" s="122" t="str">
        <f>IF(ISBLANK(D29),"",IF(D28&lt;D29,((D29-200)-$D$48),((D29+200)-$D$48)))</f>
        <v/>
      </c>
      <c r="L29" s="123" t="str">
        <f t="shared" si="10"/>
        <v/>
      </c>
      <c r="M29" s="124" t="s">
        <v>38</v>
      </c>
      <c r="N29" s="122" t="str">
        <f>IF(ISBLANK(E29),"",(400-E29)-$E$48)</f>
        <v/>
      </c>
      <c r="O29" s="123" t="str">
        <f t="shared" si="11"/>
        <v/>
      </c>
      <c r="P29" s="124" t="s">
        <v>38</v>
      </c>
      <c r="Q29" s="125" t="str">
        <f t="shared" ref="Q29:Q47" si="16">IF(ISBLANK(F29),"",F29-$F$48)</f>
        <v/>
      </c>
      <c r="R29" s="126" t="s">
        <v>38</v>
      </c>
      <c r="S29" s="127" t="str">
        <f t="shared" si="12"/>
        <v/>
      </c>
      <c r="T29" s="128" t="str">
        <f>IF(M29="ON",IF(ISBLANK(D29),"0",IF(D28&lt;D29,(D29-200),(D29+200))),"0")</f>
        <v>0</v>
      </c>
      <c r="U29" s="128" t="str">
        <f t="shared" si="13"/>
        <v>0</v>
      </c>
      <c r="V29" s="128" t="str">
        <f t="shared" si="14"/>
        <v>0</v>
      </c>
      <c r="W29" s="128" t="str">
        <f t="shared" si="15"/>
        <v>0</v>
      </c>
      <c r="X29" s="129"/>
    </row>
    <row r="30" spans="1:35" x14ac:dyDescent="0.3">
      <c r="A30" s="35">
        <v>3</v>
      </c>
      <c r="B30" s="80"/>
      <c r="C30" s="80"/>
      <c r="D30" s="80"/>
      <c r="E30" s="80"/>
      <c r="F30" s="80"/>
      <c r="G30" s="80"/>
      <c r="H30" s="80"/>
      <c r="I30" s="80"/>
      <c r="J30" s="6"/>
      <c r="K30" s="38" t="str">
        <f>IF(ISBLANK(D30),"",D30-$D$48)</f>
        <v/>
      </c>
      <c r="L30" s="46" t="str">
        <f t="shared" si="10"/>
        <v/>
      </c>
      <c r="M30" s="40" t="s">
        <v>38</v>
      </c>
      <c r="N30" s="38" t="str">
        <f>IF(ISBLANK(E30),"",E30-$E$48)</f>
        <v/>
      </c>
      <c r="O30" s="46" t="str">
        <f t="shared" si="11"/>
        <v/>
      </c>
      <c r="P30" s="40" t="s">
        <v>38</v>
      </c>
      <c r="Q30" s="41" t="str">
        <f t="shared" si="16"/>
        <v/>
      </c>
      <c r="R30" s="42" t="s">
        <v>38</v>
      </c>
      <c r="S30" s="43" t="str">
        <f t="shared" si="12"/>
        <v/>
      </c>
      <c r="T30" s="44" t="str">
        <f>IF(M30="ON",IF(ISBLANK(D30),"0",D30),"0")</f>
        <v>0</v>
      </c>
      <c r="U30" s="44" t="str">
        <f t="shared" si="13"/>
        <v>0</v>
      </c>
      <c r="V30" s="44" t="str">
        <f t="shared" si="14"/>
        <v>0</v>
      </c>
      <c r="W30" s="44" t="str">
        <f t="shared" si="15"/>
        <v>0</v>
      </c>
      <c r="X30" s="45"/>
    </row>
    <row r="31" spans="1:35" x14ac:dyDescent="0.3">
      <c r="A31" s="35">
        <v>4</v>
      </c>
      <c r="B31" s="80"/>
      <c r="C31" s="80"/>
      <c r="D31" s="87"/>
      <c r="E31" s="80"/>
      <c r="F31" s="80"/>
      <c r="G31" s="80"/>
      <c r="H31" s="80"/>
      <c r="I31" s="80"/>
      <c r="J31" s="6"/>
      <c r="K31" s="122" t="str">
        <f>IF(ISBLANK(D31),"",IF(D30&lt;D31,((D31-200)-$D$48),((D31+200)-$D$48)))</f>
        <v/>
      </c>
      <c r="L31" s="123" t="str">
        <f t="shared" si="10"/>
        <v/>
      </c>
      <c r="M31" s="124" t="s">
        <v>38</v>
      </c>
      <c r="N31" s="122" t="str">
        <f>IF(ISBLANK(E31),"",(400-E31)-$E$48)</f>
        <v/>
      </c>
      <c r="O31" s="123" t="str">
        <f t="shared" si="11"/>
        <v/>
      </c>
      <c r="P31" s="124" t="s">
        <v>38</v>
      </c>
      <c r="Q31" s="125" t="str">
        <f t="shared" si="16"/>
        <v/>
      </c>
      <c r="R31" s="126" t="s">
        <v>38</v>
      </c>
      <c r="S31" s="127" t="str">
        <f t="shared" si="12"/>
        <v/>
      </c>
      <c r="T31" s="128" t="str">
        <f>IF(M31="ON",IF(ISBLANK(D31),"0",IF(D30&lt;D31,(D31-200),(D31+200))),"0")</f>
        <v>0</v>
      </c>
      <c r="U31" s="128" t="str">
        <f t="shared" si="13"/>
        <v>0</v>
      </c>
      <c r="V31" s="128" t="str">
        <f t="shared" si="14"/>
        <v>0</v>
      </c>
      <c r="W31" s="128" t="str">
        <f t="shared" si="15"/>
        <v>0</v>
      </c>
      <c r="X31" s="129"/>
    </row>
    <row r="32" spans="1:35" x14ac:dyDescent="0.3">
      <c r="A32" s="35">
        <v>5</v>
      </c>
      <c r="B32" s="80"/>
      <c r="C32" s="80"/>
      <c r="D32" s="80"/>
      <c r="E32" s="80"/>
      <c r="F32" s="80"/>
      <c r="G32" s="80"/>
      <c r="H32" s="80"/>
      <c r="I32" s="80"/>
      <c r="J32" s="6"/>
      <c r="K32" s="38" t="str">
        <f>IF(ISBLANK(D32),"",D32-$D$48)</f>
        <v/>
      </c>
      <c r="L32" s="46" t="str">
        <f t="shared" si="10"/>
        <v/>
      </c>
      <c r="M32" s="40" t="s">
        <v>38</v>
      </c>
      <c r="N32" s="38" t="str">
        <f>IF(ISBLANK(E32),"",E32-$E$48)</f>
        <v/>
      </c>
      <c r="O32" s="46" t="str">
        <f t="shared" si="11"/>
        <v/>
      </c>
      <c r="P32" s="40" t="s">
        <v>38</v>
      </c>
      <c r="Q32" s="41" t="str">
        <f t="shared" si="16"/>
        <v/>
      </c>
      <c r="R32" s="42" t="s">
        <v>38</v>
      </c>
      <c r="S32" s="43" t="str">
        <f t="shared" si="12"/>
        <v/>
      </c>
      <c r="T32" s="44" t="str">
        <f>IF(M32="ON",IF(ISBLANK(D32),"0",D32),"0")</f>
        <v>0</v>
      </c>
      <c r="U32" s="44" t="str">
        <f t="shared" si="13"/>
        <v>0</v>
      </c>
      <c r="V32" s="44" t="str">
        <f t="shared" si="14"/>
        <v>0</v>
      </c>
      <c r="W32" s="44" t="str">
        <f t="shared" si="15"/>
        <v>0</v>
      </c>
      <c r="X32" s="45"/>
    </row>
    <row r="33" spans="1:24" x14ac:dyDescent="0.3">
      <c r="A33" s="35">
        <v>6</v>
      </c>
      <c r="B33" s="80"/>
      <c r="C33" s="80"/>
      <c r="D33" s="80"/>
      <c r="E33" s="80"/>
      <c r="F33" s="80"/>
      <c r="G33" s="80"/>
      <c r="H33" s="80"/>
      <c r="I33" s="80"/>
      <c r="J33" s="6"/>
      <c r="K33" s="122" t="str">
        <f>IF(ISBLANK(D33),"",IF(D32&lt;D33,((D33-200)-$D$48),((D33+200)-$D$48)))</f>
        <v/>
      </c>
      <c r="L33" s="123" t="str">
        <f t="shared" si="10"/>
        <v/>
      </c>
      <c r="M33" s="124" t="s">
        <v>38</v>
      </c>
      <c r="N33" s="122" t="str">
        <f>IF(ISBLANK(E33),"",(400-E33)-$E$48)</f>
        <v/>
      </c>
      <c r="O33" s="123" t="str">
        <f t="shared" si="11"/>
        <v/>
      </c>
      <c r="P33" s="124" t="s">
        <v>38</v>
      </c>
      <c r="Q33" s="125" t="str">
        <f t="shared" si="16"/>
        <v/>
      </c>
      <c r="R33" s="126" t="s">
        <v>38</v>
      </c>
      <c r="S33" s="127" t="str">
        <f t="shared" si="12"/>
        <v/>
      </c>
      <c r="T33" s="128" t="str">
        <f>IF(M33="ON",IF(ISBLANK(D33),"0",IF(D32&lt;D33,(D33-200),(D33+200))),"0")</f>
        <v>0</v>
      </c>
      <c r="U33" s="128" t="str">
        <f t="shared" si="13"/>
        <v>0</v>
      </c>
      <c r="V33" s="128" t="str">
        <f t="shared" si="14"/>
        <v>0</v>
      </c>
      <c r="W33" s="128" t="str">
        <f t="shared" si="15"/>
        <v>0</v>
      </c>
      <c r="X33" s="129"/>
    </row>
    <row r="34" spans="1:24" x14ac:dyDescent="0.3">
      <c r="A34" s="35">
        <v>7</v>
      </c>
      <c r="B34" s="80"/>
      <c r="C34" s="80"/>
      <c r="D34" s="80"/>
      <c r="E34" s="80"/>
      <c r="F34" s="80"/>
      <c r="G34" s="80"/>
      <c r="H34" s="80"/>
      <c r="I34" s="80"/>
      <c r="J34" s="6"/>
      <c r="K34" s="38" t="str">
        <f>IF(ISBLANK(D34),"",D34-$D$48)</f>
        <v/>
      </c>
      <c r="L34" s="46" t="str">
        <f t="shared" si="10"/>
        <v/>
      </c>
      <c r="M34" s="40" t="s">
        <v>38</v>
      </c>
      <c r="N34" s="38" t="str">
        <f>IF(ISBLANK(E34),"",E34-$E$48)</f>
        <v/>
      </c>
      <c r="O34" s="46" t="str">
        <f t="shared" si="11"/>
        <v/>
      </c>
      <c r="P34" s="40" t="s">
        <v>38</v>
      </c>
      <c r="Q34" s="41" t="str">
        <f t="shared" si="16"/>
        <v/>
      </c>
      <c r="R34" s="42" t="s">
        <v>38</v>
      </c>
      <c r="S34" s="43" t="str">
        <f t="shared" si="12"/>
        <v/>
      </c>
      <c r="T34" s="44" t="str">
        <f>IF(M34="ON",IF(ISBLANK(D34),"0",D34),"0")</f>
        <v>0</v>
      </c>
      <c r="U34" s="44" t="str">
        <f t="shared" si="13"/>
        <v>0</v>
      </c>
      <c r="V34" s="44" t="str">
        <f t="shared" si="14"/>
        <v>0</v>
      </c>
      <c r="W34" s="44" t="str">
        <f t="shared" si="15"/>
        <v>0</v>
      </c>
      <c r="X34" s="45"/>
    </row>
    <row r="35" spans="1:24" x14ac:dyDescent="0.3">
      <c r="A35" s="35">
        <v>8</v>
      </c>
      <c r="B35" s="80"/>
      <c r="C35" s="80"/>
      <c r="D35" s="80"/>
      <c r="E35" s="80"/>
      <c r="F35" s="80"/>
      <c r="G35" s="80"/>
      <c r="H35" s="80"/>
      <c r="I35" s="80"/>
      <c r="J35" s="6"/>
      <c r="K35" s="122" t="str">
        <f>IF(ISBLANK(D35),"",IF(D34&lt;D35,((D35-200)-$D$48),((D35+200)-$D$48)))</f>
        <v/>
      </c>
      <c r="L35" s="123" t="str">
        <f t="shared" si="10"/>
        <v/>
      </c>
      <c r="M35" s="124" t="s">
        <v>38</v>
      </c>
      <c r="N35" s="122" t="str">
        <f>IF(ISBLANK(E35),"",(400-E35)-$E$48)</f>
        <v/>
      </c>
      <c r="O35" s="123" t="str">
        <f t="shared" si="11"/>
        <v/>
      </c>
      <c r="P35" s="124" t="s">
        <v>38</v>
      </c>
      <c r="Q35" s="125" t="str">
        <f t="shared" si="16"/>
        <v/>
      </c>
      <c r="R35" s="126" t="s">
        <v>38</v>
      </c>
      <c r="S35" s="127" t="str">
        <f t="shared" si="12"/>
        <v/>
      </c>
      <c r="T35" s="128" t="str">
        <f>IF(M35="ON",IF(ISBLANK(D35),"0",IF(D34&lt;D35,(D35-200),(D35+200))),"0")</f>
        <v>0</v>
      </c>
      <c r="U35" s="128" t="str">
        <f t="shared" si="13"/>
        <v>0</v>
      </c>
      <c r="V35" s="128" t="str">
        <f t="shared" si="14"/>
        <v>0</v>
      </c>
      <c r="W35" s="128" t="str">
        <f t="shared" si="15"/>
        <v>0</v>
      </c>
      <c r="X35" s="129"/>
    </row>
    <row r="36" spans="1:24" x14ac:dyDescent="0.3">
      <c r="A36" s="35">
        <v>9</v>
      </c>
      <c r="B36" s="36"/>
      <c r="C36" s="37"/>
      <c r="D36" s="37"/>
      <c r="E36" s="37"/>
      <c r="F36" s="37"/>
      <c r="G36" s="37"/>
      <c r="H36" s="37"/>
      <c r="I36" s="37"/>
      <c r="J36" s="6"/>
      <c r="K36" s="38" t="str">
        <f>IF(ISBLANK(D36),"",D36-$D$48)</f>
        <v/>
      </c>
      <c r="L36" s="46" t="str">
        <f t="shared" si="10"/>
        <v/>
      </c>
      <c r="M36" s="40" t="s">
        <v>38</v>
      </c>
      <c r="N36" s="38" t="str">
        <f>IF(ISBLANK(E36),"",E36-$E$48)</f>
        <v/>
      </c>
      <c r="O36" s="46" t="str">
        <f t="shared" si="11"/>
        <v/>
      </c>
      <c r="P36" s="40" t="s">
        <v>38</v>
      </c>
      <c r="Q36" s="41" t="str">
        <f t="shared" si="16"/>
        <v/>
      </c>
      <c r="R36" s="42" t="s">
        <v>38</v>
      </c>
      <c r="S36" s="43" t="str">
        <f t="shared" si="12"/>
        <v/>
      </c>
      <c r="T36" s="44" t="str">
        <f>IF(M36="ON",IF(ISBLANK(D36),"0",D36),"0")</f>
        <v>0</v>
      </c>
      <c r="U36" s="44" t="str">
        <f t="shared" si="13"/>
        <v>0</v>
      </c>
      <c r="V36" s="44" t="str">
        <f t="shared" si="14"/>
        <v>0</v>
      </c>
      <c r="W36" s="44" t="str">
        <f t="shared" si="15"/>
        <v>0</v>
      </c>
      <c r="X36" s="45"/>
    </row>
    <row r="37" spans="1:24" x14ac:dyDescent="0.3">
      <c r="A37" s="35">
        <v>10</v>
      </c>
      <c r="B37" s="36"/>
      <c r="C37" s="37"/>
      <c r="D37" s="37"/>
      <c r="E37" s="37"/>
      <c r="F37" s="37"/>
      <c r="G37" s="37"/>
      <c r="H37" s="37"/>
      <c r="I37" s="37"/>
      <c r="J37" s="6"/>
      <c r="K37" s="122" t="str">
        <f>IF(ISBLANK(D37),"",IF(D36&lt;D37,((D37-200)-$D$48),((D37+200)-$D$48)))</f>
        <v/>
      </c>
      <c r="L37" s="123" t="str">
        <f t="shared" si="10"/>
        <v/>
      </c>
      <c r="M37" s="124" t="s">
        <v>38</v>
      </c>
      <c r="N37" s="122" t="str">
        <f>IF(ISBLANK(E37),"",(400-E37)-$E$48)</f>
        <v/>
      </c>
      <c r="O37" s="123" t="str">
        <f t="shared" si="11"/>
        <v/>
      </c>
      <c r="P37" s="124" t="s">
        <v>38</v>
      </c>
      <c r="Q37" s="125" t="str">
        <f t="shared" si="16"/>
        <v/>
      </c>
      <c r="R37" s="126" t="s">
        <v>38</v>
      </c>
      <c r="S37" s="127" t="str">
        <f t="shared" si="12"/>
        <v/>
      </c>
      <c r="T37" s="128" t="str">
        <f>IF(M37="ON",IF(ISBLANK(D37),"0",IF(D36&lt;D37,(D37-200),(D37+200))),"0")</f>
        <v>0</v>
      </c>
      <c r="U37" s="128" t="str">
        <f t="shared" si="13"/>
        <v>0</v>
      </c>
      <c r="V37" s="128" t="str">
        <f t="shared" si="14"/>
        <v>0</v>
      </c>
      <c r="W37" s="128" t="str">
        <f t="shared" si="15"/>
        <v>0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>
        <f>B28</f>
        <v>0</v>
      </c>
      <c r="C48" s="49">
        <f>C28</f>
        <v>0</v>
      </c>
      <c r="D48" s="50">
        <f>T48</f>
        <v>0</v>
      </c>
      <c r="E48" s="50">
        <f>U48</f>
        <v>0</v>
      </c>
      <c r="F48" s="51">
        <f>V48</f>
        <v>0</v>
      </c>
      <c r="G48" s="51">
        <f>W48</f>
        <v>0</v>
      </c>
      <c r="H48" s="49">
        <f>H28</f>
        <v>0</v>
      </c>
      <c r="I48" s="49">
        <f>I28</f>
        <v>0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0</v>
      </c>
      <c r="U48" s="57">
        <f>IF(U49=0,VALUE(0),(U28+U29+U30+U31+U32+U33+U34+U35+U36+U37+U38+U39+U40+U41+U42+U43+U44+U45+U46+U47)/U49)</f>
        <v>0</v>
      </c>
      <c r="V48" s="57">
        <f>IF(V49=0,VALUE(0),(V28+V29+V30+V31+V32+V33+V34+V35+V36+V37+V38+V39+V40+V41+V42+V43+V44+V45+V46+V47)/V49)</f>
        <v>0</v>
      </c>
      <c r="W48" s="57">
        <f>IF(W49=0,VALUE(0),(W28+W29+W30+W31+W32+W33+W34+W35+W36+W37+W38+W39+W40+W41+W42+W43+W44+W45+W46+W47)/W49)</f>
        <v>0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0</v>
      </c>
      <c r="U49" s="66">
        <f>COUNT(U28:U47)</f>
        <v>0</v>
      </c>
      <c r="V49" s="66">
        <f>COUNT(V28:V47)</f>
        <v>0</v>
      </c>
      <c r="W49" s="66">
        <f>COUNT(W28:W47)</f>
        <v>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121"/>
      <c r="C53" s="121"/>
      <c r="D53" s="121"/>
      <c r="E53" s="121"/>
      <c r="F53" s="120"/>
      <c r="G53" s="120"/>
      <c r="H53" s="121"/>
      <c r="I53" s="121"/>
      <c r="J53" s="6"/>
      <c r="K53" s="38" t="str">
        <f>IF(ISBLANK(D53),"",D53-$D$73)</f>
        <v/>
      </c>
      <c r="L53" s="39" t="str">
        <f t="shared" ref="L53:L72" si="17">IF(K53="","",SIN(K53*PI()/200)*G53)</f>
        <v/>
      </c>
      <c r="M53" s="40" t="s">
        <v>38</v>
      </c>
      <c r="N53" s="38" t="str">
        <f>IF(ISBLANK(E53),"",E53-$E$73)</f>
        <v/>
      </c>
      <c r="O53" s="39" t="str">
        <f t="shared" ref="O53:O72" si="18">IF(N53="","",SIN(N53*PI()/200)*G53)</f>
        <v/>
      </c>
      <c r="P53" s="40" t="s">
        <v>38</v>
      </c>
      <c r="Q53" s="41" t="str">
        <f t="shared" ref="Q53:Q72" si="19">IF(ISBLANK(F53),"",F53-$F$73)</f>
        <v/>
      </c>
      <c r="R53" s="42" t="s">
        <v>38</v>
      </c>
      <c r="S53" s="43" t="str">
        <f t="shared" ref="S53:S72" si="20">IF(ISBLANK(G53),"",G53-$G$73)</f>
        <v/>
      </c>
      <c r="T53" s="44" t="str">
        <f>IF(M53="ON",IF(ISBLANK(D53),"0",D53),"0")</f>
        <v>0</v>
      </c>
      <c r="U53" s="44" t="str">
        <f t="shared" ref="U53:U72" si="21">IF(P53="ON",IF(ISBLANK(E53),"0",IF(E53&lt;200,E53,(400-E53))),"0")</f>
        <v>0</v>
      </c>
      <c r="V53" s="44" t="str">
        <f t="shared" ref="V53:V72" si="22">IF(R53="ON",IF(ISBLANK(F53),"0",F53),"0")</f>
        <v>0</v>
      </c>
      <c r="W53" s="44" t="str">
        <f t="shared" ref="W53:W72" si="23">IF(R53="ON",IF(ISBLANK(G53),"0",G53),"0")</f>
        <v>0</v>
      </c>
      <c r="X53" s="45"/>
    </row>
    <row r="54" spans="1:24" x14ac:dyDescent="0.3">
      <c r="A54" s="69">
        <v>2</v>
      </c>
      <c r="B54" s="121"/>
      <c r="C54" s="121"/>
      <c r="D54" s="121"/>
      <c r="E54" s="121"/>
      <c r="F54" s="120"/>
      <c r="G54" s="120"/>
      <c r="H54" s="121"/>
      <c r="I54" s="121"/>
      <c r="J54" s="6"/>
      <c r="K54" s="122" t="str">
        <f>IF(ISBLANK(D54),"",IF(D53&lt;D54,((D54-200)-$D$73),((D54+200)-$D$73)))</f>
        <v/>
      </c>
      <c r="L54" s="123" t="str">
        <f t="shared" si="17"/>
        <v/>
      </c>
      <c r="M54" s="124" t="s">
        <v>38</v>
      </c>
      <c r="N54" s="122" t="str">
        <f>IF(ISBLANK(E54),"",(400-E54)-$E$73)</f>
        <v/>
      </c>
      <c r="O54" s="123" t="str">
        <f t="shared" si="18"/>
        <v/>
      </c>
      <c r="P54" s="124" t="s">
        <v>38</v>
      </c>
      <c r="Q54" s="125" t="str">
        <f t="shared" si="19"/>
        <v/>
      </c>
      <c r="R54" s="126" t="s">
        <v>38</v>
      </c>
      <c r="S54" s="127" t="str">
        <f t="shared" si="20"/>
        <v/>
      </c>
      <c r="T54" s="128" t="str">
        <f>IF(M54="ON",IF(ISBLANK(D54),"0",IF(D53&lt;D54,(D54-200),(D54+200))),"0")</f>
        <v>0</v>
      </c>
      <c r="U54" s="128" t="str">
        <f t="shared" si="21"/>
        <v>0</v>
      </c>
      <c r="V54" s="128" t="str">
        <f t="shared" si="22"/>
        <v>0</v>
      </c>
      <c r="W54" s="128" t="str">
        <f t="shared" si="23"/>
        <v>0</v>
      </c>
      <c r="X54" s="129"/>
    </row>
    <row r="55" spans="1:24" x14ac:dyDescent="0.3">
      <c r="A55" s="69">
        <v>3</v>
      </c>
      <c r="B55" s="80"/>
      <c r="C55" s="80"/>
      <c r="D55" s="80"/>
      <c r="E55" s="80"/>
      <c r="F55" s="80"/>
      <c r="G55" s="80"/>
      <c r="H55" s="80"/>
      <c r="I55" s="80"/>
      <c r="J55" s="6"/>
      <c r="K55" s="38" t="str">
        <f>IF(ISBLANK(D55),"",D55-$D$73)</f>
        <v/>
      </c>
      <c r="L55" s="46" t="str">
        <f t="shared" si="17"/>
        <v/>
      </c>
      <c r="M55" s="40" t="s">
        <v>38</v>
      </c>
      <c r="N55" s="38" t="str">
        <f>IF(ISBLANK(E55),"",E55-$E$73)</f>
        <v/>
      </c>
      <c r="O55" s="46" t="str">
        <f t="shared" si="18"/>
        <v/>
      </c>
      <c r="P55" s="40" t="s">
        <v>38</v>
      </c>
      <c r="Q55" s="41" t="str">
        <f t="shared" si="19"/>
        <v/>
      </c>
      <c r="R55" s="42" t="s">
        <v>38</v>
      </c>
      <c r="S55" s="43" t="str">
        <f t="shared" si="20"/>
        <v/>
      </c>
      <c r="T55" s="44" t="str">
        <f>IF(M55="ON",IF(ISBLANK(D55),"0",D55),"0")</f>
        <v>0</v>
      </c>
      <c r="U55" s="44" t="str">
        <f t="shared" si="21"/>
        <v>0</v>
      </c>
      <c r="V55" s="44" t="str">
        <f t="shared" si="22"/>
        <v>0</v>
      </c>
      <c r="W55" s="44" t="str">
        <f t="shared" si="23"/>
        <v>0</v>
      </c>
      <c r="X55" s="45"/>
    </row>
    <row r="56" spans="1:24" x14ac:dyDescent="0.3">
      <c r="A56" s="69">
        <v>4</v>
      </c>
      <c r="B56" s="80"/>
      <c r="C56" s="80"/>
      <c r="D56" s="80"/>
      <c r="E56" s="80"/>
      <c r="F56" s="80"/>
      <c r="G56" s="80"/>
      <c r="H56" s="80"/>
      <c r="I56" s="80"/>
      <c r="J56" s="6"/>
      <c r="K56" s="122" t="str">
        <f>IF(ISBLANK(D56),"",IF(D55&lt;D56,((D56-200)-$D$73),((D56+200)-$D$73)))</f>
        <v/>
      </c>
      <c r="L56" s="123" t="str">
        <f t="shared" si="17"/>
        <v/>
      </c>
      <c r="M56" s="124" t="s">
        <v>38</v>
      </c>
      <c r="N56" s="122" t="str">
        <f>IF(ISBLANK(E56),"",(400-E56)-$E$73)</f>
        <v/>
      </c>
      <c r="O56" s="123" t="str">
        <f t="shared" si="18"/>
        <v/>
      </c>
      <c r="P56" s="124" t="s">
        <v>38</v>
      </c>
      <c r="Q56" s="125" t="str">
        <f t="shared" si="19"/>
        <v/>
      </c>
      <c r="R56" s="126" t="s">
        <v>38</v>
      </c>
      <c r="S56" s="127" t="str">
        <f t="shared" si="20"/>
        <v/>
      </c>
      <c r="T56" s="128" t="str">
        <f>IF(M56="ON",IF(ISBLANK(D56),"0",IF(D55&lt;D56,(D56-200),(D56+200))),"0")</f>
        <v>0</v>
      </c>
      <c r="U56" s="128" t="str">
        <f t="shared" si="21"/>
        <v>0</v>
      </c>
      <c r="V56" s="128" t="str">
        <f t="shared" si="22"/>
        <v>0</v>
      </c>
      <c r="W56" s="128" t="str">
        <f t="shared" si="23"/>
        <v>0</v>
      </c>
      <c r="X56" s="129"/>
    </row>
    <row r="57" spans="1:24" x14ac:dyDescent="0.3">
      <c r="A57" s="69">
        <v>5</v>
      </c>
      <c r="B57" s="80"/>
      <c r="C57" s="80"/>
      <c r="D57" s="80"/>
      <c r="E57" s="80"/>
      <c r="F57" s="80"/>
      <c r="G57" s="80"/>
      <c r="H57" s="80"/>
      <c r="I57" s="80"/>
      <c r="J57" s="6"/>
      <c r="K57" s="38" t="str">
        <f>IF(ISBLANK(D57),"",D57-$D$73)</f>
        <v/>
      </c>
      <c r="L57" s="46" t="str">
        <f t="shared" si="17"/>
        <v/>
      </c>
      <c r="M57" s="40" t="s">
        <v>38</v>
      </c>
      <c r="N57" s="38" t="str">
        <f>IF(ISBLANK(E57),"",E57-$E$73)</f>
        <v/>
      </c>
      <c r="O57" s="46" t="str">
        <f t="shared" si="18"/>
        <v/>
      </c>
      <c r="P57" s="40" t="s">
        <v>38</v>
      </c>
      <c r="Q57" s="41" t="str">
        <f t="shared" si="19"/>
        <v/>
      </c>
      <c r="R57" s="42" t="s">
        <v>38</v>
      </c>
      <c r="S57" s="43" t="str">
        <f t="shared" si="20"/>
        <v/>
      </c>
      <c r="T57" s="44" t="str">
        <f>IF(M57="ON",IF(ISBLANK(D57),"0",D57),"0")</f>
        <v>0</v>
      </c>
      <c r="U57" s="44" t="str">
        <f t="shared" si="21"/>
        <v>0</v>
      </c>
      <c r="V57" s="44" t="str">
        <f t="shared" si="22"/>
        <v>0</v>
      </c>
      <c r="W57" s="44" t="str">
        <f t="shared" si="23"/>
        <v>0</v>
      </c>
      <c r="X57" s="45"/>
    </row>
    <row r="58" spans="1:24" x14ac:dyDescent="0.3">
      <c r="A58" s="69">
        <v>6</v>
      </c>
      <c r="B58" s="80"/>
      <c r="C58" s="80"/>
      <c r="D58" s="80"/>
      <c r="E58" s="80"/>
      <c r="F58" s="80"/>
      <c r="G58" s="80"/>
      <c r="H58" s="80"/>
      <c r="I58" s="80"/>
      <c r="J58" s="6"/>
      <c r="K58" s="122" t="str">
        <f>IF(ISBLANK(D58),"",IF(D57&lt;D58,((D58-200)-$D$73),((D58+200)-$D$73)))</f>
        <v/>
      </c>
      <c r="L58" s="123" t="str">
        <f t="shared" si="17"/>
        <v/>
      </c>
      <c r="M58" s="124" t="s">
        <v>38</v>
      </c>
      <c r="N58" s="122" t="str">
        <f>IF(ISBLANK(E58),"",(400-E58)-$E$73)</f>
        <v/>
      </c>
      <c r="O58" s="123" t="str">
        <f t="shared" si="18"/>
        <v/>
      </c>
      <c r="P58" s="124" t="s">
        <v>38</v>
      </c>
      <c r="Q58" s="125" t="str">
        <f t="shared" si="19"/>
        <v/>
      </c>
      <c r="R58" s="126" t="s">
        <v>38</v>
      </c>
      <c r="S58" s="127" t="str">
        <f t="shared" si="20"/>
        <v/>
      </c>
      <c r="T58" s="128" t="str">
        <f>IF(M58="ON",IF(ISBLANK(D58),"0",IF(D57&lt;D58,(D58-200),(D58+200))),"0")</f>
        <v>0</v>
      </c>
      <c r="U58" s="128" t="str">
        <f t="shared" si="21"/>
        <v>0</v>
      </c>
      <c r="V58" s="128" t="str">
        <f t="shared" si="22"/>
        <v>0</v>
      </c>
      <c r="W58" s="128" t="str">
        <f t="shared" si="23"/>
        <v>0</v>
      </c>
      <c r="X58" s="129"/>
    </row>
    <row r="59" spans="1:24" x14ac:dyDescent="0.3">
      <c r="A59" s="69">
        <v>7</v>
      </c>
      <c r="B59" s="80"/>
      <c r="C59" s="80"/>
      <c r="D59" s="80"/>
      <c r="E59" s="80"/>
      <c r="F59" s="80"/>
      <c r="G59" s="80"/>
      <c r="H59" s="80"/>
      <c r="I59" s="80"/>
      <c r="J59" s="6"/>
      <c r="K59" s="38" t="str">
        <f>IF(ISBLANK(D59),"",D59-$D$73)</f>
        <v/>
      </c>
      <c r="L59" s="46" t="str">
        <f t="shared" si="17"/>
        <v/>
      </c>
      <c r="M59" s="40" t="s">
        <v>38</v>
      </c>
      <c r="N59" s="38" t="str">
        <f>IF(ISBLANK(E59),"",E59-$E$73)</f>
        <v/>
      </c>
      <c r="O59" s="46" t="str">
        <f t="shared" si="18"/>
        <v/>
      </c>
      <c r="P59" s="40" t="s">
        <v>38</v>
      </c>
      <c r="Q59" s="41" t="str">
        <f t="shared" si="19"/>
        <v/>
      </c>
      <c r="R59" s="42" t="s">
        <v>38</v>
      </c>
      <c r="S59" s="43" t="str">
        <f t="shared" si="20"/>
        <v/>
      </c>
      <c r="T59" s="44" t="str">
        <f>IF(M59="ON",IF(ISBLANK(D59),"0",D59),"0")</f>
        <v>0</v>
      </c>
      <c r="U59" s="44" t="str">
        <f t="shared" si="21"/>
        <v>0</v>
      </c>
      <c r="V59" s="44" t="str">
        <f t="shared" si="22"/>
        <v>0</v>
      </c>
      <c r="W59" s="44" t="str">
        <f t="shared" si="23"/>
        <v>0</v>
      </c>
      <c r="X59" s="45"/>
    </row>
    <row r="60" spans="1:24" x14ac:dyDescent="0.3">
      <c r="A60" s="69">
        <v>8</v>
      </c>
      <c r="B60" s="80"/>
      <c r="C60" s="80"/>
      <c r="D60" s="80"/>
      <c r="E60" s="80"/>
      <c r="F60" s="80"/>
      <c r="G60" s="80"/>
      <c r="H60" s="80"/>
      <c r="I60" s="80"/>
      <c r="J60" s="6"/>
      <c r="K60" s="122" t="str">
        <f>IF(ISBLANK(D60),"",IF(D59&lt;D60,((D60-200)-$D$73),((D60+200)-$D$73)))</f>
        <v/>
      </c>
      <c r="L60" s="123" t="str">
        <f t="shared" si="17"/>
        <v/>
      </c>
      <c r="M60" s="124" t="s">
        <v>38</v>
      </c>
      <c r="N60" s="122" t="str">
        <f>IF(ISBLANK(E60),"",(400-E60)-$E$73)</f>
        <v/>
      </c>
      <c r="O60" s="123" t="str">
        <f t="shared" si="18"/>
        <v/>
      </c>
      <c r="P60" s="124" t="s">
        <v>38</v>
      </c>
      <c r="Q60" s="125" t="str">
        <f t="shared" si="19"/>
        <v/>
      </c>
      <c r="R60" s="126" t="s">
        <v>38</v>
      </c>
      <c r="S60" s="127" t="str">
        <f t="shared" si="20"/>
        <v/>
      </c>
      <c r="T60" s="128" t="str">
        <f>IF(M60="ON",IF(ISBLANK(D60),"0",IF(D59&lt;D60,(D60-200),(D60+200))),"0")</f>
        <v>0</v>
      </c>
      <c r="U60" s="128" t="str">
        <f t="shared" si="21"/>
        <v>0</v>
      </c>
      <c r="V60" s="128" t="str">
        <f t="shared" si="22"/>
        <v>0</v>
      </c>
      <c r="W60" s="128" t="str">
        <f t="shared" si="23"/>
        <v>0</v>
      </c>
      <c r="X60" s="129"/>
    </row>
    <row r="61" spans="1:24" x14ac:dyDescent="0.3">
      <c r="A61" s="69">
        <v>9</v>
      </c>
      <c r="B61" s="36"/>
      <c r="C61" s="37"/>
      <c r="D61" s="37"/>
      <c r="E61" s="37"/>
      <c r="F61" s="37"/>
      <c r="G61" s="37"/>
      <c r="H61" s="37"/>
      <c r="I61" s="37"/>
      <c r="J61" s="6"/>
      <c r="K61" s="38" t="str">
        <f>IF(ISBLANK(D61),"",D61-$D$73)</f>
        <v/>
      </c>
      <c r="L61" s="46" t="str">
        <f t="shared" si="17"/>
        <v/>
      </c>
      <c r="M61" s="40" t="s">
        <v>38</v>
      </c>
      <c r="N61" s="38" t="str">
        <f>IF(ISBLANK(E61),"",E61-$E$73)</f>
        <v/>
      </c>
      <c r="O61" s="46" t="str">
        <f t="shared" si="18"/>
        <v/>
      </c>
      <c r="P61" s="40" t="s">
        <v>38</v>
      </c>
      <c r="Q61" s="41" t="str">
        <f t="shared" si="19"/>
        <v/>
      </c>
      <c r="R61" s="42" t="s">
        <v>38</v>
      </c>
      <c r="S61" s="43" t="str">
        <f t="shared" si="20"/>
        <v/>
      </c>
      <c r="T61" s="44" t="str">
        <f>IF(M61="ON",IF(ISBLANK(D61),"0",D61),"0")</f>
        <v>0</v>
      </c>
      <c r="U61" s="44" t="str">
        <f t="shared" si="21"/>
        <v>0</v>
      </c>
      <c r="V61" s="44" t="str">
        <f t="shared" si="22"/>
        <v>0</v>
      </c>
      <c r="W61" s="44" t="str">
        <f t="shared" si="23"/>
        <v>0</v>
      </c>
      <c r="X61" s="45"/>
    </row>
    <row r="62" spans="1:24" x14ac:dyDescent="0.3">
      <c r="A62" s="69">
        <v>10</v>
      </c>
      <c r="B62" s="36"/>
      <c r="C62" s="37"/>
      <c r="D62" s="37"/>
      <c r="E62" s="37"/>
      <c r="F62" s="37"/>
      <c r="G62" s="37"/>
      <c r="H62" s="37"/>
      <c r="I62" s="37"/>
      <c r="J62" s="6"/>
      <c r="K62" s="122" t="str">
        <f>IF(ISBLANK(D62),"",IF(D61&lt;D62,((D62-200)-$D$73),((D62+200)-$D$73)))</f>
        <v/>
      </c>
      <c r="L62" s="123" t="str">
        <f t="shared" si="17"/>
        <v/>
      </c>
      <c r="M62" s="124" t="s">
        <v>38</v>
      </c>
      <c r="N62" s="122" t="str">
        <f>IF(ISBLANK(E62),"",(400-E62)-$E$73)</f>
        <v/>
      </c>
      <c r="O62" s="123" t="str">
        <f t="shared" si="18"/>
        <v/>
      </c>
      <c r="P62" s="124" t="s">
        <v>38</v>
      </c>
      <c r="Q62" s="125" t="str">
        <f t="shared" si="19"/>
        <v/>
      </c>
      <c r="R62" s="126" t="s">
        <v>38</v>
      </c>
      <c r="S62" s="127" t="str">
        <f t="shared" si="20"/>
        <v/>
      </c>
      <c r="T62" s="128" t="str">
        <f>IF(M62="ON",IF(ISBLANK(D62),"0",IF(D61&lt;D62,(D62-200),(D62+200))),"0")</f>
        <v>0</v>
      </c>
      <c r="U62" s="128" t="str">
        <f t="shared" si="21"/>
        <v>0</v>
      </c>
      <c r="V62" s="128" t="str">
        <f t="shared" si="22"/>
        <v>0</v>
      </c>
      <c r="W62" s="128" t="str">
        <f t="shared" si="23"/>
        <v>0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>
        <f>B53</f>
        <v>0</v>
      </c>
      <c r="C73" s="49">
        <f>C53</f>
        <v>0</v>
      </c>
      <c r="D73" s="50">
        <f>T73</f>
        <v>0</v>
      </c>
      <c r="E73" s="50">
        <f>U73</f>
        <v>0</v>
      </c>
      <c r="F73" s="51">
        <f>V73</f>
        <v>0</v>
      </c>
      <c r="G73" s="51">
        <f>W73</f>
        <v>0</v>
      </c>
      <c r="H73" s="49">
        <f>H53</f>
        <v>0</v>
      </c>
      <c r="I73" s="49">
        <f>I53</f>
        <v>0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0</v>
      </c>
      <c r="U73" s="57">
        <f>IF(U74=0,VALUE(0),(U53+U54+U55+U56+U57+U58+U59+U60+U61+U62+U63+U64+U65+U66+U67+U68+U69+U70+U71+U72)/U74)</f>
        <v>0</v>
      </c>
      <c r="V73" s="57">
        <f>IF(V74=0,VALUE(0),(V53+V54+V55+V56+V57+V58+V59+V60+V61+V62+V63+V64+V65+V66+V67+V68+V69+V70+V71+V72)/V74)</f>
        <v>0</v>
      </c>
      <c r="W73" s="57">
        <f>IF(W74=0,VALUE(0),(W53+W54+W55+W56+W57+W58+W59+W60+W61+W62+W63+W64+W65+W66+W67+W68+W69+W70+W71+W72)/W74)</f>
        <v>0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0</v>
      </c>
      <c r="U74" s="66">
        <f>COUNT(U53:U72)</f>
        <v>0</v>
      </c>
      <c r="V74" s="66">
        <f>COUNT(V53:V72)</f>
        <v>0</v>
      </c>
      <c r="W74" s="66">
        <f>COUNT(W53:W72)</f>
        <v>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119"/>
      <c r="C78" s="119"/>
      <c r="D78" s="119"/>
      <c r="E78" s="119"/>
      <c r="F78" s="120"/>
      <c r="G78" s="120"/>
      <c r="H78" s="119"/>
      <c r="I78" s="119"/>
      <c r="J78" s="6"/>
      <c r="K78" s="38" t="str">
        <f>IF(ISBLANK(D78),"",D78-$D$98)</f>
        <v/>
      </c>
      <c r="L78" s="39" t="str">
        <f t="shared" ref="L78:L97" si="24">IF(K78="","",SIN(K78*PI()/200)*G78)</f>
        <v/>
      </c>
      <c r="M78" s="40" t="s">
        <v>38</v>
      </c>
      <c r="N78" s="38" t="str">
        <f>IF(ISBLANK(E78),"",E78-$E$98)</f>
        <v/>
      </c>
      <c r="O78" s="39" t="str">
        <f t="shared" ref="O78:O97" si="25">IF(N78="","",SIN(N78*PI()/200)*G78)</f>
        <v/>
      </c>
      <c r="P78" s="40" t="s">
        <v>38</v>
      </c>
      <c r="Q78" s="41" t="str">
        <f t="shared" ref="Q78:Q97" si="26">IF(ISBLANK(F78),"",F78-$F$98)</f>
        <v/>
      </c>
      <c r="R78" s="42" t="s">
        <v>38</v>
      </c>
      <c r="S78" s="43" t="str">
        <f t="shared" ref="S78:S97" si="27">IF(ISBLANK(G78),"",G78-$G$98)</f>
        <v/>
      </c>
      <c r="T78" s="44" t="str">
        <f>IF(M78="ON",IF(ISBLANK(D78),"0",D78),"0")</f>
        <v>0</v>
      </c>
      <c r="U78" s="44" t="str">
        <f t="shared" ref="U78:U97" si="28">IF(P78="ON",IF(ISBLANK(E78),"0",IF(E78&lt;200,E78,(400-E78))),"0")</f>
        <v>0</v>
      </c>
      <c r="V78" s="44" t="str">
        <f t="shared" ref="V78:V97" si="29">IF(R78="ON",IF(ISBLANK(F78),"0",F78),"0")</f>
        <v>0</v>
      </c>
      <c r="W78" s="44" t="str">
        <f t="shared" ref="W78:W97" si="30">IF(R78="ON",IF(ISBLANK(G78),"0",G78),"0")</f>
        <v>0</v>
      </c>
      <c r="X78" s="45"/>
    </row>
    <row r="79" spans="1:24" x14ac:dyDescent="0.3">
      <c r="A79" s="69">
        <v>2</v>
      </c>
      <c r="B79" s="119"/>
      <c r="C79" s="119"/>
      <c r="D79" s="119"/>
      <c r="E79" s="119"/>
      <c r="F79" s="120"/>
      <c r="G79" s="120"/>
      <c r="H79" s="119"/>
      <c r="I79" s="119"/>
      <c r="J79" s="6"/>
      <c r="K79" s="122" t="str">
        <f>IF(ISBLANK(D79),"",IF(D78&lt;D79,((D79-200)-$D$98),((D79+200)-$D$98)))</f>
        <v/>
      </c>
      <c r="L79" s="123" t="str">
        <f t="shared" si="24"/>
        <v/>
      </c>
      <c r="M79" s="124" t="s">
        <v>38</v>
      </c>
      <c r="N79" s="122" t="str">
        <f>IF(ISBLANK(E79),"",(400-E79)-$E$98)</f>
        <v/>
      </c>
      <c r="O79" s="123" t="str">
        <f t="shared" si="25"/>
        <v/>
      </c>
      <c r="P79" s="124" t="s">
        <v>38</v>
      </c>
      <c r="Q79" s="125" t="str">
        <f t="shared" si="26"/>
        <v/>
      </c>
      <c r="R79" s="126" t="s">
        <v>38</v>
      </c>
      <c r="S79" s="127" t="str">
        <f t="shared" si="27"/>
        <v/>
      </c>
      <c r="T79" s="128" t="str">
        <f>IF(M79="ON",IF(ISBLANK(D79),"0",IF(D78&lt;D79,(D79-200),(D79+200))),"0")</f>
        <v>0</v>
      </c>
      <c r="U79" s="128" t="str">
        <f t="shared" si="28"/>
        <v>0</v>
      </c>
      <c r="V79" s="128" t="str">
        <f t="shared" si="29"/>
        <v>0</v>
      </c>
      <c r="W79" s="128" t="str">
        <f t="shared" si="30"/>
        <v>0</v>
      </c>
      <c r="X79" s="129"/>
    </row>
    <row r="80" spans="1:24" x14ac:dyDescent="0.3">
      <c r="A80" s="69">
        <v>3</v>
      </c>
      <c r="B80" s="80"/>
      <c r="C80" s="80"/>
      <c r="D80" s="80"/>
      <c r="E80" s="80"/>
      <c r="F80" s="80"/>
      <c r="G80" s="80"/>
      <c r="H80" s="80"/>
      <c r="I80" s="80"/>
      <c r="J80" s="6"/>
      <c r="K80" s="38" t="str">
        <f>IF(ISBLANK(D80),"",D80-$D$98)</f>
        <v/>
      </c>
      <c r="L80" s="46" t="str">
        <f t="shared" si="24"/>
        <v/>
      </c>
      <c r="M80" s="40" t="s">
        <v>38</v>
      </c>
      <c r="N80" s="38" t="str">
        <f>IF(ISBLANK(E80),"",E80-$E$98)</f>
        <v/>
      </c>
      <c r="O80" s="46" t="str">
        <f t="shared" si="25"/>
        <v/>
      </c>
      <c r="P80" s="40" t="s">
        <v>38</v>
      </c>
      <c r="Q80" s="41" t="str">
        <f t="shared" si="26"/>
        <v/>
      </c>
      <c r="R80" s="42" t="s">
        <v>38</v>
      </c>
      <c r="S80" s="43" t="str">
        <f t="shared" si="27"/>
        <v/>
      </c>
      <c r="T80" s="44" t="str">
        <f>IF(M80="ON",IF(ISBLANK(D80),"0",D80),"0")</f>
        <v>0</v>
      </c>
      <c r="U80" s="44" t="str">
        <f t="shared" si="28"/>
        <v>0</v>
      </c>
      <c r="V80" s="44" t="str">
        <f t="shared" si="29"/>
        <v>0</v>
      </c>
      <c r="W80" s="44" t="str">
        <f t="shared" si="30"/>
        <v>0</v>
      </c>
      <c r="X80" s="45"/>
    </row>
    <row r="81" spans="1:24" x14ac:dyDescent="0.3">
      <c r="A81" s="69">
        <v>4</v>
      </c>
      <c r="B81" s="80"/>
      <c r="C81" s="80"/>
      <c r="D81" s="80"/>
      <c r="E81" s="80"/>
      <c r="F81" s="80"/>
      <c r="G81" s="80"/>
      <c r="H81" s="80"/>
      <c r="I81" s="80"/>
      <c r="J81" s="6"/>
      <c r="K81" s="122" t="str">
        <f>IF(ISBLANK(D81),"",IF(D80&lt;D81,((D81-200)-$D$98),((D81+200)-$D$98)))</f>
        <v/>
      </c>
      <c r="L81" s="123" t="str">
        <f t="shared" si="24"/>
        <v/>
      </c>
      <c r="M81" s="124" t="s">
        <v>38</v>
      </c>
      <c r="N81" s="122" t="str">
        <f>IF(ISBLANK(E81),"",(400-E81)-$E$98)</f>
        <v/>
      </c>
      <c r="O81" s="123" t="str">
        <f t="shared" si="25"/>
        <v/>
      </c>
      <c r="P81" s="124" t="s">
        <v>38</v>
      </c>
      <c r="Q81" s="125" t="str">
        <f t="shared" si="26"/>
        <v/>
      </c>
      <c r="R81" s="126" t="s">
        <v>38</v>
      </c>
      <c r="S81" s="127" t="str">
        <f t="shared" si="27"/>
        <v/>
      </c>
      <c r="T81" s="128" t="str">
        <f>IF(M81="ON",IF(ISBLANK(D81),"0",IF(D80&lt;D81,(D81-200),(D81+200))),"0")</f>
        <v>0</v>
      </c>
      <c r="U81" s="128" t="str">
        <f t="shared" si="28"/>
        <v>0</v>
      </c>
      <c r="V81" s="128" t="str">
        <f t="shared" si="29"/>
        <v>0</v>
      </c>
      <c r="W81" s="128" t="str">
        <f t="shared" si="30"/>
        <v>0</v>
      </c>
      <c r="X81" s="129"/>
    </row>
    <row r="82" spans="1:24" x14ac:dyDescent="0.3">
      <c r="A82" s="69">
        <v>5</v>
      </c>
      <c r="B82" s="80"/>
      <c r="C82" s="80"/>
      <c r="D82" s="80"/>
      <c r="E82" s="80"/>
      <c r="F82" s="80"/>
      <c r="G82" s="80"/>
      <c r="H82" s="80"/>
      <c r="I82" s="80"/>
      <c r="J82" s="6"/>
      <c r="K82" s="38" t="str">
        <f>IF(ISBLANK(D82),"",D82-$D$98)</f>
        <v/>
      </c>
      <c r="L82" s="46" t="str">
        <f t="shared" si="24"/>
        <v/>
      </c>
      <c r="M82" s="40" t="s">
        <v>38</v>
      </c>
      <c r="N82" s="38" t="str">
        <f>IF(ISBLANK(E82),"",E82-$E$98)</f>
        <v/>
      </c>
      <c r="O82" s="46" t="str">
        <f t="shared" si="25"/>
        <v/>
      </c>
      <c r="P82" s="40" t="s">
        <v>38</v>
      </c>
      <c r="Q82" s="41" t="str">
        <f t="shared" si="26"/>
        <v/>
      </c>
      <c r="R82" s="42" t="s">
        <v>38</v>
      </c>
      <c r="S82" s="43" t="str">
        <f t="shared" si="27"/>
        <v/>
      </c>
      <c r="T82" s="44" t="str">
        <f>IF(M82="ON",IF(ISBLANK(D82),"0",D82),"0")</f>
        <v>0</v>
      </c>
      <c r="U82" s="44" t="str">
        <f t="shared" si="28"/>
        <v>0</v>
      </c>
      <c r="V82" s="44" t="str">
        <f t="shared" si="29"/>
        <v>0</v>
      </c>
      <c r="W82" s="44" t="str">
        <f t="shared" si="30"/>
        <v>0</v>
      </c>
      <c r="X82" s="45"/>
    </row>
    <row r="83" spans="1:24" x14ac:dyDescent="0.3">
      <c r="A83" s="69">
        <v>6</v>
      </c>
      <c r="B83" s="80"/>
      <c r="C83" s="80"/>
      <c r="D83" s="80"/>
      <c r="E83" s="80"/>
      <c r="F83" s="80"/>
      <c r="G83" s="80"/>
      <c r="H83" s="80"/>
      <c r="I83" s="80"/>
      <c r="J83" s="6"/>
      <c r="K83" s="122" t="str">
        <f>IF(ISBLANK(D83),"",IF(D82&lt;D83,((D83-200)-$D$98),((D83+200)-$D$98)))</f>
        <v/>
      </c>
      <c r="L83" s="123" t="str">
        <f t="shared" si="24"/>
        <v/>
      </c>
      <c r="M83" s="124" t="s">
        <v>38</v>
      </c>
      <c r="N83" s="122" t="str">
        <f>IF(ISBLANK(E83),"",(400-E83)-$E$98)</f>
        <v/>
      </c>
      <c r="O83" s="123" t="str">
        <f t="shared" si="25"/>
        <v/>
      </c>
      <c r="P83" s="124" t="s">
        <v>38</v>
      </c>
      <c r="Q83" s="125" t="str">
        <f t="shared" si="26"/>
        <v/>
      </c>
      <c r="R83" s="126" t="s">
        <v>38</v>
      </c>
      <c r="S83" s="127" t="str">
        <f t="shared" si="27"/>
        <v/>
      </c>
      <c r="T83" s="128" t="str">
        <f>IF(M83="ON",IF(ISBLANK(D83),"0",IF(D82&lt;D83,(D83-200),(D83+200))),"0")</f>
        <v>0</v>
      </c>
      <c r="U83" s="128" t="str">
        <f t="shared" si="28"/>
        <v>0</v>
      </c>
      <c r="V83" s="128" t="str">
        <f t="shared" si="29"/>
        <v>0</v>
      </c>
      <c r="W83" s="128" t="str">
        <f t="shared" si="30"/>
        <v>0</v>
      </c>
      <c r="X83" s="129"/>
    </row>
    <row r="84" spans="1:24" x14ac:dyDescent="0.3">
      <c r="A84" s="69">
        <v>7</v>
      </c>
      <c r="B84" s="80"/>
      <c r="C84" s="80"/>
      <c r="D84" s="80"/>
      <c r="E84" s="80"/>
      <c r="F84" s="80"/>
      <c r="G84" s="80"/>
      <c r="H84" s="80"/>
      <c r="I84" s="80"/>
      <c r="J84" s="6"/>
      <c r="K84" s="38" t="str">
        <f>IF(ISBLANK(D84),"",D84-$D$98)</f>
        <v/>
      </c>
      <c r="L84" s="46" t="str">
        <f t="shared" si="24"/>
        <v/>
      </c>
      <c r="M84" s="40" t="s">
        <v>38</v>
      </c>
      <c r="N84" s="38" t="str">
        <f>IF(ISBLANK(E84),"",E84-$E$98)</f>
        <v/>
      </c>
      <c r="O84" s="46" t="str">
        <f t="shared" si="25"/>
        <v/>
      </c>
      <c r="P84" s="40" t="s">
        <v>38</v>
      </c>
      <c r="Q84" s="41" t="str">
        <f t="shared" si="26"/>
        <v/>
      </c>
      <c r="R84" s="42" t="s">
        <v>38</v>
      </c>
      <c r="S84" s="43" t="str">
        <f t="shared" si="27"/>
        <v/>
      </c>
      <c r="T84" s="44" t="str">
        <f>IF(M84="ON",IF(ISBLANK(D84),"0",D84),"0")</f>
        <v>0</v>
      </c>
      <c r="U84" s="44" t="str">
        <f t="shared" si="28"/>
        <v>0</v>
      </c>
      <c r="V84" s="44" t="str">
        <f t="shared" si="29"/>
        <v>0</v>
      </c>
      <c r="W84" s="44" t="str">
        <f t="shared" si="30"/>
        <v>0</v>
      </c>
      <c r="X84" s="45"/>
    </row>
    <row r="85" spans="1:24" x14ac:dyDescent="0.3">
      <c r="A85" s="69">
        <v>8</v>
      </c>
      <c r="B85" s="80"/>
      <c r="C85" s="80"/>
      <c r="D85" s="80"/>
      <c r="E85" s="80"/>
      <c r="F85" s="80"/>
      <c r="G85" s="80"/>
      <c r="H85" s="80"/>
      <c r="I85" s="80"/>
      <c r="J85" s="6"/>
      <c r="K85" s="122" t="str">
        <f>IF(ISBLANK(D85),"",IF(D84&lt;D85,((D85-200)-$D$98),((D85+200)-$D$98)))</f>
        <v/>
      </c>
      <c r="L85" s="123" t="str">
        <f t="shared" si="24"/>
        <v/>
      </c>
      <c r="M85" s="124" t="s">
        <v>38</v>
      </c>
      <c r="N85" s="122" t="str">
        <f>IF(ISBLANK(E85),"",(400-E85)-$E$98)</f>
        <v/>
      </c>
      <c r="O85" s="123" t="str">
        <f t="shared" si="25"/>
        <v/>
      </c>
      <c r="P85" s="124" t="s">
        <v>38</v>
      </c>
      <c r="Q85" s="125" t="str">
        <f t="shared" si="26"/>
        <v/>
      </c>
      <c r="R85" s="126" t="s">
        <v>38</v>
      </c>
      <c r="S85" s="127" t="str">
        <f t="shared" si="27"/>
        <v/>
      </c>
      <c r="T85" s="128" t="str">
        <f>IF(M85="ON",IF(ISBLANK(D85),"0",IF(D84&lt;D85,(D85-200),(D85+200))),"0")</f>
        <v>0</v>
      </c>
      <c r="U85" s="128" t="str">
        <f t="shared" si="28"/>
        <v>0</v>
      </c>
      <c r="V85" s="128" t="str">
        <f t="shared" si="29"/>
        <v>0</v>
      </c>
      <c r="W85" s="128" t="str">
        <f t="shared" si="30"/>
        <v>0</v>
      </c>
      <c r="X85" s="129"/>
    </row>
    <row r="86" spans="1:24" x14ac:dyDescent="0.3">
      <c r="A86" s="69">
        <v>9</v>
      </c>
      <c r="B86" s="36"/>
      <c r="C86" s="37"/>
      <c r="D86" s="37"/>
      <c r="E86" s="37"/>
      <c r="F86" s="37"/>
      <c r="G86" s="37"/>
      <c r="H86" s="37"/>
      <c r="I86" s="37"/>
      <c r="J86" s="6"/>
      <c r="K86" s="38" t="str">
        <f>IF(ISBLANK(D86),"",D86-$D$98)</f>
        <v/>
      </c>
      <c r="L86" s="46" t="str">
        <f t="shared" si="24"/>
        <v/>
      </c>
      <c r="M86" s="40" t="s">
        <v>38</v>
      </c>
      <c r="N86" s="38" t="str">
        <f>IF(ISBLANK(E86),"",E86-$E$98)</f>
        <v/>
      </c>
      <c r="O86" s="46" t="str">
        <f t="shared" si="25"/>
        <v/>
      </c>
      <c r="P86" s="40" t="s">
        <v>38</v>
      </c>
      <c r="Q86" s="41" t="str">
        <f t="shared" si="26"/>
        <v/>
      </c>
      <c r="R86" s="42" t="s">
        <v>38</v>
      </c>
      <c r="S86" s="43" t="str">
        <f t="shared" si="27"/>
        <v/>
      </c>
      <c r="T86" s="44" t="str">
        <f>IF(M86="ON",IF(ISBLANK(D86),"0",D86),"0")</f>
        <v>0</v>
      </c>
      <c r="U86" s="44" t="str">
        <f t="shared" si="28"/>
        <v>0</v>
      </c>
      <c r="V86" s="44" t="str">
        <f t="shared" si="29"/>
        <v>0</v>
      </c>
      <c r="W86" s="44" t="str">
        <f t="shared" si="30"/>
        <v>0</v>
      </c>
      <c r="X86" s="45"/>
    </row>
    <row r="87" spans="1:24" x14ac:dyDescent="0.3">
      <c r="A87" s="69">
        <v>10</v>
      </c>
      <c r="B87" s="36"/>
      <c r="C87" s="37"/>
      <c r="D87" s="37"/>
      <c r="E87" s="37"/>
      <c r="F87" s="37"/>
      <c r="G87" s="37"/>
      <c r="H87" s="37"/>
      <c r="I87" s="37"/>
      <c r="J87" s="6"/>
      <c r="K87" s="122" t="str">
        <f>IF(ISBLANK(D87),"",IF(D86&lt;D87,((D87-200)-$D$98),((D87+200)-$D$98)))</f>
        <v/>
      </c>
      <c r="L87" s="123" t="str">
        <f t="shared" si="24"/>
        <v/>
      </c>
      <c r="M87" s="124" t="s">
        <v>38</v>
      </c>
      <c r="N87" s="122" t="str">
        <f>IF(ISBLANK(E87),"",(400-E87)-$E$98)</f>
        <v/>
      </c>
      <c r="O87" s="123" t="str">
        <f t="shared" si="25"/>
        <v/>
      </c>
      <c r="P87" s="124" t="s">
        <v>38</v>
      </c>
      <c r="Q87" s="125" t="str">
        <f t="shared" si="26"/>
        <v/>
      </c>
      <c r="R87" s="126" t="s">
        <v>38</v>
      </c>
      <c r="S87" s="127" t="str">
        <f t="shared" si="27"/>
        <v/>
      </c>
      <c r="T87" s="128" t="str">
        <f>IF(M87="ON",IF(ISBLANK(D87),"0",IF(D86&lt;D87,(D87-200),(D87+200))),"0")</f>
        <v>0</v>
      </c>
      <c r="U87" s="128" t="str">
        <f t="shared" si="28"/>
        <v>0</v>
      </c>
      <c r="V87" s="128" t="str">
        <f t="shared" si="29"/>
        <v>0</v>
      </c>
      <c r="W87" s="128" t="str">
        <f t="shared" si="30"/>
        <v>0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>
        <f>B78</f>
        <v>0</v>
      </c>
      <c r="C98" s="49">
        <f>C78</f>
        <v>0</v>
      </c>
      <c r="D98" s="50">
        <f>T98</f>
        <v>0</v>
      </c>
      <c r="E98" s="50">
        <f>U98</f>
        <v>0</v>
      </c>
      <c r="F98" s="51">
        <f>V98</f>
        <v>0</v>
      </c>
      <c r="G98" s="51">
        <f>W98</f>
        <v>0</v>
      </c>
      <c r="H98" s="49">
        <f>H78</f>
        <v>0</v>
      </c>
      <c r="I98" s="49">
        <f>I78</f>
        <v>0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0</v>
      </c>
      <c r="U98" s="57">
        <f>IF(U99=0,VALUE(0),(U78+U79+U80+U81+U82+U83+U84+U85+U86+U87+U88+U89+U90+U91+U92+U93+U94+U95+U96+U97)/U99)</f>
        <v>0</v>
      </c>
      <c r="V98" s="57">
        <f>IF(V99=0,VALUE(0),(V78+V79+V80+V81+V82+V83+V84+V85+V86+V87+V88+V89+V90+V91+V92+V93+V94+V95+V96+V97)/V99)</f>
        <v>0</v>
      </c>
      <c r="W98" s="57">
        <f>IF(W99=0,VALUE(0),(W78+W79+W80+W81+W82+W83+W84+W85+W86+W87+W88+W89+W90+W91+W92+W93+W94+W95+W96+W97)/W99)</f>
        <v>0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0</v>
      </c>
      <c r="U99" s="66">
        <f>COUNT(U78:U97)</f>
        <v>0</v>
      </c>
      <c r="V99" s="66">
        <f>COUNT(V78:V97)</f>
        <v>0</v>
      </c>
      <c r="W99" s="66">
        <f>COUNT(W78:W97)</f>
        <v>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80"/>
      <c r="C105" s="80"/>
      <c r="D105" s="80"/>
      <c r="E105" s="80"/>
      <c r="F105" s="80"/>
      <c r="G105" s="80"/>
      <c r="H105" s="80"/>
      <c r="I105" s="80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80"/>
      <c r="C106" s="80"/>
      <c r="D106" s="80"/>
      <c r="E106" s="80"/>
      <c r="F106" s="80"/>
      <c r="G106" s="80"/>
      <c r="H106" s="80"/>
      <c r="I106" s="80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75"/>
      <c r="E107" s="75"/>
      <c r="F107" s="75"/>
      <c r="G107" s="75"/>
      <c r="H107" s="74"/>
      <c r="I107" s="74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6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6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6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6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6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119"/>
      <c r="C128" s="119"/>
      <c r="D128" s="119"/>
      <c r="E128" s="119"/>
      <c r="F128" s="119"/>
      <c r="G128" s="119"/>
      <c r="H128" s="119"/>
      <c r="I128" s="119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119"/>
      <c r="C129" s="119"/>
      <c r="D129" s="119"/>
      <c r="E129" s="119"/>
      <c r="F129" s="119"/>
      <c r="G129" s="119"/>
      <c r="H129" s="119"/>
      <c r="I129" s="119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119"/>
      <c r="C130" s="119"/>
      <c r="D130" s="119"/>
      <c r="E130" s="119"/>
      <c r="F130" s="119"/>
      <c r="G130" s="119"/>
      <c r="H130" s="119"/>
      <c r="I130" s="119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119"/>
      <c r="C131" s="119"/>
      <c r="D131" s="119"/>
      <c r="E131" s="119"/>
      <c r="F131" s="119"/>
      <c r="G131" s="119"/>
      <c r="H131" s="119"/>
      <c r="I131" s="119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6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6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6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6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6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6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80"/>
      <c r="C153" s="80"/>
      <c r="D153" s="80"/>
      <c r="E153" s="80"/>
      <c r="F153" s="80"/>
      <c r="G153" s="80"/>
      <c r="H153" s="80"/>
      <c r="I153" s="80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80"/>
      <c r="C154" s="80"/>
      <c r="D154" s="80"/>
      <c r="E154" s="80"/>
      <c r="F154" s="80"/>
      <c r="G154" s="80"/>
      <c r="H154" s="80"/>
      <c r="I154" s="80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80"/>
      <c r="C155" s="80"/>
      <c r="D155" s="80"/>
      <c r="E155" s="80"/>
      <c r="F155" s="80"/>
      <c r="G155" s="80"/>
      <c r="H155" s="80"/>
      <c r="I155" s="80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80"/>
      <c r="C156" s="80"/>
      <c r="D156" s="80"/>
      <c r="E156" s="80"/>
      <c r="F156" s="80"/>
      <c r="G156" s="80"/>
      <c r="H156" s="80"/>
      <c r="I156" s="80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80"/>
      <c r="C157" s="80"/>
      <c r="D157" s="80"/>
      <c r="E157" s="80"/>
      <c r="F157" s="80"/>
      <c r="G157" s="80"/>
      <c r="H157" s="80"/>
      <c r="I157" s="80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80"/>
      <c r="C158" s="80"/>
      <c r="D158" s="80"/>
      <c r="E158" s="80"/>
      <c r="F158" s="80"/>
      <c r="G158" s="80"/>
      <c r="H158" s="80"/>
      <c r="I158" s="80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75"/>
      <c r="E178" s="75"/>
      <c r="F178" s="75"/>
      <c r="G178" s="75"/>
      <c r="H178" s="74"/>
      <c r="I178" s="74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75"/>
      <c r="E179" s="75"/>
      <c r="F179" s="75"/>
      <c r="G179" s="75"/>
      <c r="H179" s="74"/>
      <c r="I179" s="74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6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6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6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6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75"/>
      <c r="E203" s="75"/>
      <c r="F203" s="75"/>
      <c r="G203" s="75"/>
      <c r="H203" s="74"/>
      <c r="I203" s="74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6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6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6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6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6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75"/>
      <c r="E228" s="75"/>
      <c r="F228" s="75"/>
      <c r="G228" s="75"/>
      <c r="H228" s="74"/>
      <c r="I228" s="74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6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6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6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6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6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53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538" priority="103" operator="equal">
      <formula>"OFF"</formula>
    </cfRule>
  </conditionalFormatting>
  <conditionalFormatting sqref="P28:P47">
    <cfRule type="cellIs" dxfId="537" priority="102" operator="equal">
      <formula>"OFF"</formula>
    </cfRule>
  </conditionalFormatting>
  <conditionalFormatting sqref="R28:R47">
    <cfRule type="cellIs" dxfId="536" priority="101" operator="equal">
      <formula>"OFF"</formula>
    </cfRule>
  </conditionalFormatting>
  <conditionalFormatting sqref="O28:O47">
    <cfRule type="cellIs" dxfId="535" priority="100" operator="notBetween">
      <formula>-0.0017</formula>
      <formula>0.0017</formula>
    </cfRule>
  </conditionalFormatting>
  <conditionalFormatting sqref="L28:L47">
    <cfRule type="cellIs" dxfId="534" priority="99" operator="notBetween">
      <formula>-0.0017</formula>
      <formula>0.0017</formula>
    </cfRule>
  </conditionalFormatting>
  <conditionalFormatting sqref="K53:K72 N53:N72">
    <cfRule type="cellIs" dxfId="53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532" priority="96" operator="equal">
      <formula>"OFF"</formula>
    </cfRule>
  </conditionalFormatting>
  <conditionalFormatting sqref="P53:P72">
    <cfRule type="cellIs" dxfId="531" priority="95" operator="equal">
      <formula>"OFF"</formula>
    </cfRule>
  </conditionalFormatting>
  <conditionalFormatting sqref="R53:R72">
    <cfRule type="cellIs" dxfId="530" priority="94" operator="equal">
      <formula>"OFF"</formula>
    </cfRule>
  </conditionalFormatting>
  <conditionalFormatting sqref="O53:O72">
    <cfRule type="cellIs" dxfId="529" priority="93" operator="notBetween">
      <formula>-0.0017</formula>
      <formula>0.0017</formula>
    </cfRule>
  </conditionalFormatting>
  <conditionalFormatting sqref="L53:L72">
    <cfRule type="cellIs" dxfId="528" priority="92" operator="notBetween">
      <formula>-0.0017</formula>
      <formula>0.0017</formula>
    </cfRule>
  </conditionalFormatting>
  <conditionalFormatting sqref="K78:K97 N78:N97">
    <cfRule type="cellIs" dxfId="52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526" priority="89" operator="equal">
      <formula>"OFF"</formula>
    </cfRule>
  </conditionalFormatting>
  <conditionalFormatting sqref="P78:P97">
    <cfRule type="cellIs" dxfId="525" priority="88" operator="equal">
      <formula>"OFF"</formula>
    </cfRule>
  </conditionalFormatting>
  <conditionalFormatting sqref="R78:R97">
    <cfRule type="cellIs" dxfId="524" priority="87" operator="equal">
      <formula>"OFF"</formula>
    </cfRule>
  </conditionalFormatting>
  <conditionalFormatting sqref="O78:O97">
    <cfRule type="cellIs" dxfId="523" priority="86" operator="notBetween">
      <formula>-0.0017</formula>
      <formula>0.0017</formula>
    </cfRule>
  </conditionalFormatting>
  <conditionalFormatting sqref="L78:L97">
    <cfRule type="cellIs" dxfId="522" priority="85" operator="notBetween">
      <formula>-0.0017</formula>
      <formula>0.0017</formula>
    </cfRule>
  </conditionalFormatting>
  <conditionalFormatting sqref="K103:K122 N103:N122">
    <cfRule type="cellIs" dxfId="52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520" priority="82" operator="equal">
      <formula>"OFF"</formula>
    </cfRule>
  </conditionalFormatting>
  <conditionalFormatting sqref="P103:P122">
    <cfRule type="cellIs" dxfId="519" priority="81" operator="equal">
      <formula>"OFF"</formula>
    </cfRule>
  </conditionalFormatting>
  <conditionalFormatting sqref="R103:R122">
    <cfRule type="cellIs" dxfId="518" priority="80" operator="equal">
      <formula>"OFF"</formula>
    </cfRule>
  </conditionalFormatting>
  <conditionalFormatting sqref="O103:O122">
    <cfRule type="cellIs" dxfId="517" priority="79" operator="notBetween">
      <formula>-0.0017</formula>
      <formula>0.0017</formula>
    </cfRule>
  </conditionalFormatting>
  <conditionalFormatting sqref="L103:L122">
    <cfRule type="cellIs" dxfId="516" priority="78" operator="notBetween">
      <formula>-0.0017</formula>
      <formula>0.0017</formula>
    </cfRule>
  </conditionalFormatting>
  <conditionalFormatting sqref="K128:K147 N128:N147">
    <cfRule type="cellIs" dxfId="51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514" priority="75" operator="equal">
      <formula>"OFF"</formula>
    </cfRule>
  </conditionalFormatting>
  <conditionalFormatting sqref="P128:P147">
    <cfRule type="cellIs" dxfId="513" priority="74" operator="equal">
      <formula>"OFF"</formula>
    </cfRule>
  </conditionalFormatting>
  <conditionalFormatting sqref="R128:R147">
    <cfRule type="cellIs" dxfId="512" priority="73" operator="equal">
      <formula>"OFF"</formula>
    </cfRule>
  </conditionalFormatting>
  <conditionalFormatting sqref="O128:O147">
    <cfRule type="cellIs" dxfId="511" priority="72" operator="notBetween">
      <formula>-0.0017</formula>
      <formula>0.0017</formula>
    </cfRule>
  </conditionalFormatting>
  <conditionalFormatting sqref="L128:L147">
    <cfRule type="cellIs" dxfId="510" priority="71" operator="notBetween">
      <formula>-0.0017</formula>
      <formula>0.0017</formula>
    </cfRule>
  </conditionalFormatting>
  <conditionalFormatting sqref="K153:K172 N153:N172">
    <cfRule type="cellIs" dxfId="50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508" priority="68" operator="equal">
      <formula>"OFF"</formula>
    </cfRule>
  </conditionalFormatting>
  <conditionalFormatting sqref="P153:P172">
    <cfRule type="cellIs" dxfId="507" priority="67" operator="equal">
      <formula>"OFF"</formula>
    </cfRule>
  </conditionalFormatting>
  <conditionalFormatting sqref="R153:R172">
    <cfRule type="cellIs" dxfId="506" priority="66" operator="equal">
      <formula>"OFF"</formula>
    </cfRule>
  </conditionalFormatting>
  <conditionalFormatting sqref="O153:O172">
    <cfRule type="cellIs" dxfId="505" priority="65" operator="notBetween">
      <formula>-0.0017</formula>
      <formula>0.0017</formula>
    </cfRule>
  </conditionalFormatting>
  <conditionalFormatting sqref="L153:L172">
    <cfRule type="cellIs" dxfId="504" priority="64" operator="notBetween">
      <formula>-0.0017</formula>
      <formula>0.0017</formula>
    </cfRule>
  </conditionalFormatting>
  <conditionalFormatting sqref="K178:K197 N178:N197">
    <cfRule type="cellIs" dxfId="50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502" priority="61" operator="equal">
      <formula>"OFF"</formula>
    </cfRule>
  </conditionalFormatting>
  <conditionalFormatting sqref="P178:P197">
    <cfRule type="cellIs" dxfId="501" priority="60" operator="equal">
      <formula>"OFF"</formula>
    </cfRule>
  </conditionalFormatting>
  <conditionalFormatting sqref="R178:R197">
    <cfRule type="cellIs" dxfId="500" priority="59" operator="equal">
      <formula>"OFF"</formula>
    </cfRule>
  </conditionalFormatting>
  <conditionalFormatting sqref="O178:O197">
    <cfRule type="cellIs" dxfId="499" priority="58" operator="notBetween">
      <formula>-0.0017</formula>
      <formula>0.0017</formula>
    </cfRule>
  </conditionalFormatting>
  <conditionalFormatting sqref="L178:L197">
    <cfRule type="cellIs" dxfId="498" priority="57" operator="notBetween">
      <formula>-0.0017</formula>
      <formula>0.0017</formula>
    </cfRule>
  </conditionalFormatting>
  <conditionalFormatting sqref="K203:K222 N203:N222">
    <cfRule type="cellIs" dxfId="49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496" priority="54" operator="equal">
      <formula>"OFF"</formula>
    </cfRule>
  </conditionalFormatting>
  <conditionalFormatting sqref="P203:P222">
    <cfRule type="cellIs" dxfId="495" priority="53" operator="equal">
      <formula>"OFF"</formula>
    </cfRule>
  </conditionalFormatting>
  <conditionalFormatting sqref="R203:R222">
    <cfRule type="cellIs" dxfId="494" priority="52" operator="equal">
      <formula>"OFF"</formula>
    </cfRule>
  </conditionalFormatting>
  <conditionalFormatting sqref="O203:O222">
    <cfRule type="cellIs" dxfId="493" priority="51" operator="notBetween">
      <formula>-0.0017</formula>
      <formula>0.0017</formula>
    </cfRule>
  </conditionalFormatting>
  <conditionalFormatting sqref="L203:L222">
    <cfRule type="cellIs" dxfId="492" priority="50" operator="notBetween">
      <formula>-0.0017</formula>
      <formula>0.0017</formula>
    </cfRule>
  </conditionalFormatting>
  <conditionalFormatting sqref="K228:K247 N228:N247">
    <cfRule type="cellIs" dxfId="49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490" priority="47" operator="equal">
      <formula>"OFF"</formula>
    </cfRule>
  </conditionalFormatting>
  <conditionalFormatting sqref="P228:P247">
    <cfRule type="cellIs" dxfId="489" priority="46" operator="equal">
      <formula>"OFF"</formula>
    </cfRule>
  </conditionalFormatting>
  <conditionalFormatting sqref="R228:R247">
    <cfRule type="cellIs" dxfId="488" priority="45" operator="equal">
      <formula>"OFF"</formula>
    </cfRule>
  </conditionalFormatting>
  <conditionalFormatting sqref="O228:O247">
    <cfRule type="cellIs" dxfId="487" priority="44" operator="notBetween">
      <formula>-0.0017</formula>
      <formula>0.0017</formula>
    </cfRule>
  </conditionalFormatting>
  <conditionalFormatting sqref="L228:L247">
    <cfRule type="cellIs" dxfId="486" priority="43" operator="notBetween">
      <formula>-0.0017</formula>
      <formula>0.0017</formula>
    </cfRule>
  </conditionalFormatting>
  <conditionalFormatting sqref="K253:K272 N253:N272">
    <cfRule type="cellIs" dxfId="48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484" priority="40" operator="equal">
      <formula>"OFF"</formula>
    </cfRule>
  </conditionalFormatting>
  <conditionalFormatting sqref="P253:P272">
    <cfRule type="cellIs" dxfId="483" priority="39" operator="equal">
      <formula>"OFF"</formula>
    </cfRule>
  </conditionalFormatting>
  <conditionalFormatting sqref="R253:R272">
    <cfRule type="cellIs" dxfId="482" priority="38" operator="equal">
      <formula>"OFF"</formula>
    </cfRule>
  </conditionalFormatting>
  <conditionalFormatting sqref="O253:O272">
    <cfRule type="cellIs" dxfId="481" priority="37" operator="notBetween">
      <formula>-0.0017</formula>
      <formula>0.0017</formula>
    </cfRule>
  </conditionalFormatting>
  <conditionalFormatting sqref="L253:L272">
    <cfRule type="cellIs" dxfId="480" priority="36" operator="notBetween">
      <formula>-0.0017</formula>
      <formula>0.0017</formula>
    </cfRule>
  </conditionalFormatting>
  <conditionalFormatting sqref="K278:K297 N278:N297">
    <cfRule type="cellIs" dxfId="47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478" priority="33" operator="equal">
      <formula>"OFF"</formula>
    </cfRule>
  </conditionalFormatting>
  <conditionalFormatting sqref="P278:P297">
    <cfRule type="cellIs" dxfId="477" priority="32" operator="equal">
      <formula>"OFF"</formula>
    </cfRule>
  </conditionalFormatting>
  <conditionalFormatting sqref="R278:R297">
    <cfRule type="cellIs" dxfId="476" priority="31" operator="equal">
      <formula>"OFF"</formula>
    </cfRule>
  </conditionalFormatting>
  <conditionalFormatting sqref="O278:O297">
    <cfRule type="cellIs" dxfId="475" priority="30" operator="notBetween">
      <formula>-0.0017</formula>
      <formula>0.0017</formula>
    </cfRule>
  </conditionalFormatting>
  <conditionalFormatting sqref="L278:L297">
    <cfRule type="cellIs" dxfId="474" priority="29" operator="notBetween">
      <formula>-0.0017</formula>
      <formula>0.0017</formula>
    </cfRule>
  </conditionalFormatting>
  <conditionalFormatting sqref="K303:K322 N303:N322">
    <cfRule type="cellIs" dxfId="47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472" priority="26" operator="equal">
      <formula>"OFF"</formula>
    </cfRule>
  </conditionalFormatting>
  <conditionalFormatting sqref="P303:P322">
    <cfRule type="cellIs" dxfId="471" priority="25" operator="equal">
      <formula>"OFF"</formula>
    </cfRule>
  </conditionalFormatting>
  <conditionalFormatting sqref="R303:R322">
    <cfRule type="cellIs" dxfId="470" priority="24" operator="equal">
      <formula>"OFF"</formula>
    </cfRule>
  </conditionalFormatting>
  <conditionalFormatting sqref="O303:O322">
    <cfRule type="cellIs" dxfId="469" priority="23" operator="notBetween">
      <formula>-0.0017</formula>
      <formula>0.0017</formula>
    </cfRule>
  </conditionalFormatting>
  <conditionalFormatting sqref="L303:L322">
    <cfRule type="cellIs" dxfId="468" priority="22" operator="notBetween">
      <formula>-0.0017</formula>
      <formula>0.0017</formula>
    </cfRule>
  </conditionalFormatting>
  <conditionalFormatting sqref="K328:K347 N328:N347">
    <cfRule type="cellIs" dxfId="46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466" priority="19" operator="equal">
      <formula>"OFF"</formula>
    </cfRule>
  </conditionalFormatting>
  <conditionalFormatting sqref="P328:P347">
    <cfRule type="cellIs" dxfId="465" priority="18" operator="equal">
      <formula>"OFF"</formula>
    </cfRule>
  </conditionalFormatting>
  <conditionalFormatting sqref="R328:R347">
    <cfRule type="cellIs" dxfId="464" priority="17" operator="equal">
      <formula>"OFF"</formula>
    </cfRule>
  </conditionalFormatting>
  <conditionalFormatting sqref="O328:O347">
    <cfRule type="cellIs" dxfId="463" priority="16" operator="notBetween">
      <formula>-0.0017</formula>
      <formula>0.0017</formula>
    </cfRule>
  </conditionalFormatting>
  <conditionalFormatting sqref="L328:L347">
    <cfRule type="cellIs" dxfId="462" priority="15" operator="notBetween">
      <formula>-0.0017</formula>
      <formula>0.0017</formula>
    </cfRule>
  </conditionalFormatting>
  <conditionalFormatting sqref="K353:K372 N353:N372">
    <cfRule type="cellIs" dxfId="46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460" priority="12" operator="equal">
      <formula>"OFF"</formula>
    </cfRule>
  </conditionalFormatting>
  <conditionalFormatting sqref="P353:P372">
    <cfRule type="cellIs" dxfId="459" priority="11" operator="equal">
      <formula>"OFF"</formula>
    </cfRule>
  </conditionalFormatting>
  <conditionalFormatting sqref="R353:R372">
    <cfRule type="cellIs" dxfId="458" priority="10" operator="equal">
      <formula>"OFF"</formula>
    </cfRule>
  </conditionalFormatting>
  <conditionalFormatting sqref="O353:O372">
    <cfRule type="cellIs" dxfId="457" priority="9" operator="notBetween">
      <formula>-0.0017</formula>
      <formula>0.0017</formula>
    </cfRule>
  </conditionalFormatting>
  <conditionalFormatting sqref="L353:L372">
    <cfRule type="cellIs" dxfId="456" priority="8" operator="notBetween">
      <formula>-0.0017</formula>
      <formula>0.0017</formula>
    </cfRule>
  </conditionalFormatting>
  <conditionalFormatting sqref="K378:K397 N378:N397">
    <cfRule type="cellIs" dxfId="45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454" priority="5" operator="equal">
      <formula>"OFF"</formula>
    </cfRule>
  </conditionalFormatting>
  <conditionalFormatting sqref="P378:P397">
    <cfRule type="cellIs" dxfId="453" priority="4" operator="equal">
      <formula>"OFF"</formula>
    </cfRule>
  </conditionalFormatting>
  <conditionalFormatting sqref="R378:R397">
    <cfRule type="cellIs" dxfId="452" priority="3" operator="equal">
      <formula>"OFF"</formula>
    </cfRule>
  </conditionalFormatting>
  <conditionalFormatting sqref="O378:O397">
    <cfRule type="cellIs" dxfId="451" priority="2" operator="notBetween">
      <formula>-0.0017</formula>
      <formula>0.0017</formula>
    </cfRule>
  </conditionalFormatting>
  <conditionalFormatting sqref="L378:L397">
    <cfRule type="cellIs" dxfId="45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F30BEA85-20D1-490B-B5EC-F0AD2A9FCADD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6D28-AB67-48CD-8426-2B117A203EF3}">
  <sheetPr>
    <tabColor theme="3" tint="0.79998168889431442"/>
  </sheetPr>
  <dimension ref="A1:AK399"/>
  <sheetViews>
    <sheetView zoomScale="40" zoomScaleNormal="40" workbookViewId="0">
      <pane ySplit="24" topLeftCell="A25" activePane="bottomLeft" state="frozen"/>
      <selection activeCell="Z43" sqref="Z43"/>
      <selection pane="bottomLeft" activeCell="Z43" sqref="Z43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48">
        <v>170213</v>
      </c>
      <c r="F1" s="102">
        <v>1018.1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63"/>
      <c r="F2" s="102">
        <v>17.8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80</v>
      </c>
      <c r="G3" s="198" t="s">
        <v>51</v>
      </c>
      <c r="H3" s="198"/>
      <c r="N3" s="199" t="s">
        <v>58</v>
      </c>
      <c r="O3" s="199"/>
      <c r="P3" s="99"/>
      <c r="Q3" s="101">
        <v>3</v>
      </c>
      <c r="R3" s="99"/>
      <c r="S3" s="100">
        <v>3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4.5334323110159858</v>
      </c>
      <c r="G4" s="198" t="s">
        <v>49</v>
      </c>
      <c r="H4" s="198"/>
      <c r="N4" s="200" t="s">
        <v>59</v>
      </c>
      <c r="O4" s="200"/>
      <c r="P4" s="110">
        <v>1</v>
      </c>
      <c r="Q4" s="111">
        <f>IF(P4="","0",(P4-1)*1000000)</f>
        <v>0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3</v>
      </c>
      <c r="R5" s="109"/>
      <c r="S5" s="114">
        <f>S4+S3</f>
        <v>3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>
        <f>B48</f>
        <v>0</v>
      </c>
      <c r="C9" s="8">
        <f>C48</f>
        <v>0</v>
      </c>
      <c r="D9" s="9">
        <f>D48</f>
        <v>0</v>
      </c>
      <c r="E9" s="9">
        <f>E48</f>
        <v>0</v>
      </c>
      <c r="F9" s="9">
        <f>VALUE(F48)</f>
        <v>0</v>
      </c>
      <c r="G9" s="9">
        <f>VALUE(G48)</f>
        <v>0</v>
      </c>
      <c r="H9" s="9">
        <f>H48</f>
        <v>0</v>
      </c>
      <c r="I9" s="10">
        <f>I48</f>
        <v>0</v>
      </c>
      <c r="K9" s="79">
        <f>(F9*(1+($S$3/1000000)))/(1+($Q$3/1000000))-F9</f>
        <v>0</v>
      </c>
      <c r="L9" s="78">
        <f>(G9*(1+($S$5/1000000)))/(1+($Q$5/1000000))-G9</f>
        <v>0</v>
      </c>
      <c r="N9" s="88" t="s">
        <v>14</v>
      </c>
      <c r="O9" s="212" t="str">
        <f t="shared" ref="O9:O23" si="0">IF(C9=0,"",$C$9&amp;"-"&amp;$B$9&amp;"-"&amp;C9)</f>
        <v/>
      </c>
      <c r="P9" s="212"/>
      <c r="Q9" s="89">
        <v>0</v>
      </c>
      <c r="R9" s="90" t="str">
        <f>IF(F9=0,"",F9+K9)</f>
        <v/>
      </c>
      <c r="S9" s="89" t="str">
        <f t="shared" ref="S9:S23" si="1">IF(E9=0,"",E9)</f>
        <v/>
      </c>
      <c r="T9" s="213" t="str">
        <f t="shared" ref="T9:T23" si="2">H9&amp;"/"&amp;I9</f>
        <v>0/0</v>
      </c>
      <c r="U9" s="213"/>
      <c r="V9" s="93" t="str">
        <f>"  #  "&amp;E1&amp;" Atm ppm = "&amp;F4&amp;"     ( p: "&amp;F1&amp;"mbar    t: "&amp;F2&amp;"C     hum: "&amp;F3&amp;" % )"</f>
        <v xml:space="preserve">  #  170213 Atm ppm = 4.53343231101599     ( p: 1018.1mbar    t: 17.8C     hum: 80 % )</v>
      </c>
      <c r="X9" s="88" t="s">
        <v>14</v>
      </c>
      <c r="Y9" s="212" t="str">
        <f t="shared" ref="Y9:Y23" si="3">O9</f>
        <v/>
      </c>
      <c r="Z9" s="212"/>
      <c r="AA9" s="89">
        <f t="shared" ref="AA9:AA23" si="4">Q9</f>
        <v>0</v>
      </c>
      <c r="AB9" s="92" t="str">
        <f t="shared" ref="AB9:AB23" si="5">IF(G9=0,"",G9+L9)</f>
        <v/>
      </c>
      <c r="AC9" s="93" t="str">
        <f>"  #  "&amp;E1&amp;" Atmos ppm = "&amp;F4&amp;"     ( p: "&amp;F1&amp;"mbar    t: "&amp;F2&amp;"C     hum: "&amp;F3&amp;" % )"</f>
        <v xml:space="preserve">  #  170213 Atmos ppm = 4.53343231101599     ( p: 1018.1mbar    t: 17.8C     hum: 80 % )</v>
      </c>
      <c r="AD9" s="6"/>
    </row>
    <row r="10" spans="1:37" x14ac:dyDescent="0.3">
      <c r="A10" s="7" t="s">
        <v>15</v>
      </c>
      <c r="B10" s="8">
        <f>B73</f>
        <v>0</v>
      </c>
      <c r="C10" s="8">
        <f>C73</f>
        <v>0</v>
      </c>
      <c r="D10" s="9">
        <f>D73</f>
        <v>0</v>
      </c>
      <c r="E10" s="9">
        <f>E73</f>
        <v>0</v>
      </c>
      <c r="F10" s="9">
        <f>VALUE(F73)</f>
        <v>0</v>
      </c>
      <c r="G10" s="9">
        <f>VALUE(G73)</f>
        <v>0</v>
      </c>
      <c r="H10" s="9">
        <f>H73</f>
        <v>0</v>
      </c>
      <c r="I10" s="10">
        <f>I73</f>
        <v>0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0</v>
      </c>
      <c r="N10" s="11" t="s">
        <v>14</v>
      </c>
      <c r="O10" s="208" t="str">
        <f t="shared" si="0"/>
        <v/>
      </c>
      <c r="P10" s="208"/>
      <c r="Q10" s="12" t="str">
        <f t="shared" ref="Q10:Q23" si="8">IF(D10=0,"",IF($D$9&lt;D10,D10-$D$9,(400-$D$9+D10)))</f>
        <v/>
      </c>
      <c r="R10" s="13" t="str">
        <f t="shared" ref="R10:R23" si="9">IF(F10=0,"",F10+K10)</f>
        <v/>
      </c>
      <c r="S10" s="12" t="str">
        <f t="shared" si="1"/>
        <v/>
      </c>
      <c r="T10" s="209" t="str">
        <f t="shared" si="2"/>
        <v>0/0</v>
      </c>
      <c r="U10" s="209"/>
      <c r="V10" s="91"/>
      <c r="X10" s="11" t="s">
        <v>14</v>
      </c>
      <c r="Y10" s="208" t="str">
        <f t="shared" si="3"/>
        <v/>
      </c>
      <c r="Z10" s="208"/>
      <c r="AA10" s="12" t="str">
        <f t="shared" si="4"/>
        <v/>
      </c>
      <c r="AB10" s="13" t="str">
        <f t="shared" si="5"/>
        <v/>
      </c>
      <c r="AC10" s="14"/>
      <c r="AD10" s="6"/>
    </row>
    <row r="11" spans="1:37" x14ac:dyDescent="0.3">
      <c r="A11" s="7" t="s">
        <v>16</v>
      </c>
      <c r="B11" s="8">
        <f>B98</f>
        <v>0</v>
      </c>
      <c r="C11" s="8">
        <f>C98</f>
        <v>0</v>
      </c>
      <c r="D11" s="9">
        <f>D98</f>
        <v>0</v>
      </c>
      <c r="E11" s="9">
        <f>E98</f>
        <v>0</v>
      </c>
      <c r="F11" s="9">
        <f>VALUE(F98)</f>
        <v>0</v>
      </c>
      <c r="G11" s="9">
        <f>VALUE(G98)</f>
        <v>0</v>
      </c>
      <c r="H11" s="9">
        <f>H98</f>
        <v>0</v>
      </c>
      <c r="I11" s="10">
        <f>I98</f>
        <v>0</v>
      </c>
      <c r="K11" s="79">
        <f t="shared" si="6"/>
        <v>0</v>
      </c>
      <c r="L11" s="78">
        <f t="shared" si="7"/>
        <v>0</v>
      </c>
      <c r="N11" s="11" t="s">
        <v>14</v>
      </c>
      <c r="O11" s="208" t="str">
        <f t="shared" si="0"/>
        <v/>
      </c>
      <c r="P11" s="208"/>
      <c r="Q11" s="12" t="str">
        <f t="shared" si="8"/>
        <v/>
      </c>
      <c r="R11" s="13" t="str">
        <f t="shared" si="9"/>
        <v/>
      </c>
      <c r="S11" s="12" t="str">
        <f t="shared" si="1"/>
        <v/>
      </c>
      <c r="T11" s="209" t="str">
        <f t="shared" si="2"/>
        <v>0/0</v>
      </c>
      <c r="U11" s="209"/>
      <c r="V11" s="91"/>
      <c r="X11" s="11" t="s">
        <v>14</v>
      </c>
      <c r="Y11" s="208" t="str">
        <f t="shared" si="3"/>
        <v/>
      </c>
      <c r="Z11" s="208"/>
      <c r="AA11" s="12" t="str">
        <f t="shared" si="4"/>
        <v/>
      </c>
      <c r="AB11" s="13" t="str">
        <f t="shared" si="5"/>
        <v/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121"/>
      <c r="C28" s="121"/>
      <c r="D28" s="121"/>
      <c r="E28" s="121"/>
      <c r="F28" s="120"/>
      <c r="G28" s="120"/>
      <c r="H28" s="121"/>
      <c r="I28" s="121"/>
      <c r="J28" s="6"/>
      <c r="K28" s="38" t="str">
        <f>IF(ISBLANK(D28),"",D28-$D$48)</f>
        <v/>
      </c>
      <c r="L28" s="39" t="str">
        <f t="shared" ref="L28:L47" si="10">IF(K28="","",SIN(K28*PI()/200)*G28)</f>
        <v/>
      </c>
      <c r="M28" s="40" t="s">
        <v>38</v>
      </c>
      <c r="N28" s="38" t="str">
        <f>IF(ISBLANK(E28),"",E28-$E$48)</f>
        <v/>
      </c>
      <c r="O28" s="39" t="str">
        <f t="shared" ref="O28:O47" si="11">IF(N28="","",SIN(N28*PI()/200)*G28)</f>
        <v/>
      </c>
      <c r="P28" s="40" t="s">
        <v>38</v>
      </c>
      <c r="Q28" s="41" t="str">
        <f>IF(ISBLANK(F28),"",F28-$F$48)</f>
        <v/>
      </c>
      <c r="R28" s="42" t="s">
        <v>38</v>
      </c>
      <c r="S28" s="43" t="str">
        <f t="shared" ref="S28:S47" si="12">IF(ISBLANK(G28),"",G28-$G$48)</f>
        <v/>
      </c>
      <c r="T28" s="44" t="str">
        <f>IF(M28="ON",IF(ISBLANK(D28),"0",D28),"0")</f>
        <v>0</v>
      </c>
      <c r="U28" s="44" t="str">
        <f t="shared" ref="U28:U47" si="13">IF(P28="ON",IF(ISBLANK(E28),"0",IF(E28&lt;200,E28,(400-E28))),"0")</f>
        <v>0</v>
      </c>
      <c r="V28" s="44" t="str">
        <f t="shared" ref="V28:V47" si="14">IF(R28="ON",IF(ISBLANK(F28),"0",F28),"0")</f>
        <v>0</v>
      </c>
      <c r="W28" s="44" t="str">
        <f t="shared" ref="W28:W47" si="15">IF(R28="ON",IF(ISBLANK(G28),"0",G28),"0")</f>
        <v>0</v>
      </c>
      <c r="X28" s="45"/>
      <c r="Y28" s="81"/>
    </row>
    <row r="29" spans="1:35" x14ac:dyDescent="0.3">
      <c r="A29" s="35">
        <v>2</v>
      </c>
      <c r="B29" s="121"/>
      <c r="C29" s="121"/>
      <c r="D29" s="121"/>
      <c r="E29" s="121"/>
      <c r="F29" s="120"/>
      <c r="G29" s="120"/>
      <c r="H29" s="121"/>
      <c r="I29" s="121"/>
      <c r="J29" s="6"/>
      <c r="K29" s="122" t="str">
        <f>IF(ISBLANK(D29),"",IF(D28&lt;D29,((D29-200)-$D$48),((D29+200)-$D$48)))</f>
        <v/>
      </c>
      <c r="L29" s="123" t="str">
        <f t="shared" si="10"/>
        <v/>
      </c>
      <c r="M29" s="124" t="s">
        <v>38</v>
      </c>
      <c r="N29" s="122" t="str">
        <f>IF(ISBLANK(E29),"",(400-E29)-$E$48)</f>
        <v/>
      </c>
      <c r="O29" s="123" t="str">
        <f t="shared" si="11"/>
        <v/>
      </c>
      <c r="P29" s="124" t="s">
        <v>38</v>
      </c>
      <c r="Q29" s="125" t="str">
        <f t="shared" ref="Q29:Q47" si="16">IF(ISBLANK(F29),"",F29-$F$48)</f>
        <v/>
      </c>
      <c r="R29" s="126" t="s">
        <v>38</v>
      </c>
      <c r="S29" s="127" t="str">
        <f t="shared" si="12"/>
        <v/>
      </c>
      <c r="T29" s="128" t="str">
        <f>IF(M29="ON",IF(ISBLANK(D29),"0",IF(D28&lt;D29,(D29-200),(D29+200))),"0")</f>
        <v>0</v>
      </c>
      <c r="U29" s="128" t="str">
        <f t="shared" si="13"/>
        <v>0</v>
      </c>
      <c r="V29" s="128" t="str">
        <f t="shared" si="14"/>
        <v>0</v>
      </c>
      <c r="W29" s="128" t="str">
        <f t="shared" si="15"/>
        <v>0</v>
      </c>
      <c r="X29" s="129"/>
    </row>
    <row r="30" spans="1:35" x14ac:dyDescent="0.3">
      <c r="A30" s="35">
        <v>3</v>
      </c>
      <c r="B30" s="80"/>
      <c r="C30" s="80"/>
      <c r="D30" s="80"/>
      <c r="E30" s="80"/>
      <c r="F30" s="80"/>
      <c r="G30" s="80"/>
      <c r="H30" s="80"/>
      <c r="I30" s="80"/>
      <c r="J30" s="6"/>
      <c r="K30" s="38" t="str">
        <f>IF(ISBLANK(D30),"",D30-$D$48)</f>
        <v/>
      </c>
      <c r="L30" s="46" t="str">
        <f t="shared" si="10"/>
        <v/>
      </c>
      <c r="M30" s="40" t="s">
        <v>38</v>
      </c>
      <c r="N30" s="38" t="str">
        <f>IF(ISBLANK(E30),"",E30-$E$48)</f>
        <v/>
      </c>
      <c r="O30" s="46" t="str">
        <f t="shared" si="11"/>
        <v/>
      </c>
      <c r="P30" s="40" t="s">
        <v>38</v>
      </c>
      <c r="Q30" s="41" t="str">
        <f t="shared" si="16"/>
        <v/>
      </c>
      <c r="R30" s="42" t="s">
        <v>38</v>
      </c>
      <c r="S30" s="43" t="str">
        <f t="shared" si="12"/>
        <v/>
      </c>
      <c r="T30" s="44" t="str">
        <f>IF(M30="ON",IF(ISBLANK(D30),"0",D30),"0")</f>
        <v>0</v>
      </c>
      <c r="U30" s="44" t="str">
        <f t="shared" si="13"/>
        <v>0</v>
      </c>
      <c r="V30" s="44" t="str">
        <f t="shared" si="14"/>
        <v>0</v>
      </c>
      <c r="W30" s="44" t="str">
        <f t="shared" si="15"/>
        <v>0</v>
      </c>
      <c r="X30" s="45"/>
    </row>
    <row r="31" spans="1:35" x14ac:dyDescent="0.3">
      <c r="A31" s="35">
        <v>4</v>
      </c>
      <c r="B31" s="80"/>
      <c r="C31" s="80"/>
      <c r="D31" s="87"/>
      <c r="E31" s="80"/>
      <c r="F31" s="80"/>
      <c r="G31" s="80"/>
      <c r="H31" s="80"/>
      <c r="I31" s="80"/>
      <c r="J31" s="6"/>
      <c r="K31" s="122" t="str">
        <f>IF(ISBLANK(D31),"",IF(D30&lt;D31,((D31-200)-$D$48),((D31+200)-$D$48)))</f>
        <v/>
      </c>
      <c r="L31" s="123" t="str">
        <f t="shared" si="10"/>
        <v/>
      </c>
      <c r="M31" s="124" t="s">
        <v>38</v>
      </c>
      <c r="N31" s="122" t="str">
        <f>IF(ISBLANK(E31),"",(400-E31)-$E$48)</f>
        <v/>
      </c>
      <c r="O31" s="123" t="str">
        <f t="shared" si="11"/>
        <v/>
      </c>
      <c r="P31" s="124" t="s">
        <v>38</v>
      </c>
      <c r="Q31" s="125" t="str">
        <f t="shared" si="16"/>
        <v/>
      </c>
      <c r="R31" s="126" t="s">
        <v>38</v>
      </c>
      <c r="S31" s="127" t="str">
        <f t="shared" si="12"/>
        <v/>
      </c>
      <c r="T31" s="128" t="str">
        <f>IF(M31="ON",IF(ISBLANK(D31),"0",IF(D30&lt;D31,(D31-200),(D31+200))),"0")</f>
        <v>0</v>
      </c>
      <c r="U31" s="128" t="str">
        <f t="shared" si="13"/>
        <v>0</v>
      </c>
      <c r="V31" s="128" t="str">
        <f t="shared" si="14"/>
        <v>0</v>
      </c>
      <c r="W31" s="128" t="str">
        <f t="shared" si="15"/>
        <v>0</v>
      </c>
      <c r="X31" s="129"/>
    </row>
    <row r="32" spans="1:35" x14ac:dyDescent="0.3">
      <c r="A32" s="35">
        <v>5</v>
      </c>
      <c r="B32" s="80"/>
      <c r="C32" s="80"/>
      <c r="D32" s="80"/>
      <c r="E32" s="80"/>
      <c r="F32" s="80"/>
      <c r="G32" s="80"/>
      <c r="H32" s="80"/>
      <c r="I32" s="80"/>
      <c r="J32" s="6"/>
      <c r="K32" s="38" t="str">
        <f>IF(ISBLANK(D32),"",D32-$D$48)</f>
        <v/>
      </c>
      <c r="L32" s="46" t="str">
        <f t="shared" si="10"/>
        <v/>
      </c>
      <c r="M32" s="40" t="s">
        <v>38</v>
      </c>
      <c r="N32" s="38" t="str">
        <f>IF(ISBLANK(E32),"",E32-$E$48)</f>
        <v/>
      </c>
      <c r="O32" s="46" t="str">
        <f t="shared" si="11"/>
        <v/>
      </c>
      <c r="P32" s="40" t="s">
        <v>38</v>
      </c>
      <c r="Q32" s="41" t="str">
        <f t="shared" si="16"/>
        <v/>
      </c>
      <c r="R32" s="42" t="s">
        <v>38</v>
      </c>
      <c r="S32" s="43" t="str">
        <f t="shared" si="12"/>
        <v/>
      </c>
      <c r="T32" s="44" t="str">
        <f>IF(M32="ON",IF(ISBLANK(D32),"0",D32),"0")</f>
        <v>0</v>
      </c>
      <c r="U32" s="44" t="str">
        <f t="shared" si="13"/>
        <v>0</v>
      </c>
      <c r="V32" s="44" t="str">
        <f t="shared" si="14"/>
        <v>0</v>
      </c>
      <c r="W32" s="44" t="str">
        <f t="shared" si="15"/>
        <v>0</v>
      </c>
      <c r="X32" s="45"/>
    </row>
    <row r="33" spans="1:24" x14ac:dyDescent="0.3">
      <c r="A33" s="35">
        <v>6</v>
      </c>
      <c r="B33" s="80"/>
      <c r="C33" s="80"/>
      <c r="D33" s="80"/>
      <c r="E33" s="80"/>
      <c r="F33" s="80"/>
      <c r="G33" s="80"/>
      <c r="H33" s="80"/>
      <c r="I33" s="80"/>
      <c r="J33" s="6"/>
      <c r="K33" s="122" t="str">
        <f>IF(ISBLANK(D33),"",IF(D32&lt;D33,((D33-200)-$D$48),((D33+200)-$D$48)))</f>
        <v/>
      </c>
      <c r="L33" s="123" t="str">
        <f t="shared" si="10"/>
        <v/>
      </c>
      <c r="M33" s="124" t="s">
        <v>38</v>
      </c>
      <c r="N33" s="122" t="str">
        <f>IF(ISBLANK(E33),"",(400-E33)-$E$48)</f>
        <v/>
      </c>
      <c r="O33" s="123" t="str">
        <f t="shared" si="11"/>
        <v/>
      </c>
      <c r="P33" s="124" t="s">
        <v>38</v>
      </c>
      <c r="Q33" s="125" t="str">
        <f t="shared" si="16"/>
        <v/>
      </c>
      <c r="R33" s="126" t="s">
        <v>38</v>
      </c>
      <c r="S33" s="127" t="str">
        <f t="shared" si="12"/>
        <v/>
      </c>
      <c r="T33" s="128" t="str">
        <f>IF(M33="ON",IF(ISBLANK(D33),"0",IF(D32&lt;D33,(D33-200),(D33+200))),"0")</f>
        <v>0</v>
      </c>
      <c r="U33" s="128" t="str">
        <f t="shared" si="13"/>
        <v>0</v>
      </c>
      <c r="V33" s="128" t="str">
        <f t="shared" si="14"/>
        <v>0</v>
      </c>
      <c r="W33" s="128" t="str">
        <f t="shared" si="15"/>
        <v>0</v>
      </c>
      <c r="X33" s="129"/>
    </row>
    <row r="34" spans="1:24" x14ac:dyDescent="0.3">
      <c r="A34" s="35">
        <v>7</v>
      </c>
      <c r="B34" s="80"/>
      <c r="C34" s="80"/>
      <c r="D34" s="80"/>
      <c r="E34" s="80"/>
      <c r="F34" s="80"/>
      <c r="G34" s="80"/>
      <c r="H34" s="80"/>
      <c r="I34" s="80"/>
      <c r="J34" s="6"/>
      <c r="K34" s="38" t="str">
        <f>IF(ISBLANK(D34),"",D34-$D$48)</f>
        <v/>
      </c>
      <c r="L34" s="46" t="str">
        <f t="shared" si="10"/>
        <v/>
      </c>
      <c r="M34" s="40" t="s">
        <v>38</v>
      </c>
      <c r="N34" s="38" t="str">
        <f>IF(ISBLANK(E34),"",E34-$E$48)</f>
        <v/>
      </c>
      <c r="O34" s="46" t="str">
        <f t="shared" si="11"/>
        <v/>
      </c>
      <c r="P34" s="40" t="s">
        <v>38</v>
      </c>
      <c r="Q34" s="41" t="str">
        <f t="shared" si="16"/>
        <v/>
      </c>
      <c r="R34" s="42" t="s">
        <v>38</v>
      </c>
      <c r="S34" s="43" t="str">
        <f t="shared" si="12"/>
        <v/>
      </c>
      <c r="T34" s="44" t="str">
        <f>IF(M34="ON",IF(ISBLANK(D34),"0",D34),"0")</f>
        <v>0</v>
      </c>
      <c r="U34" s="44" t="str">
        <f t="shared" si="13"/>
        <v>0</v>
      </c>
      <c r="V34" s="44" t="str">
        <f t="shared" si="14"/>
        <v>0</v>
      </c>
      <c r="W34" s="44" t="str">
        <f t="shared" si="15"/>
        <v>0</v>
      </c>
      <c r="X34" s="45"/>
    </row>
    <row r="35" spans="1:24" x14ac:dyDescent="0.3">
      <c r="A35" s="35">
        <v>8</v>
      </c>
      <c r="B35" s="80"/>
      <c r="C35" s="80"/>
      <c r="D35" s="80"/>
      <c r="E35" s="80"/>
      <c r="F35" s="80"/>
      <c r="G35" s="80"/>
      <c r="H35" s="80"/>
      <c r="I35" s="80"/>
      <c r="J35" s="6"/>
      <c r="K35" s="122" t="str">
        <f>IF(ISBLANK(D35),"",IF(D34&lt;D35,((D35-200)-$D$48),((D35+200)-$D$48)))</f>
        <v/>
      </c>
      <c r="L35" s="123" t="str">
        <f t="shared" si="10"/>
        <v/>
      </c>
      <c r="M35" s="124" t="s">
        <v>38</v>
      </c>
      <c r="N35" s="122" t="str">
        <f>IF(ISBLANK(E35),"",(400-E35)-$E$48)</f>
        <v/>
      </c>
      <c r="O35" s="123" t="str">
        <f t="shared" si="11"/>
        <v/>
      </c>
      <c r="P35" s="124" t="s">
        <v>38</v>
      </c>
      <c r="Q35" s="125" t="str">
        <f t="shared" si="16"/>
        <v/>
      </c>
      <c r="R35" s="126" t="s">
        <v>38</v>
      </c>
      <c r="S35" s="127" t="str">
        <f t="shared" si="12"/>
        <v/>
      </c>
      <c r="T35" s="128" t="str">
        <f>IF(M35="ON",IF(ISBLANK(D35),"0",IF(D34&lt;D35,(D35-200),(D35+200))),"0")</f>
        <v>0</v>
      </c>
      <c r="U35" s="128" t="str">
        <f t="shared" si="13"/>
        <v>0</v>
      </c>
      <c r="V35" s="128" t="str">
        <f t="shared" si="14"/>
        <v>0</v>
      </c>
      <c r="W35" s="128" t="str">
        <f t="shared" si="15"/>
        <v>0</v>
      </c>
      <c r="X35" s="129"/>
    </row>
    <row r="36" spans="1:24" x14ac:dyDescent="0.3">
      <c r="A36" s="35">
        <v>9</v>
      </c>
      <c r="B36" s="36"/>
      <c r="C36" s="37"/>
      <c r="D36" s="37"/>
      <c r="E36" s="37"/>
      <c r="F36" s="37"/>
      <c r="G36" s="37"/>
      <c r="H36" s="37"/>
      <c r="I36" s="37"/>
      <c r="J36" s="6"/>
      <c r="K36" s="38" t="str">
        <f>IF(ISBLANK(D36),"",D36-$D$48)</f>
        <v/>
      </c>
      <c r="L36" s="46" t="str">
        <f t="shared" si="10"/>
        <v/>
      </c>
      <c r="M36" s="40" t="s">
        <v>38</v>
      </c>
      <c r="N36" s="38" t="str">
        <f>IF(ISBLANK(E36),"",E36-$E$48)</f>
        <v/>
      </c>
      <c r="O36" s="46" t="str">
        <f t="shared" si="11"/>
        <v/>
      </c>
      <c r="P36" s="40" t="s">
        <v>38</v>
      </c>
      <c r="Q36" s="41" t="str">
        <f t="shared" si="16"/>
        <v/>
      </c>
      <c r="R36" s="42" t="s">
        <v>38</v>
      </c>
      <c r="S36" s="43" t="str">
        <f t="shared" si="12"/>
        <v/>
      </c>
      <c r="T36" s="44" t="str">
        <f>IF(M36="ON",IF(ISBLANK(D36),"0",D36),"0")</f>
        <v>0</v>
      </c>
      <c r="U36" s="44" t="str">
        <f t="shared" si="13"/>
        <v>0</v>
      </c>
      <c r="V36" s="44" t="str">
        <f t="shared" si="14"/>
        <v>0</v>
      </c>
      <c r="W36" s="44" t="str">
        <f t="shared" si="15"/>
        <v>0</v>
      </c>
      <c r="X36" s="45"/>
    </row>
    <row r="37" spans="1:24" x14ac:dyDescent="0.3">
      <c r="A37" s="35">
        <v>10</v>
      </c>
      <c r="B37" s="36"/>
      <c r="C37" s="37"/>
      <c r="D37" s="37"/>
      <c r="E37" s="37"/>
      <c r="F37" s="37"/>
      <c r="G37" s="37"/>
      <c r="H37" s="37"/>
      <c r="I37" s="37"/>
      <c r="J37" s="6"/>
      <c r="K37" s="122" t="str">
        <f>IF(ISBLANK(D37),"",IF(D36&lt;D37,((D37-200)-$D$48),((D37+200)-$D$48)))</f>
        <v/>
      </c>
      <c r="L37" s="123" t="str">
        <f t="shared" si="10"/>
        <v/>
      </c>
      <c r="M37" s="124" t="s">
        <v>38</v>
      </c>
      <c r="N37" s="122" t="str">
        <f>IF(ISBLANK(E37),"",(400-E37)-$E$48)</f>
        <v/>
      </c>
      <c r="O37" s="123" t="str">
        <f t="shared" si="11"/>
        <v/>
      </c>
      <c r="P37" s="124" t="s">
        <v>38</v>
      </c>
      <c r="Q37" s="125" t="str">
        <f t="shared" si="16"/>
        <v/>
      </c>
      <c r="R37" s="126" t="s">
        <v>38</v>
      </c>
      <c r="S37" s="127" t="str">
        <f t="shared" si="12"/>
        <v/>
      </c>
      <c r="T37" s="128" t="str">
        <f>IF(M37="ON",IF(ISBLANK(D37),"0",IF(D36&lt;D37,(D37-200),(D37+200))),"0")</f>
        <v>0</v>
      </c>
      <c r="U37" s="128" t="str">
        <f t="shared" si="13"/>
        <v>0</v>
      </c>
      <c r="V37" s="128" t="str">
        <f t="shared" si="14"/>
        <v>0</v>
      </c>
      <c r="W37" s="128" t="str">
        <f t="shared" si="15"/>
        <v>0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>
        <f>B28</f>
        <v>0</v>
      </c>
      <c r="C48" s="49">
        <f>C28</f>
        <v>0</v>
      </c>
      <c r="D48" s="50">
        <f>T48</f>
        <v>0</v>
      </c>
      <c r="E48" s="50">
        <f>U48</f>
        <v>0</v>
      </c>
      <c r="F48" s="51">
        <f>V48</f>
        <v>0</v>
      </c>
      <c r="G48" s="51">
        <f>W48</f>
        <v>0</v>
      </c>
      <c r="H48" s="49">
        <f>H28</f>
        <v>0</v>
      </c>
      <c r="I48" s="49">
        <f>I28</f>
        <v>0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0</v>
      </c>
      <c r="U48" s="57">
        <f>IF(U49=0,VALUE(0),(U28+U29+U30+U31+U32+U33+U34+U35+U36+U37+U38+U39+U40+U41+U42+U43+U44+U45+U46+U47)/U49)</f>
        <v>0</v>
      </c>
      <c r="V48" s="57">
        <f>IF(V49=0,VALUE(0),(V28+V29+V30+V31+V32+V33+V34+V35+V36+V37+V38+V39+V40+V41+V42+V43+V44+V45+V46+V47)/V49)</f>
        <v>0</v>
      </c>
      <c r="W48" s="57">
        <f>IF(W49=0,VALUE(0),(W28+W29+W30+W31+W32+W33+W34+W35+W36+W37+W38+W39+W40+W41+W42+W43+W44+W45+W46+W47)/W49)</f>
        <v>0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0</v>
      </c>
      <c r="U49" s="66">
        <f>COUNT(U28:U47)</f>
        <v>0</v>
      </c>
      <c r="V49" s="66">
        <f>COUNT(V28:V47)</f>
        <v>0</v>
      </c>
      <c r="W49" s="66">
        <f>COUNT(W28:W47)</f>
        <v>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121"/>
      <c r="C53" s="121"/>
      <c r="D53" s="121"/>
      <c r="E53" s="121"/>
      <c r="F53" s="120"/>
      <c r="G53" s="120"/>
      <c r="H53" s="121"/>
      <c r="I53" s="121"/>
      <c r="J53" s="6"/>
      <c r="K53" s="38" t="str">
        <f>IF(ISBLANK(D53),"",D53-$D$73)</f>
        <v/>
      </c>
      <c r="L53" s="39" t="str">
        <f t="shared" ref="L53:L72" si="17">IF(K53="","",SIN(K53*PI()/200)*G53)</f>
        <v/>
      </c>
      <c r="M53" s="40" t="s">
        <v>38</v>
      </c>
      <c r="N53" s="38" t="str">
        <f>IF(ISBLANK(E53),"",E53-$E$73)</f>
        <v/>
      </c>
      <c r="O53" s="39" t="str">
        <f t="shared" ref="O53:O72" si="18">IF(N53="","",SIN(N53*PI()/200)*G53)</f>
        <v/>
      </c>
      <c r="P53" s="40" t="s">
        <v>38</v>
      </c>
      <c r="Q53" s="41" t="str">
        <f t="shared" ref="Q53:Q72" si="19">IF(ISBLANK(F53),"",F53-$F$73)</f>
        <v/>
      </c>
      <c r="R53" s="42" t="s">
        <v>38</v>
      </c>
      <c r="S53" s="43" t="str">
        <f t="shared" ref="S53:S72" si="20">IF(ISBLANK(G53),"",G53-$G$73)</f>
        <v/>
      </c>
      <c r="T53" s="44" t="str">
        <f>IF(M53="ON",IF(ISBLANK(D53),"0",D53),"0")</f>
        <v>0</v>
      </c>
      <c r="U53" s="44" t="str">
        <f t="shared" ref="U53:U72" si="21">IF(P53="ON",IF(ISBLANK(E53),"0",IF(E53&lt;200,E53,(400-E53))),"0")</f>
        <v>0</v>
      </c>
      <c r="V53" s="44" t="str">
        <f t="shared" ref="V53:V72" si="22">IF(R53="ON",IF(ISBLANK(F53),"0",F53),"0")</f>
        <v>0</v>
      </c>
      <c r="W53" s="44" t="str">
        <f t="shared" ref="W53:W72" si="23">IF(R53="ON",IF(ISBLANK(G53),"0",G53),"0")</f>
        <v>0</v>
      </c>
      <c r="X53" s="45"/>
    </row>
    <row r="54" spans="1:24" x14ac:dyDescent="0.3">
      <c r="A54" s="69">
        <v>2</v>
      </c>
      <c r="B54" s="121"/>
      <c r="C54" s="121"/>
      <c r="D54" s="121"/>
      <c r="E54" s="121"/>
      <c r="F54" s="120"/>
      <c r="G54" s="120"/>
      <c r="H54" s="121"/>
      <c r="I54" s="121"/>
      <c r="J54" s="6"/>
      <c r="K54" s="122" t="str">
        <f>IF(ISBLANK(D54),"",IF(D53&lt;D54,((D54-200)-$D$73),((D54+200)-$D$73)))</f>
        <v/>
      </c>
      <c r="L54" s="123" t="str">
        <f t="shared" si="17"/>
        <v/>
      </c>
      <c r="M54" s="124" t="s">
        <v>38</v>
      </c>
      <c r="N54" s="122" t="str">
        <f>IF(ISBLANK(E54),"",(400-E54)-$E$73)</f>
        <v/>
      </c>
      <c r="O54" s="123" t="str">
        <f t="shared" si="18"/>
        <v/>
      </c>
      <c r="P54" s="124" t="s">
        <v>38</v>
      </c>
      <c r="Q54" s="125" t="str">
        <f t="shared" si="19"/>
        <v/>
      </c>
      <c r="R54" s="126" t="s">
        <v>38</v>
      </c>
      <c r="S54" s="127" t="str">
        <f t="shared" si="20"/>
        <v/>
      </c>
      <c r="T54" s="128" t="str">
        <f>IF(M54="ON",IF(ISBLANK(D54),"0",IF(D53&lt;D54,(D54-200),(D54+200))),"0")</f>
        <v>0</v>
      </c>
      <c r="U54" s="128" t="str">
        <f t="shared" si="21"/>
        <v>0</v>
      </c>
      <c r="V54" s="128" t="str">
        <f t="shared" si="22"/>
        <v>0</v>
      </c>
      <c r="W54" s="128" t="str">
        <f t="shared" si="23"/>
        <v>0</v>
      </c>
      <c r="X54" s="129"/>
    </row>
    <row r="55" spans="1:24" x14ac:dyDescent="0.3">
      <c r="A55" s="69">
        <v>3</v>
      </c>
      <c r="B55" s="80"/>
      <c r="C55" s="80"/>
      <c r="D55" s="80"/>
      <c r="E55" s="80"/>
      <c r="F55" s="80"/>
      <c r="G55" s="80"/>
      <c r="H55" s="80"/>
      <c r="I55" s="80"/>
      <c r="J55" s="6"/>
      <c r="K55" s="38" t="str">
        <f>IF(ISBLANK(D55),"",D55-$D$73)</f>
        <v/>
      </c>
      <c r="L55" s="46" t="str">
        <f t="shared" si="17"/>
        <v/>
      </c>
      <c r="M55" s="40" t="s">
        <v>38</v>
      </c>
      <c r="N55" s="38" t="str">
        <f>IF(ISBLANK(E55),"",E55-$E$73)</f>
        <v/>
      </c>
      <c r="O55" s="46" t="str">
        <f t="shared" si="18"/>
        <v/>
      </c>
      <c r="P55" s="40" t="s">
        <v>38</v>
      </c>
      <c r="Q55" s="41" t="str">
        <f t="shared" si="19"/>
        <v/>
      </c>
      <c r="R55" s="42" t="s">
        <v>38</v>
      </c>
      <c r="S55" s="43" t="str">
        <f t="shared" si="20"/>
        <v/>
      </c>
      <c r="T55" s="44" t="str">
        <f>IF(M55="ON",IF(ISBLANK(D55),"0",D55),"0")</f>
        <v>0</v>
      </c>
      <c r="U55" s="44" t="str">
        <f t="shared" si="21"/>
        <v>0</v>
      </c>
      <c r="V55" s="44" t="str">
        <f t="shared" si="22"/>
        <v>0</v>
      </c>
      <c r="W55" s="44" t="str">
        <f t="shared" si="23"/>
        <v>0</v>
      </c>
      <c r="X55" s="45"/>
    </row>
    <row r="56" spans="1:24" x14ac:dyDescent="0.3">
      <c r="A56" s="69">
        <v>4</v>
      </c>
      <c r="B56" s="80"/>
      <c r="C56" s="80"/>
      <c r="D56" s="80"/>
      <c r="E56" s="80"/>
      <c r="F56" s="80"/>
      <c r="G56" s="80"/>
      <c r="H56" s="80"/>
      <c r="I56" s="80"/>
      <c r="J56" s="6"/>
      <c r="K56" s="122" t="str">
        <f>IF(ISBLANK(D56),"",IF(D55&lt;D56,((D56-200)-$D$73),((D56+200)-$D$73)))</f>
        <v/>
      </c>
      <c r="L56" s="123" t="str">
        <f t="shared" si="17"/>
        <v/>
      </c>
      <c r="M56" s="124" t="s">
        <v>38</v>
      </c>
      <c r="N56" s="122" t="str">
        <f>IF(ISBLANK(E56),"",(400-E56)-$E$73)</f>
        <v/>
      </c>
      <c r="O56" s="123" t="str">
        <f t="shared" si="18"/>
        <v/>
      </c>
      <c r="P56" s="124" t="s">
        <v>38</v>
      </c>
      <c r="Q56" s="125" t="str">
        <f t="shared" si="19"/>
        <v/>
      </c>
      <c r="R56" s="126" t="s">
        <v>38</v>
      </c>
      <c r="S56" s="127" t="str">
        <f t="shared" si="20"/>
        <v/>
      </c>
      <c r="T56" s="128" t="str">
        <f>IF(M56="ON",IF(ISBLANK(D56),"0",IF(D55&lt;D56,(D56-200),(D56+200))),"0")</f>
        <v>0</v>
      </c>
      <c r="U56" s="128" t="str">
        <f t="shared" si="21"/>
        <v>0</v>
      </c>
      <c r="V56" s="128" t="str">
        <f t="shared" si="22"/>
        <v>0</v>
      </c>
      <c r="W56" s="128" t="str">
        <f t="shared" si="23"/>
        <v>0</v>
      </c>
      <c r="X56" s="129"/>
    </row>
    <row r="57" spans="1:24" x14ac:dyDescent="0.3">
      <c r="A57" s="69">
        <v>5</v>
      </c>
      <c r="B57" s="80"/>
      <c r="C57" s="80"/>
      <c r="D57" s="80"/>
      <c r="E57" s="80"/>
      <c r="F57" s="80"/>
      <c r="G57" s="80"/>
      <c r="H57" s="80"/>
      <c r="I57" s="80"/>
      <c r="J57" s="6"/>
      <c r="K57" s="38" t="str">
        <f>IF(ISBLANK(D57),"",D57-$D$73)</f>
        <v/>
      </c>
      <c r="L57" s="46" t="str">
        <f t="shared" si="17"/>
        <v/>
      </c>
      <c r="M57" s="40" t="s">
        <v>38</v>
      </c>
      <c r="N57" s="38" t="str">
        <f>IF(ISBLANK(E57),"",E57-$E$73)</f>
        <v/>
      </c>
      <c r="O57" s="46" t="str">
        <f t="shared" si="18"/>
        <v/>
      </c>
      <c r="P57" s="40" t="s">
        <v>38</v>
      </c>
      <c r="Q57" s="41" t="str">
        <f t="shared" si="19"/>
        <v/>
      </c>
      <c r="R57" s="42" t="s">
        <v>38</v>
      </c>
      <c r="S57" s="43" t="str">
        <f t="shared" si="20"/>
        <v/>
      </c>
      <c r="T57" s="44" t="str">
        <f>IF(M57="ON",IF(ISBLANK(D57),"0",D57),"0")</f>
        <v>0</v>
      </c>
      <c r="U57" s="44" t="str">
        <f t="shared" si="21"/>
        <v>0</v>
      </c>
      <c r="V57" s="44" t="str">
        <f t="shared" si="22"/>
        <v>0</v>
      </c>
      <c r="W57" s="44" t="str">
        <f t="shared" si="23"/>
        <v>0</v>
      </c>
      <c r="X57" s="45"/>
    </row>
    <row r="58" spans="1:24" x14ac:dyDescent="0.3">
      <c r="A58" s="69">
        <v>6</v>
      </c>
      <c r="B58" s="80"/>
      <c r="C58" s="80"/>
      <c r="D58" s="80"/>
      <c r="E58" s="80"/>
      <c r="F58" s="80"/>
      <c r="G58" s="80"/>
      <c r="H58" s="80"/>
      <c r="I58" s="80"/>
      <c r="J58" s="6"/>
      <c r="K58" s="122" t="str">
        <f>IF(ISBLANK(D58),"",IF(D57&lt;D58,((D58-200)-$D$73),((D58+200)-$D$73)))</f>
        <v/>
      </c>
      <c r="L58" s="123" t="str">
        <f t="shared" si="17"/>
        <v/>
      </c>
      <c r="M58" s="124" t="s">
        <v>38</v>
      </c>
      <c r="N58" s="122" t="str">
        <f>IF(ISBLANK(E58),"",(400-E58)-$E$73)</f>
        <v/>
      </c>
      <c r="O58" s="123" t="str">
        <f t="shared" si="18"/>
        <v/>
      </c>
      <c r="P58" s="124" t="s">
        <v>38</v>
      </c>
      <c r="Q58" s="125" t="str">
        <f t="shared" si="19"/>
        <v/>
      </c>
      <c r="R58" s="126" t="s">
        <v>38</v>
      </c>
      <c r="S58" s="127" t="str">
        <f t="shared" si="20"/>
        <v/>
      </c>
      <c r="T58" s="128" t="str">
        <f>IF(M58="ON",IF(ISBLANK(D58),"0",IF(D57&lt;D58,(D58-200),(D58+200))),"0")</f>
        <v>0</v>
      </c>
      <c r="U58" s="128" t="str">
        <f t="shared" si="21"/>
        <v>0</v>
      </c>
      <c r="V58" s="128" t="str">
        <f t="shared" si="22"/>
        <v>0</v>
      </c>
      <c r="W58" s="128" t="str">
        <f t="shared" si="23"/>
        <v>0</v>
      </c>
      <c r="X58" s="129"/>
    </row>
    <row r="59" spans="1:24" x14ac:dyDescent="0.3">
      <c r="A59" s="69">
        <v>7</v>
      </c>
      <c r="B59" s="80"/>
      <c r="C59" s="80"/>
      <c r="D59" s="80"/>
      <c r="E59" s="80"/>
      <c r="F59" s="80"/>
      <c r="G59" s="80"/>
      <c r="H59" s="80"/>
      <c r="I59" s="80"/>
      <c r="J59" s="6"/>
      <c r="K59" s="38" t="str">
        <f>IF(ISBLANK(D59),"",D59-$D$73)</f>
        <v/>
      </c>
      <c r="L59" s="46" t="str">
        <f t="shared" si="17"/>
        <v/>
      </c>
      <c r="M59" s="40" t="s">
        <v>38</v>
      </c>
      <c r="N59" s="38" t="str">
        <f>IF(ISBLANK(E59),"",E59-$E$73)</f>
        <v/>
      </c>
      <c r="O59" s="46" t="str">
        <f t="shared" si="18"/>
        <v/>
      </c>
      <c r="P59" s="40" t="s">
        <v>38</v>
      </c>
      <c r="Q59" s="41" t="str">
        <f t="shared" si="19"/>
        <v/>
      </c>
      <c r="R59" s="42" t="s">
        <v>38</v>
      </c>
      <c r="S59" s="43" t="str">
        <f t="shared" si="20"/>
        <v/>
      </c>
      <c r="T59" s="44" t="str">
        <f>IF(M59="ON",IF(ISBLANK(D59),"0",D59),"0")</f>
        <v>0</v>
      </c>
      <c r="U59" s="44" t="str">
        <f t="shared" si="21"/>
        <v>0</v>
      </c>
      <c r="V59" s="44" t="str">
        <f t="shared" si="22"/>
        <v>0</v>
      </c>
      <c r="W59" s="44" t="str">
        <f t="shared" si="23"/>
        <v>0</v>
      </c>
      <c r="X59" s="45"/>
    </row>
    <row r="60" spans="1:24" x14ac:dyDescent="0.3">
      <c r="A60" s="69">
        <v>8</v>
      </c>
      <c r="B60" s="80"/>
      <c r="C60" s="80"/>
      <c r="D60" s="80"/>
      <c r="E60" s="80"/>
      <c r="F60" s="80"/>
      <c r="G60" s="80"/>
      <c r="H60" s="80"/>
      <c r="I60" s="80"/>
      <c r="J60" s="6"/>
      <c r="K60" s="122" t="str">
        <f>IF(ISBLANK(D60),"",IF(D59&lt;D60,((D60-200)-$D$73),((D60+200)-$D$73)))</f>
        <v/>
      </c>
      <c r="L60" s="123" t="str">
        <f t="shared" si="17"/>
        <v/>
      </c>
      <c r="M60" s="124" t="s">
        <v>38</v>
      </c>
      <c r="N60" s="122" t="str">
        <f>IF(ISBLANK(E60),"",(400-E60)-$E$73)</f>
        <v/>
      </c>
      <c r="O60" s="123" t="str">
        <f t="shared" si="18"/>
        <v/>
      </c>
      <c r="P60" s="124" t="s">
        <v>38</v>
      </c>
      <c r="Q60" s="125" t="str">
        <f t="shared" si="19"/>
        <v/>
      </c>
      <c r="R60" s="126" t="s">
        <v>38</v>
      </c>
      <c r="S60" s="127" t="str">
        <f t="shared" si="20"/>
        <v/>
      </c>
      <c r="T60" s="128" t="str">
        <f>IF(M60="ON",IF(ISBLANK(D60),"0",IF(D59&lt;D60,(D60-200),(D60+200))),"0")</f>
        <v>0</v>
      </c>
      <c r="U60" s="128" t="str">
        <f t="shared" si="21"/>
        <v>0</v>
      </c>
      <c r="V60" s="128" t="str">
        <f t="shared" si="22"/>
        <v>0</v>
      </c>
      <c r="W60" s="128" t="str">
        <f t="shared" si="23"/>
        <v>0</v>
      </c>
      <c r="X60" s="129"/>
    </row>
    <row r="61" spans="1:24" x14ac:dyDescent="0.3">
      <c r="A61" s="69">
        <v>9</v>
      </c>
      <c r="B61" s="36"/>
      <c r="C61" s="37"/>
      <c r="D61" s="37"/>
      <c r="E61" s="37"/>
      <c r="F61" s="37"/>
      <c r="G61" s="37"/>
      <c r="H61" s="37"/>
      <c r="I61" s="37"/>
      <c r="J61" s="6"/>
      <c r="K61" s="38" t="str">
        <f>IF(ISBLANK(D61),"",D61-$D$73)</f>
        <v/>
      </c>
      <c r="L61" s="46" t="str">
        <f t="shared" si="17"/>
        <v/>
      </c>
      <c r="M61" s="40" t="s">
        <v>38</v>
      </c>
      <c r="N61" s="38" t="str">
        <f>IF(ISBLANK(E61),"",E61-$E$73)</f>
        <v/>
      </c>
      <c r="O61" s="46" t="str">
        <f t="shared" si="18"/>
        <v/>
      </c>
      <c r="P61" s="40" t="s">
        <v>38</v>
      </c>
      <c r="Q61" s="41" t="str">
        <f t="shared" si="19"/>
        <v/>
      </c>
      <c r="R61" s="42" t="s">
        <v>38</v>
      </c>
      <c r="S61" s="43" t="str">
        <f t="shared" si="20"/>
        <v/>
      </c>
      <c r="T61" s="44" t="str">
        <f>IF(M61="ON",IF(ISBLANK(D61),"0",D61),"0")</f>
        <v>0</v>
      </c>
      <c r="U61" s="44" t="str">
        <f t="shared" si="21"/>
        <v>0</v>
      </c>
      <c r="V61" s="44" t="str">
        <f t="shared" si="22"/>
        <v>0</v>
      </c>
      <c r="W61" s="44" t="str">
        <f t="shared" si="23"/>
        <v>0</v>
      </c>
      <c r="X61" s="45"/>
    </row>
    <row r="62" spans="1:24" x14ac:dyDescent="0.3">
      <c r="A62" s="69">
        <v>10</v>
      </c>
      <c r="B62" s="36"/>
      <c r="C62" s="37"/>
      <c r="D62" s="37"/>
      <c r="E62" s="37"/>
      <c r="F62" s="37"/>
      <c r="G62" s="37"/>
      <c r="H62" s="37"/>
      <c r="I62" s="37"/>
      <c r="J62" s="6"/>
      <c r="K62" s="122" t="str">
        <f>IF(ISBLANK(D62),"",IF(D61&lt;D62,((D62-200)-$D$73),((D62+200)-$D$73)))</f>
        <v/>
      </c>
      <c r="L62" s="123" t="str">
        <f t="shared" si="17"/>
        <v/>
      </c>
      <c r="M62" s="124" t="s">
        <v>38</v>
      </c>
      <c r="N62" s="122" t="str">
        <f>IF(ISBLANK(E62),"",(400-E62)-$E$73)</f>
        <v/>
      </c>
      <c r="O62" s="123" t="str">
        <f t="shared" si="18"/>
        <v/>
      </c>
      <c r="P62" s="124" t="s">
        <v>38</v>
      </c>
      <c r="Q62" s="125" t="str">
        <f t="shared" si="19"/>
        <v/>
      </c>
      <c r="R62" s="126" t="s">
        <v>38</v>
      </c>
      <c r="S62" s="127" t="str">
        <f t="shared" si="20"/>
        <v/>
      </c>
      <c r="T62" s="128" t="str">
        <f>IF(M62="ON",IF(ISBLANK(D62),"0",IF(D61&lt;D62,(D62-200),(D62+200))),"0")</f>
        <v>0</v>
      </c>
      <c r="U62" s="128" t="str">
        <f t="shared" si="21"/>
        <v>0</v>
      </c>
      <c r="V62" s="128" t="str">
        <f t="shared" si="22"/>
        <v>0</v>
      </c>
      <c r="W62" s="128" t="str">
        <f t="shared" si="23"/>
        <v>0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>
        <f>B53</f>
        <v>0</v>
      </c>
      <c r="C73" s="49">
        <f>C53</f>
        <v>0</v>
      </c>
      <c r="D73" s="50">
        <f>T73</f>
        <v>0</v>
      </c>
      <c r="E73" s="50">
        <f>U73</f>
        <v>0</v>
      </c>
      <c r="F73" s="51">
        <f>V73</f>
        <v>0</v>
      </c>
      <c r="G73" s="51">
        <f>W73</f>
        <v>0</v>
      </c>
      <c r="H73" s="49">
        <f>H53</f>
        <v>0</v>
      </c>
      <c r="I73" s="49">
        <f>I53</f>
        <v>0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0</v>
      </c>
      <c r="U73" s="57">
        <f>IF(U74=0,VALUE(0),(U53+U54+U55+U56+U57+U58+U59+U60+U61+U62+U63+U64+U65+U66+U67+U68+U69+U70+U71+U72)/U74)</f>
        <v>0</v>
      </c>
      <c r="V73" s="57">
        <f>IF(V74=0,VALUE(0),(V53+V54+V55+V56+V57+V58+V59+V60+V61+V62+V63+V64+V65+V66+V67+V68+V69+V70+V71+V72)/V74)</f>
        <v>0</v>
      </c>
      <c r="W73" s="57">
        <f>IF(W74=0,VALUE(0),(W53+W54+W55+W56+W57+W58+W59+W60+W61+W62+W63+W64+W65+W66+W67+W68+W69+W70+W71+W72)/W74)</f>
        <v>0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0</v>
      </c>
      <c r="U74" s="66">
        <f>COUNT(U53:U72)</f>
        <v>0</v>
      </c>
      <c r="V74" s="66">
        <f>COUNT(V53:V72)</f>
        <v>0</v>
      </c>
      <c r="W74" s="66">
        <f>COUNT(W53:W72)</f>
        <v>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119"/>
      <c r="C78" s="119"/>
      <c r="D78" s="119"/>
      <c r="E78" s="119"/>
      <c r="F78" s="120"/>
      <c r="G78" s="120"/>
      <c r="H78" s="119"/>
      <c r="I78" s="119"/>
      <c r="J78" s="6"/>
      <c r="K78" s="38" t="str">
        <f>IF(ISBLANK(D78),"",D78-$D$98)</f>
        <v/>
      </c>
      <c r="L78" s="39" t="str">
        <f t="shared" ref="L78:L97" si="24">IF(K78="","",SIN(K78*PI()/200)*G78)</f>
        <v/>
      </c>
      <c r="M78" s="40" t="s">
        <v>38</v>
      </c>
      <c r="N78" s="38" t="str">
        <f>IF(ISBLANK(E78),"",E78-$E$98)</f>
        <v/>
      </c>
      <c r="O78" s="39" t="str">
        <f t="shared" ref="O78:O97" si="25">IF(N78="","",SIN(N78*PI()/200)*G78)</f>
        <v/>
      </c>
      <c r="P78" s="40" t="s">
        <v>38</v>
      </c>
      <c r="Q78" s="41" t="str">
        <f t="shared" ref="Q78:Q97" si="26">IF(ISBLANK(F78),"",F78-$F$98)</f>
        <v/>
      </c>
      <c r="R78" s="42" t="s">
        <v>38</v>
      </c>
      <c r="S78" s="43" t="str">
        <f t="shared" ref="S78:S97" si="27">IF(ISBLANK(G78),"",G78-$G$98)</f>
        <v/>
      </c>
      <c r="T78" s="44" t="str">
        <f>IF(M78="ON",IF(ISBLANK(D78),"0",D78),"0")</f>
        <v>0</v>
      </c>
      <c r="U78" s="44" t="str">
        <f t="shared" ref="U78:U97" si="28">IF(P78="ON",IF(ISBLANK(E78),"0",IF(E78&lt;200,E78,(400-E78))),"0")</f>
        <v>0</v>
      </c>
      <c r="V78" s="44" t="str">
        <f t="shared" ref="V78:V97" si="29">IF(R78="ON",IF(ISBLANK(F78),"0",F78),"0")</f>
        <v>0</v>
      </c>
      <c r="W78" s="44" t="str">
        <f t="shared" ref="W78:W97" si="30">IF(R78="ON",IF(ISBLANK(G78),"0",G78),"0")</f>
        <v>0</v>
      </c>
      <c r="X78" s="45"/>
    </row>
    <row r="79" spans="1:24" x14ac:dyDescent="0.3">
      <c r="A79" s="69">
        <v>2</v>
      </c>
      <c r="B79" s="119"/>
      <c r="C79" s="119"/>
      <c r="D79" s="119"/>
      <c r="E79" s="119"/>
      <c r="F79" s="120"/>
      <c r="G79" s="120"/>
      <c r="H79" s="119"/>
      <c r="I79" s="119"/>
      <c r="J79" s="6"/>
      <c r="K79" s="122" t="str">
        <f>IF(ISBLANK(D79),"",IF(D78&lt;D79,((D79-200)-$D$98),((D79+200)-$D$98)))</f>
        <v/>
      </c>
      <c r="L79" s="123" t="str">
        <f t="shared" si="24"/>
        <v/>
      </c>
      <c r="M79" s="124" t="s">
        <v>38</v>
      </c>
      <c r="N79" s="122" t="str">
        <f>IF(ISBLANK(E79),"",(400-E79)-$E$98)</f>
        <v/>
      </c>
      <c r="O79" s="123" t="str">
        <f t="shared" si="25"/>
        <v/>
      </c>
      <c r="P79" s="124" t="s">
        <v>38</v>
      </c>
      <c r="Q79" s="125" t="str">
        <f t="shared" si="26"/>
        <v/>
      </c>
      <c r="R79" s="126" t="s">
        <v>38</v>
      </c>
      <c r="S79" s="127" t="str">
        <f t="shared" si="27"/>
        <v/>
      </c>
      <c r="T79" s="128" t="str">
        <f>IF(M79="ON",IF(ISBLANK(D79),"0",IF(D78&lt;D79,(D79-200),(D79+200))),"0")</f>
        <v>0</v>
      </c>
      <c r="U79" s="128" t="str">
        <f t="shared" si="28"/>
        <v>0</v>
      </c>
      <c r="V79" s="128" t="str">
        <f t="shared" si="29"/>
        <v>0</v>
      </c>
      <c r="W79" s="128" t="str">
        <f t="shared" si="30"/>
        <v>0</v>
      </c>
      <c r="X79" s="129"/>
    </row>
    <row r="80" spans="1:24" x14ac:dyDescent="0.3">
      <c r="A80" s="69">
        <v>3</v>
      </c>
      <c r="B80" s="80"/>
      <c r="C80" s="80"/>
      <c r="D80" s="80"/>
      <c r="E80" s="80"/>
      <c r="F80" s="80"/>
      <c r="G80" s="80"/>
      <c r="H80" s="80"/>
      <c r="I80" s="80"/>
      <c r="J80" s="6"/>
      <c r="K80" s="38" t="str">
        <f>IF(ISBLANK(D80),"",D80-$D$98)</f>
        <v/>
      </c>
      <c r="L80" s="46" t="str">
        <f t="shared" si="24"/>
        <v/>
      </c>
      <c r="M80" s="40" t="s">
        <v>38</v>
      </c>
      <c r="N80" s="38" t="str">
        <f>IF(ISBLANK(E80),"",E80-$E$98)</f>
        <v/>
      </c>
      <c r="O80" s="46" t="str">
        <f t="shared" si="25"/>
        <v/>
      </c>
      <c r="P80" s="40" t="s">
        <v>38</v>
      </c>
      <c r="Q80" s="41" t="str">
        <f t="shared" si="26"/>
        <v/>
      </c>
      <c r="R80" s="42" t="s">
        <v>38</v>
      </c>
      <c r="S80" s="43" t="str">
        <f t="shared" si="27"/>
        <v/>
      </c>
      <c r="T80" s="44" t="str">
        <f>IF(M80="ON",IF(ISBLANK(D80),"0",D80),"0")</f>
        <v>0</v>
      </c>
      <c r="U80" s="44" t="str">
        <f t="shared" si="28"/>
        <v>0</v>
      </c>
      <c r="V80" s="44" t="str">
        <f t="shared" si="29"/>
        <v>0</v>
      </c>
      <c r="W80" s="44" t="str">
        <f t="shared" si="30"/>
        <v>0</v>
      </c>
      <c r="X80" s="45"/>
    </row>
    <row r="81" spans="1:24" x14ac:dyDescent="0.3">
      <c r="A81" s="69">
        <v>4</v>
      </c>
      <c r="B81" s="80"/>
      <c r="C81" s="80"/>
      <c r="D81" s="80"/>
      <c r="E81" s="80"/>
      <c r="F81" s="80"/>
      <c r="G81" s="80"/>
      <c r="H81" s="80"/>
      <c r="I81" s="80"/>
      <c r="J81" s="6"/>
      <c r="K81" s="122" t="str">
        <f>IF(ISBLANK(D81),"",IF(D80&lt;D81,((D81-200)-$D$98),((D81+200)-$D$98)))</f>
        <v/>
      </c>
      <c r="L81" s="123" t="str">
        <f t="shared" si="24"/>
        <v/>
      </c>
      <c r="M81" s="124" t="s">
        <v>38</v>
      </c>
      <c r="N81" s="122" t="str">
        <f>IF(ISBLANK(E81),"",(400-E81)-$E$98)</f>
        <v/>
      </c>
      <c r="O81" s="123" t="str">
        <f t="shared" si="25"/>
        <v/>
      </c>
      <c r="P81" s="124" t="s">
        <v>38</v>
      </c>
      <c r="Q81" s="125" t="str">
        <f t="shared" si="26"/>
        <v/>
      </c>
      <c r="R81" s="126" t="s">
        <v>38</v>
      </c>
      <c r="S81" s="127" t="str">
        <f t="shared" si="27"/>
        <v/>
      </c>
      <c r="T81" s="128" t="str">
        <f>IF(M81="ON",IF(ISBLANK(D81),"0",IF(D80&lt;D81,(D81-200),(D81+200))),"0")</f>
        <v>0</v>
      </c>
      <c r="U81" s="128" t="str">
        <f t="shared" si="28"/>
        <v>0</v>
      </c>
      <c r="V81" s="128" t="str">
        <f t="shared" si="29"/>
        <v>0</v>
      </c>
      <c r="W81" s="128" t="str">
        <f t="shared" si="30"/>
        <v>0</v>
      </c>
      <c r="X81" s="129"/>
    </row>
    <row r="82" spans="1:24" x14ac:dyDescent="0.3">
      <c r="A82" s="69">
        <v>5</v>
      </c>
      <c r="B82" s="80"/>
      <c r="C82" s="80"/>
      <c r="D82" s="80"/>
      <c r="E82" s="80"/>
      <c r="F82" s="80"/>
      <c r="G82" s="80"/>
      <c r="H82" s="80"/>
      <c r="I82" s="80"/>
      <c r="J82" s="6"/>
      <c r="K82" s="38" t="str">
        <f>IF(ISBLANK(D82),"",D82-$D$98)</f>
        <v/>
      </c>
      <c r="L82" s="46" t="str">
        <f t="shared" si="24"/>
        <v/>
      </c>
      <c r="M82" s="40" t="s">
        <v>38</v>
      </c>
      <c r="N82" s="38" t="str">
        <f>IF(ISBLANK(E82),"",E82-$E$98)</f>
        <v/>
      </c>
      <c r="O82" s="46" t="str">
        <f t="shared" si="25"/>
        <v/>
      </c>
      <c r="P82" s="40" t="s">
        <v>38</v>
      </c>
      <c r="Q82" s="41" t="str">
        <f t="shared" si="26"/>
        <v/>
      </c>
      <c r="R82" s="42" t="s">
        <v>38</v>
      </c>
      <c r="S82" s="43" t="str">
        <f t="shared" si="27"/>
        <v/>
      </c>
      <c r="T82" s="44" t="str">
        <f>IF(M82="ON",IF(ISBLANK(D82),"0",D82),"0")</f>
        <v>0</v>
      </c>
      <c r="U82" s="44" t="str">
        <f t="shared" si="28"/>
        <v>0</v>
      </c>
      <c r="V82" s="44" t="str">
        <f t="shared" si="29"/>
        <v>0</v>
      </c>
      <c r="W82" s="44" t="str">
        <f t="shared" si="30"/>
        <v>0</v>
      </c>
      <c r="X82" s="45"/>
    </row>
    <row r="83" spans="1:24" x14ac:dyDescent="0.3">
      <c r="A83" s="69">
        <v>6</v>
      </c>
      <c r="B83" s="80"/>
      <c r="C83" s="80"/>
      <c r="D83" s="80"/>
      <c r="E83" s="80"/>
      <c r="F83" s="80"/>
      <c r="G83" s="80"/>
      <c r="H83" s="80"/>
      <c r="I83" s="80"/>
      <c r="J83" s="6"/>
      <c r="K83" s="122" t="str">
        <f>IF(ISBLANK(D83),"",IF(D82&lt;D83,((D83-200)-$D$98),((D83+200)-$D$98)))</f>
        <v/>
      </c>
      <c r="L83" s="123" t="str">
        <f t="shared" si="24"/>
        <v/>
      </c>
      <c r="M83" s="124" t="s">
        <v>38</v>
      </c>
      <c r="N83" s="122" t="str">
        <f>IF(ISBLANK(E83),"",(400-E83)-$E$98)</f>
        <v/>
      </c>
      <c r="O83" s="123" t="str">
        <f t="shared" si="25"/>
        <v/>
      </c>
      <c r="P83" s="124" t="s">
        <v>38</v>
      </c>
      <c r="Q83" s="125" t="str">
        <f t="shared" si="26"/>
        <v/>
      </c>
      <c r="R83" s="126" t="s">
        <v>38</v>
      </c>
      <c r="S83" s="127" t="str">
        <f t="shared" si="27"/>
        <v/>
      </c>
      <c r="T83" s="128" t="str">
        <f>IF(M83="ON",IF(ISBLANK(D83),"0",IF(D82&lt;D83,(D83-200),(D83+200))),"0")</f>
        <v>0</v>
      </c>
      <c r="U83" s="128" t="str">
        <f t="shared" si="28"/>
        <v>0</v>
      </c>
      <c r="V83" s="128" t="str">
        <f t="shared" si="29"/>
        <v>0</v>
      </c>
      <c r="W83" s="128" t="str">
        <f t="shared" si="30"/>
        <v>0</v>
      </c>
      <c r="X83" s="129"/>
    </row>
    <row r="84" spans="1:24" x14ac:dyDescent="0.3">
      <c r="A84" s="69">
        <v>7</v>
      </c>
      <c r="B84" s="80"/>
      <c r="C84" s="80"/>
      <c r="D84" s="80"/>
      <c r="E84" s="80"/>
      <c r="F84" s="80"/>
      <c r="G84" s="80"/>
      <c r="H84" s="80"/>
      <c r="I84" s="80"/>
      <c r="J84" s="6"/>
      <c r="K84" s="38" t="str">
        <f>IF(ISBLANK(D84),"",D84-$D$98)</f>
        <v/>
      </c>
      <c r="L84" s="46" t="str">
        <f t="shared" si="24"/>
        <v/>
      </c>
      <c r="M84" s="40" t="s">
        <v>38</v>
      </c>
      <c r="N84" s="38" t="str">
        <f>IF(ISBLANK(E84),"",E84-$E$98)</f>
        <v/>
      </c>
      <c r="O84" s="46" t="str">
        <f t="shared" si="25"/>
        <v/>
      </c>
      <c r="P84" s="40" t="s">
        <v>38</v>
      </c>
      <c r="Q84" s="41" t="str">
        <f t="shared" si="26"/>
        <v/>
      </c>
      <c r="R84" s="42" t="s">
        <v>38</v>
      </c>
      <c r="S84" s="43" t="str">
        <f t="shared" si="27"/>
        <v/>
      </c>
      <c r="T84" s="44" t="str">
        <f>IF(M84="ON",IF(ISBLANK(D84),"0",D84),"0")</f>
        <v>0</v>
      </c>
      <c r="U84" s="44" t="str">
        <f t="shared" si="28"/>
        <v>0</v>
      </c>
      <c r="V84" s="44" t="str">
        <f t="shared" si="29"/>
        <v>0</v>
      </c>
      <c r="W84" s="44" t="str">
        <f t="shared" si="30"/>
        <v>0</v>
      </c>
      <c r="X84" s="45"/>
    </row>
    <row r="85" spans="1:24" x14ac:dyDescent="0.3">
      <c r="A85" s="69">
        <v>8</v>
      </c>
      <c r="B85" s="80"/>
      <c r="C85" s="80"/>
      <c r="D85" s="80"/>
      <c r="E85" s="80"/>
      <c r="F85" s="80"/>
      <c r="G85" s="80"/>
      <c r="H85" s="80"/>
      <c r="I85" s="80"/>
      <c r="J85" s="6"/>
      <c r="K85" s="122" t="str">
        <f>IF(ISBLANK(D85),"",IF(D84&lt;D85,((D85-200)-$D$98),((D85+200)-$D$98)))</f>
        <v/>
      </c>
      <c r="L85" s="123" t="str">
        <f t="shared" si="24"/>
        <v/>
      </c>
      <c r="M85" s="124" t="s">
        <v>38</v>
      </c>
      <c r="N85" s="122" t="str">
        <f>IF(ISBLANK(E85),"",(400-E85)-$E$98)</f>
        <v/>
      </c>
      <c r="O85" s="123" t="str">
        <f t="shared" si="25"/>
        <v/>
      </c>
      <c r="P85" s="124" t="s">
        <v>38</v>
      </c>
      <c r="Q85" s="125" t="str">
        <f t="shared" si="26"/>
        <v/>
      </c>
      <c r="R85" s="126" t="s">
        <v>38</v>
      </c>
      <c r="S85" s="127" t="str">
        <f t="shared" si="27"/>
        <v/>
      </c>
      <c r="T85" s="128" t="str">
        <f>IF(M85="ON",IF(ISBLANK(D85),"0",IF(D84&lt;D85,(D85-200),(D85+200))),"0")</f>
        <v>0</v>
      </c>
      <c r="U85" s="128" t="str">
        <f t="shared" si="28"/>
        <v>0</v>
      </c>
      <c r="V85" s="128" t="str">
        <f t="shared" si="29"/>
        <v>0</v>
      </c>
      <c r="W85" s="128" t="str">
        <f t="shared" si="30"/>
        <v>0</v>
      </c>
      <c r="X85" s="129"/>
    </row>
    <row r="86" spans="1:24" x14ac:dyDescent="0.3">
      <c r="A86" s="69">
        <v>9</v>
      </c>
      <c r="B86" s="36"/>
      <c r="C86" s="37"/>
      <c r="D86" s="37"/>
      <c r="E86" s="37"/>
      <c r="F86" s="37"/>
      <c r="G86" s="37"/>
      <c r="H86" s="37"/>
      <c r="I86" s="37"/>
      <c r="J86" s="6"/>
      <c r="K86" s="38" t="str">
        <f>IF(ISBLANK(D86),"",D86-$D$98)</f>
        <v/>
      </c>
      <c r="L86" s="46" t="str">
        <f t="shared" si="24"/>
        <v/>
      </c>
      <c r="M86" s="40" t="s">
        <v>38</v>
      </c>
      <c r="N86" s="38" t="str">
        <f>IF(ISBLANK(E86),"",E86-$E$98)</f>
        <v/>
      </c>
      <c r="O86" s="46" t="str">
        <f t="shared" si="25"/>
        <v/>
      </c>
      <c r="P86" s="40" t="s">
        <v>38</v>
      </c>
      <c r="Q86" s="41" t="str">
        <f t="shared" si="26"/>
        <v/>
      </c>
      <c r="R86" s="42" t="s">
        <v>38</v>
      </c>
      <c r="S86" s="43" t="str">
        <f t="shared" si="27"/>
        <v/>
      </c>
      <c r="T86" s="44" t="str">
        <f>IF(M86="ON",IF(ISBLANK(D86),"0",D86),"0")</f>
        <v>0</v>
      </c>
      <c r="U86" s="44" t="str">
        <f t="shared" si="28"/>
        <v>0</v>
      </c>
      <c r="V86" s="44" t="str">
        <f t="shared" si="29"/>
        <v>0</v>
      </c>
      <c r="W86" s="44" t="str">
        <f t="shared" si="30"/>
        <v>0</v>
      </c>
      <c r="X86" s="45"/>
    </row>
    <row r="87" spans="1:24" x14ac:dyDescent="0.3">
      <c r="A87" s="69">
        <v>10</v>
      </c>
      <c r="B87" s="36"/>
      <c r="C87" s="37"/>
      <c r="D87" s="37"/>
      <c r="E87" s="37"/>
      <c r="F87" s="37"/>
      <c r="G87" s="37"/>
      <c r="H87" s="37"/>
      <c r="I87" s="37"/>
      <c r="J87" s="6"/>
      <c r="K87" s="122" t="str">
        <f>IF(ISBLANK(D87),"",IF(D86&lt;D87,((D87-200)-$D$98),((D87+200)-$D$98)))</f>
        <v/>
      </c>
      <c r="L87" s="123" t="str">
        <f t="shared" si="24"/>
        <v/>
      </c>
      <c r="M87" s="124" t="s">
        <v>38</v>
      </c>
      <c r="N87" s="122" t="str">
        <f>IF(ISBLANK(E87),"",(400-E87)-$E$98)</f>
        <v/>
      </c>
      <c r="O87" s="123" t="str">
        <f t="shared" si="25"/>
        <v/>
      </c>
      <c r="P87" s="124" t="s">
        <v>38</v>
      </c>
      <c r="Q87" s="125" t="str">
        <f t="shared" si="26"/>
        <v/>
      </c>
      <c r="R87" s="126" t="s">
        <v>38</v>
      </c>
      <c r="S87" s="127" t="str">
        <f t="shared" si="27"/>
        <v/>
      </c>
      <c r="T87" s="128" t="str">
        <f>IF(M87="ON",IF(ISBLANK(D87),"0",IF(D86&lt;D87,(D87-200),(D87+200))),"0")</f>
        <v>0</v>
      </c>
      <c r="U87" s="128" t="str">
        <f t="shared" si="28"/>
        <v>0</v>
      </c>
      <c r="V87" s="128" t="str">
        <f t="shared" si="29"/>
        <v>0</v>
      </c>
      <c r="W87" s="128" t="str">
        <f t="shared" si="30"/>
        <v>0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>
        <f>B78</f>
        <v>0</v>
      </c>
      <c r="C98" s="49">
        <f>C78</f>
        <v>0</v>
      </c>
      <c r="D98" s="50">
        <f>T98</f>
        <v>0</v>
      </c>
      <c r="E98" s="50">
        <f>U98</f>
        <v>0</v>
      </c>
      <c r="F98" s="51">
        <f>V98</f>
        <v>0</v>
      </c>
      <c r="G98" s="51">
        <f>W98</f>
        <v>0</v>
      </c>
      <c r="H98" s="49">
        <f>H78</f>
        <v>0</v>
      </c>
      <c r="I98" s="49">
        <f>I78</f>
        <v>0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0</v>
      </c>
      <c r="U98" s="57">
        <f>IF(U99=0,VALUE(0),(U78+U79+U80+U81+U82+U83+U84+U85+U86+U87+U88+U89+U90+U91+U92+U93+U94+U95+U96+U97)/U99)</f>
        <v>0</v>
      </c>
      <c r="V98" s="57">
        <f>IF(V99=0,VALUE(0),(V78+V79+V80+V81+V82+V83+V84+V85+V86+V87+V88+V89+V90+V91+V92+V93+V94+V95+V96+V97)/V99)</f>
        <v>0</v>
      </c>
      <c r="W98" s="57">
        <f>IF(W99=0,VALUE(0),(W78+W79+W80+W81+W82+W83+W84+W85+W86+W87+W88+W89+W90+W91+W92+W93+W94+W95+W96+W97)/W99)</f>
        <v>0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0</v>
      </c>
      <c r="U99" s="66">
        <f>COUNT(U78:U97)</f>
        <v>0</v>
      </c>
      <c r="V99" s="66">
        <f>COUNT(V78:V97)</f>
        <v>0</v>
      </c>
      <c r="W99" s="66">
        <f>COUNT(W78:W97)</f>
        <v>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80"/>
      <c r="C105" s="80"/>
      <c r="D105" s="80"/>
      <c r="E105" s="80"/>
      <c r="F105" s="80"/>
      <c r="G105" s="80"/>
      <c r="H105" s="80"/>
      <c r="I105" s="80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80"/>
      <c r="C106" s="80"/>
      <c r="D106" s="80"/>
      <c r="E106" s="80"/>
      <c r="F106" s="80"/>
      <c r="G106" s="80"/>
      <c r="H106" s="80"/>
      <c r="I106" s="80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75"/>
      <c r="E107" s="75"/>
      <c r="F107" s="75"/>
      <c r="G107" s="75"/>
      <c r="H107" s="74"/>
      <c r="I107" s="74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6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6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6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6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6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119"/>
      <c r="C128" s="119"/>
      <c r="D128" s="119"/>
      <c r="E128" s="119"/>
      <c r="F128" s="119"/>
      <c r="G128" s="119"/>
      <c r="H128" s="119"/>
      <c r="I128" s="119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119"/>
      <c r="C129" s="119"/>
      <c r="D129" s="119"/>
      <c r="E129" s="119"/>
      <c r="F129" s="119"/>
      <c r="G129" s="119"/>
      <c r="H129" s="119"/>
      <c r="I129" s="119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119"/>
      <c r="C130" s="119"/>
      <c r="D130" s="119"/>
      <c r="E130" s="119"/>
      <c r="F130" s="119"/>
      <c r="G130" s="119"/>
      <c r="H130" s="119"/>
      <c r="I130" s="119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119"/>
      <c r="C131" s="119"/>
      <c r="D131" s="119"/>
      <c r="E131" s="119"/>
      <c r="F131" s="119"/>
      <c r="G131" s="119"/>
      <c r="H131" s="119"/>
      <c r="I131" s="119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6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6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6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6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6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6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80"/>
      <c r="C153" s="80"/>
      <c r="D153" s="80"/>
      <c r="E153" s="80"/>
      <c r="F153" s="80"/>
      <c r="G153" s="80"/>
      <c r="H153" s="80"/>
      <c r="I153" s="80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80"/>
      <c r="C154" s="80"/>
      <c r="D154" s="80"/>
      <c r="E154" s="80"/>
      <c r="F154" s="80"/>
      <c r="G154" s="80"/>
      <c r="H154" s="80"/>
      <c r="I154" s="80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80"/>
      <c r="C155" s="80"/>
      <c r="D155" s="80"/>
      <c r="E155" s="80"/>
      <c r="F155" s="80"/>
      <c r="G155" s="80"/>
      <c r="H155" s="80"/>
      <c r="I155" s="80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80"/>
      <c r="C156" s="80"/>
      <c r="D156" s="80"/>
      <c r="E156" s="80"/>
      <c r="F156" s="80"/>
      <c r="G156" s="80"/>
      <c r="H156" s="80"/>
      <c r="I156" s="80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80"/>
      <c r="C157" s="80"/>
      <c r="D157" s="80"/>
      <c r="E157" s="80"/>
      <c r="F157" s="80"/>
      <c r="G157" s="80"/>
      <c r="H157" s="80"/>
      <c r="I157" s="80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80"/>
      <c r="C158" s="80"/>
      <c r="D158" s="80"/>
      <c r="E158" s="80"/>
      <c r="F158" s="80"/>
      <c r="G158" s="80"/>
      <c r="H158" s="80"/>
      <c r="I158" s="80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75"/>
      <c r="E178" s="75"/>
      <c r="F178" s="75"/>
      <c r="G178" s="75"/>
      <c r="H178" s="74"/>
      <c r="I178" s="74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75"/>
      <c r="E179" s="75"/>
      <c r="F179" s="75"/>
      <c r="G179" s="75"/>
      <c r="H179" s="74"/>
      <c r="I179" s="74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6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6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6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6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75"/>
      <c r="E203" s="75"/>
      <c r="F203" s="75"/>
      <c r="G203" s="75"/>
      <c r="H203" s="74"/>
      <c r="I203" s="74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6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6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6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6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6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75"/>
      <c r="E228" s="75"/>
      <c r="F228" s="75"/>
      <c r="G228" s="75"/>
      <c r="H228" s="74"/>
      <c r="I228" s="74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6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6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6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6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6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44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448" priority="103" operator="equal">
      <formula>"OFF"</formula>
    </cfRule>
  </conditionalFormatting>
  <conditionalFormatting sqref="P28:P47">
    <cfRule type="cellIs" dxfId="447" priority="102" operator="equal">
      <formula>"OFF"</formula>
    </cfRule>
  </conditionalFormatting>
  <conditionalFormatting sqref="R28:R47">
    <cfRule type="cellIs" dxfId="446" priority="101" operator="equal">
      <formula>"OFF"</formula>
    </cfRule>
  </conditionalFormatting>
  <conditionalFormatting sqref="O28:O47">
    <cfRule type="cellIs" dxfId="445" priority="100" operator="notBetween">
      <formula>-0.0017</formula>
      <formula>0.0017</formula>
    </cfRule>
  </conditionalFormatting>
  <conditionalFormatting sqref="L28:L47">
    <cfRule type="cellIs" dxfId="444" priority="99" operator="notBetween">
      <formula>-0.0017</formula>
      <formula>0.0017</formula>
    </cfRule>
  </conditionalFormatting>
  <conditionalFormatting sqref="K53:K72 N53:N72">
    <cfRule type="cellIs" dxfId="44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442" priority="96" operator="equal">
      <formula>"OFF"</formula>
    </cfRule>
  </conditionalFormatting>
  <conditionalFormatting sqref="P53:P72">
    <cfRule type="cellIs" dxfId="441" priority="95" operator="equal">
      <formula>"OFF"</formula>
    </cfRule>
  </conditionalFormatting>
  <conditionalFormatting sqref="R53:R72">
    <cfRule type="cellIs" dxfId="440" priority="94" operator="equal">
      <formula>"OFF"</formula>
    </cfRule>
  </conditionalFormatting>
  <conditionalFormatting sqref="O53:O72">
    <cfRule type="cellIs" dxfId="439" priority="93" operator="notBetween">
      <formula>-0.0017</formula>
      <formula>0.0017</formula>
    </cfRule>
  </conditionalFormatting>
  <conditionalFormatting sqref="L53:L72">
    <cfRule type="cellIs" dxfId="438" priority="92" operator="notBetween">
      <formula>-0.0017</formula>
      <formula>0.0017</formula>
    </cfRule>
  </conditionalFormatting>
  <conditionalFormatting sqref="K78:K97 N78:N97">
    <cfRule type="cellIs" dxfId="43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436" priority="89" operator="equal">
      <formula>"OFF"</formula>
    </cfRule>
  </conditionalFormatting>
  <conditionalFormatting sqref="P78:P97">
    <cfRule type="cellIs" dxfId="435" priority="88" operator="equal">
      <formula>"OFF"</formula>
    </cfRule>
  </conditionalFormatting>
  <conditionalFormatting sqref="R78:R97">
    <cfRule type="cellIs" dxfId="434" priority="87" operator="equal">
      <formula>"OFF"</formula>
    </cfRule>
  </conditionalFormatting>
  <conditionalFormatting sqref="O78:O97">
    <cfRule type="cellIs" dxfId="433" priority="86" operator="notBetween">
      <formula>-0.0017</formula>
      <formula>0.0017</formula>
    </cfRule>
  </conditionalFormatting>
  <conditionalFormatting sqref="L78:L97">
    <cfRule type="cellIs" dxfId="432" priority="85" operator="notBetween">
      <formula>-0.0017</formula>
      <formula>0.0017</formula>
    </cfRule>
  </conditionalFormatting>
  <conditionalFormatting sqref="K103:K122 N103:N122">
    <cfRule type="cellIs" dxfId="43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430" priority="82" operator="equal">
      <formula>"OFF"</formula>
    </cfRule>
  </conditionalFormatting>
  <conditionalFormatting sqref="P103:P122">
    <cfRule type="cellIs" dxfId="429" priority="81" operator="equal">
      <formula>"OFF"</formula>
    </cfRule>
  </conditionalFormatting>
  <conditionalFormatting sqref="R103:R122">
    <cfRule type="cellIs" dxfId="428" priority="80" operator="equal">
      <formula>"OFF"</formula>
    </cfRule>
  </conditionalFormatting>
  <conditionalFormatting sqref="O103:O122">
    <cfRule type="cellIs" dxfId="427" priority="79" operator="notBetween">
      <formula>-0.0017</formula>
      <formula>0.0017</formula>
    </cfRule>
  </conditionalFormatting>
  <conditionalFormatting sqref="L103:L122">
    <cfRule type="cellIs" dxfId="426" priority="78" operator="notBetween">
      <formula>-0.0017</formula>
      <formula>0.0017</formula>
    </cfRule>
  </conditionalFormatting>
  <conditionalFormatting sqref="K128:K147 N128:N147">
    <cfRule type="cellIs" dxfId="42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424" priority="75" operator="equal">
      <formula>"OFF"</formula>
    </cfRule>
  </conditionalFormatting>
  <conditionalFormatting sqref="P128:P147">
    <cfRule type="cellIs" dxfId="423" priority="74" operator="equal">
      <formula>"OFF"</formula>
    </cfRule>
  </conditionalFormatting>
  <conditionalFormatting sqref="R128:R147">
    <cfRule type="cellIs" dxfId="422" priority="73" operator="equal">
      <formula>"OFF"</formula>
    </cfRule>
  </conditionalFormatting>
  <conditionalFormatting sqref="O128:O147">
    <cfRule type="cellIs" dxfId="421" priority="72" operator="notBetween">
      <formula>-0.0017</formula>
      <formula>0.0017</formula>
    </cfRule>
  </conditionalFormatting>
  <conditionalFormatting sqref="L128:L147">
    <cfRule type="cellIs" dxfId="420" priority="71" operator="notBetween">
      <formula>-0.0017</formula>
      <formula>0.0017</formula>
    </cfRule>
  </conditionalFormatting>
  <conditionalFormatting sqref="K153:K172 N153:N172">
    <cfRule type="cellIs" dxfId="41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418" priority="68" operator="equal">
      <formula>"OFF"</formula>
    </cfRule>
  </conditionalFormatting>
  <conditionalFormatting sqref="P153:P172">
    <cfRule type="cellIs" dxfId="417" priority="67" operator="equal">
      <formula>"OFF"</formula>
    </cfRule>
  </conditionalFormatting>
  <conditionalFormatting sqref="R153:R172">
    <cfRule type="cellIs" dxfId="416" priority="66" operator="equal">
      <formula>"OFF"</formula>
    </cfRule>
  </conditionalFormatting>
  <conditionalFormatting sqref="O153:O172">
    <cfRule type="cellIs" dxfId="415" priority="65" operator="notBetween">
      <formula>-0.0017</formula>
      <formula>0.0017</formula>
    </cfRule>
  </conditionalFormatting>
  <conditionalFormatting sqref="L153:L172">
    <cfRule type="cellIs" dxfId="414" priority="64" operator="notBetween">
      <formula>-0.0017</formula>
      <formula>0.0017</formula>
    </cfRule>
  </conditionalFormatting>
  <conditionalFormatting sqref="K178:K197 N178:N197">
    <cfRule type="cellIs" dxfId="41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412" priority="61" operator="equal">
      <formula>"OFF"</formula>
    </cfRule>
  </conditionalFormatting>
  <conditionalFormatting sqref="P178:P197">
    <cfRule type="cellIs" dxfId="411" priority="60" operator="equal">
      <formula>"OFF"</formula>
    </cfRule>
  </conditionalFormatting>
  <conditionalFormatting sqref="R178:R197">
    <cfRule type="cellIs" dxfId="410" priority="59" operator="equal">
      <formula>"OFF"</formula>
    </cfRule>
  </conditionalFormatting>
  <conditionalFormatting sqref="O178:O197">
    <cfRule type="cellIs" dxfId="409" priority="58" operator="notBetween">
      <formula>-0.0017</formula>
      <formula>0.0017</formula>
    </cfRule>
  </conditionalFormatting>
  <conditionalFormatting sqref="L178:L197">
    <cfRule type="cellIs" dxfId="408" priority="57" operator="notBetween">
      <formula>-0.0017</formula>
      <formula>0.0017</formula>
    </cfRule>
  </conditionalFormatting>
  <conditionalFormatting sqref="K203:K222 N203:N222">
    <cfRule type="cellIs" dxfId="40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406" priority="54" operator="equal">
      <formula>"OFF"</formula>
    </cfRule>
  </conditionalFormatting>
  <conditionalFormatting sqref="P203:P222">
    <cfRule type="cellIs" dxfId="405" priority="53" operator="equal">
      <formula>"OFF"</formula>
    </cfRule>
  </conditionalFormatting>
  <conditionalFormatting sqref="R203:R222">
    <cfRule type="cellIs" dxfId="404" priority="52" operator="equal">
      <formula>"OFF"</formula>
    </cfRule>
  </conditionalFormatting>
  <conditionalFormatting sqref="O203:O222">
    <cfRule type="cellIs" dxfId="403" priority="51" operator="notBetween">
      <formula>-0.0017</formula>
      <formula>0.0017</formula>
    </cfRule>
  </conditionalFormatting>
  <conditionalFormatting sqref="L203:L222">
    <cfRule type="cellIs" dxfId="402" priority="50" operator="notBetween">
      <formula>-0.0017</formula>
      <formula>0.0017</formula>
    </cfRule>
  </conditionalFormatting>
  <conditionalFormatting sqref="K228:K247 N228:N247">
    <cfRule type="cellIs" dxfId="40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400" priority="47" operator="equal">
      <formula>"OFF"</formula>
    </cfRule>
  </conditionalFormatting>
  <conditionalFormatting sqref="P228:P247">
    <cfRule type="cellIs" dxfId="399" priority="46" operator="equal">
      <formula>"OFF"</formula>
    </cfRule>
  </conditionalFormatting>
  <conditionalFormatting sqref="R228:R247">
    <cfRule type="cellIs" dxfId="398" priority="45" operator="equal">
      <formula>"OFF"</formula>
    </cfRule>
  </conditionalFormatting>
  <conditionalFormatting sqref="O228:O247">
    <cfRule type="cellIs" dxfId="397" priority="44" operator="notBetween">
      <formula>-0.0017</formula>
      <formula>0.0017</formula>
    </cfRule>
  </conditionalFormatting>
  <conditionalFormatting sqref="L228:L247">
    <cfRule type="cellIs" dxfId="396" priority="43" operator="notBetween">
      <formula>-0.0017</formula>
      <formula>0.0017</formula>
    </cfRule>
  </conditionalFormatting>
  <conditionalFormatting sqref="K253:K272 N253:N272">
    <cfRule type="cellIs" dxfId="39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394" priority="40" operator="equal">
      <formula>"OFF"</formula>
    </cfRule>
  </conditionalFormatting>
  <conditionalFormatting sqref="P253:P272">
    <cfRule type="cellIs" dxfId="393" priority="39" operator="equal">
      <formula>"OFF"</formula>
    </cfRule>
  </conditionalFormatting>
  <conditionalFormatting sqref="R253:R272">
    <cfRule type="cellIs" dxfId="392" priority="38" operator="equal">
      <formula>"OFF"</formula>
    </cfRule>
  </conditionalFormatting>
  <conditionalFormatting sqref="O253:O272">
    <cfRule type="cellIs" dxfId="391" priority="37" operator="notBetween">
      <formula>-0.0017</formula>
      <formula>0.0017</formula>
    </cfRule>
  </conditionalFormatting>
  <conditionalFormatting sqref="L253:L272">
    <cfRule type="cellIs" dxfId="390" priority="36" operator="notBetween">
      <formula>-0.0017</formula>
      <formula>0.0017</formula>
    </cfRule>
  </conditionalFormatting>
  <conditionalFormatting sqref="K278:K297 N278:N297">
    <cfRule type="cellIs" dxfId="38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388" priority="33" operator="equal">
      <formula>"OFF"</formula>
    </cfRule>
  </conditionalFormatting>
  <conditionalFormatting sqref="P278:P297">
    <cfRule type="cellIs" dxfId="387" priority="32" operator="equal">
      <formula>"OFF"</formula>
    </cfRule>
  </conditionalFormatting>
  <conditionalFormatting sqref="R278:R297">
    <cfRule type="cellIs" dxfId="386" priority="31" operator="equal">
      <formula>"OFF"</formula>
    </cfRule>
  </conditionalFormatting>
  <conditionalFormatting sqref="O278:O297">
    <cfRule type="cellIs" dxfId="385" priority="30" operator="notBetween">
      <formula>-0.0017</formula>
      <formula>0.0017</formula>
    </cfRule>
  </conditionalFormatting>
  <conditionalFormatting sqref="L278:L297">
    <cfRule type="cellIs" dxfId="384" priority="29" operator="notBetween">
      <formula>-0.0017</formula>
      <formula>0.0017</formula>
    </cfRule>
  </conditionalFormatting>
  <conditionalFormatting sqref="K303:K322 N303:N322">
    <cfRule type="cellIs" dxfId="38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382" priority="26" operator="equal">
      <formula>"OFF"</formula>
    </cfRule>
  </conditionalFormatting>
  <conditionalFormatting sqref="P303:P322">
    <cfRule type="cellIs" dxfId="381" priority="25" operator="equal">
      <formula>"OFF"</formula>
    </cfRule>
  </conditionalFormatting>
  <conditionalFormatting sqref="R303:R322">
    <cfRule type="cellIs" dxfId="380" priority="24" operator="equal">
      <formula>"OFF"</formula>
    </cfRule>
  </conditionalFormatting>
  <conditionalFormatting sqref="O303:O322">
    <cfRule type="cellIs" dxfId="379" priority="23" operator="notBetween">
      <formula>-0.0017</formula>
      <formula>0.0017</formula>
    </cfRule>
  </conditionalFormatting>
  <conditionalFormatting sqref="L303:L322">
    <cfRule type="cellIs" dxfId="378" priority="22" operator="notBetween">
      <formula>-0.0017</formula>
      <formula>0.0017</formula>
    </cfRule>
  </conditionalFormatting>
  <conditionalFormatting sqref="K328:K347 N328:N347">
    <cfRule type="cellIs" dxfId="37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376" priority="19" operator="equal">
      <formula>"OFF"</formula>
    </cfRule>
  </conditionalFormatting>
  <conditionalFormatting sqref="P328:P347">
    <cfRule type="cellIs" dxfId="375" priority="18" operator="equal">
      <formula>"OFF"</formula>
    </cfRule>
  </conditionalFormatting>
  <conditionalFormatting sqref="R328:R347">
    <cfRule type="cellIs" dxfId="374" priority="17" operator="equal">
      <formula>"OFF"</formula>
    </cfRule>
  </conditionalFormatting>
  <conditionalFormatting sqref="O328:O347">
    <cfRule type="cellIs" dxfId="373" priority="16" operator="notBetween">
      <formula>-0.0017</formula>
      <formula>0.0017</formula>
    </cfRule>
  </conditionalFormatting>
  <conditionalFormatting sqref="L328:L347">
    <cfRule type="cellIs" dxfId="372" priority="15" operator="notBetween">
      <formula>-0.0017</formula>
      <formula>0.0017</formula>
    </cfRule>
  </conditionalFormatting>
  <conditionalFormatting sqref="K353:K372 N353:N372">
    <cfRule type="cellIs" dxfId="37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370" priority="12" operator="equal">
      <formula>"OFF"</formula>
    </cfRule>
  </conditionalFormatting>
  <conditionalFormatting sqref="P353:P372">
    <cfRule type="cellIs" dxfId="369" priority="11" operator="equal">
      <formula>"OFF"</formula>
    </cfRule>
  </conditionalFormatting>
  <conditionalFormatting sqref="R353:R372">
    <cfRule type="cellIs" dxfId="368" priority="10" operator="equal">
      <formula>"OFF"</formula>
    </cfRule>
  </conditionalFormatting>
  <conditionalFormatting sqref="O353:O372">
    <cfRule type="cellIs" dxfId="367" priority="9" operator="notBetween">
      <formula>-0.0017</formula>
      <formula>0.0017</formula>
    </cfRule>
  </conditionalFormatting>
  <conditionalFormatting sqref="L353:L372">
    <cfRule type="cellIs" dxfId="366" priority="8" operator="notBetween">
      <formula>-0.0017</formula>
      <formula>0.0017</formula>
    </cfRule>
  </conditionalFormatting>
  <conditionalFormatting sqref="K378:K397 N378:N397">
    <cfRule type="cellIs" dxfId="36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364" priority="5" operator="equal">
      <formula>"OFF"</formula>
    </cfRule>
  </conditionalFormatting>
  <conditionalFormatting sqref="P378:P397">
    <cfRule type="cellIs" dxfId="363" priority="4" operator="equal">
      <formula>"OFF"</formula>
    </cfRule>
  </conditionalFormatting>
  <conditionalFormatting sqref="R378:R397">
    <cfRule type="cellIs" dxfId="362" priority="3" operator="equal">
      <formula>"OFF"</formula>
    </cfRule>
  </conditionalFormatting>
  <conditionalFormatting sqref="O378:O397">
    <cfRule type="cellIs" dxfId="361" priority="2" operator="notBetween">
      <formula>-0.0017</formula>
      <formula>0.0017</formula>
    </cfRule>
  </conditionalFormatting>
  <conditionalFormatting sqref="L378:L397">
    <cfRule type="cellIs" dxfId="36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506818B0-8DDD-4AB1-8111-48D9AC4CC5DF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4B84-9D01-439E-A8DB-1A3A3F7C6136}">
  <sheetPr>
    <tabColor theme="3" tint="0.79998168889431442"/>
  </sheetPr>
  <dimension ref="A1:AK399"/>
  <sheetViews>
    <sheetView zoomScale="40" zoomScaleNormal="40" workbookViewId="0">
      <pane ySplit="24" topLeftCell="A25" activePane="bottomLeft" state="frozen"/>
      <selection activeCell="Z43" sqref="Z43"/>
      <selection pane="bottomLeft" activeCell="Z43" sqref="Z43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48">
        <v>170213</v>
      </c>
      <c r="F1" s="102">
        <v>1018.1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63"/>
      <c r="F2" s="102">
        <v>17.8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80</v>
      </c>
      <c r="G3" s="198" t="s">
        <v>51</v>
      </c>
      <c r="H3" s="198"/>
      <c r="N3" s="199" t="s">
        <v>58</v>
      </c>
      <c r="O3" s="199"/>
      <c r="P3" s="99"/>
      <c r="Q3" s="101">
        <v>3</v>
      </c>
      <c r="R3" s="99"/>
      <c r="S3" s="100">
        <v>3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4.5334323110159858</v>
      </c>
      <c r="G4" s="198" t="s">
        <v>49</v>
      </c>
      <c r="H4" s="198"/>
      <c r="N4" s="200" t="s">
        <v>59</v>
      </c>
      <c r="O4" s="200"/>
      <c r="P4" s="110">
        <v>1</v>
      </c>
      <c r="Q4" s="111">
        <f>IF(P4="","0",(P4-1)*1000000)</f>
        <v>0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3</v>
      </c>
      <c r="R5" s="109"/>
      <c r="S5" s="114">
        <f>S4+S3</f>
        <v>3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>
        <f>B48</f>
        <v>0</v>
      </c>
      <c r="C9" s="8">
        <f>C48</f>
        <v>0</v>
      </c>
      <c r="D9" s="9">
        <f>D48</f>
        <v>0</v>
      </c>
      <c r="E9" s="9">
        <f>E48</f>
        <v>0</v>
      </c>
      <c r="F9" s="9">
        <f>VALUE(F48)</f>
        <v>0</v>
      </c>
      <c r="G9" s="9">
        <f>VALUE(G48)</f>
        <v>0</v>
      </c>
      <c r="H9" s="9">
        <f>H48</f>
        <v>0</v>
      </c>
      <c r="I9" s="10">
        <f>I48</f>
        <v>0</v>
      </c>
      <c r="K9" s="79">
        <f>(F9*(1+($S$3/1000000)))/(1+($Q$3/1000000))-F9</f>
        <v>0</v>
      </c>
      <c r="L9" s="78">
        <f>(G9*(1+($S$5/1000000)))/(1+($Q$5/1000000))-G9</f>
        <v>0</v>
      </c>
      <c r="N9" s="88" t="s">
        <v>14</v>
      </c>
      <c r="O9" s="212" t="str">
        <f t="shared" ref="O9:O23" si="0">IF(C9=0,"",$C$9&amp;"-"&amp;$B$9&amp;"-"&amp;C9)</f>
        <v/>
      </c>
      <c r="P9" s="212"/>
      <c r="Q9" s="89">
        <v>0</v>
      </c>
      <c r="R9" s="90" t="str">
        <f>IF(F9=0,"",F9+K9)</f>
        <v/>
      </c>
      <c r="S9" s="89" t="str">
        <f t="shared" ref="S9:S23" si="1">IF(E9=0,"",E9)</f>
        <v/>
      </c>
      <c r="T9" s="213" t="str">
        <f t="shared" ref="T9:T23" si="2">H9&amp;"/"&amp;I9</f>
        <v>0/0</v>
      </c>
      <c r="U9" s="213"/>
      <c r="V9" s="93" t="str">
        <f>"  #  "&amp;E1&amp;" Atm ppm = "&amp;F4&amp;"     ( p: "&amp;F1&amp;"mbar    t: "&amp;F2&amp;"C     hum: "&amp;F3&amp;" % )"</f>
        <v xml:space="preserve">  #  170213 Atm ppm = 4.53343231101599     ( p: 1018.1mbar    t: 17.8C     hum: 80 % )</v>
      </c>
      <c r="X9" s="88" t="s">
        <v>14</v>
      </c>
      <c r="Y9" s="212" t="str">
        <f t="shared" ref="Y9:Y23" si="3">O9</f>
        <v/>
      </c>
      <c r="Z9" s="212"/>
      <c r="AA9" s="89">
        <f t="shared" ref="AA9:AA23" si="4">Q9</f>
        <v>0</v>
      </c>
      <c r="AB9" s="92" t="str">
        <f t="shared" ref="AB9:AB23" si="5">IF(G9=0,"",G9+L9)</f>
        <v/>
      </c>
      <c r="AC9" s="93" t="str">
        <f>"  #  "&amp;E1&amp;" Atmos ppm = "&amp;F4&amp;"     ( p: "&amp;F1&amp;"mbar    t: "&amp;F2&amp;"C     hum: "&amp;F3&amp;" % )"</f>
        <v xml:space="preserve">  #  170213 Atmos ppm = 4.53343231101599     ( p: 1018.1mbar    t: 17.8C     hum: 80 % )</v>
      </c>
      <c r="AD9" s="6"/>
    </row>
    <row r="10" spans="1:37" x14ac:dyDescent="0.3">
      <c r="A10" s="7" t="s">
        <v>15</v>
      </c>
      <c r="B10" s="8">
        <f>B73</f>
        <v>0</v>
      </c>
      <c r="C10" s="8">
        <f>C73</f>
        <v>0</v>
      </c>
      <c r="D10" s="9">
        <f>D73</f>
        <v>0</v>
      </c>
      <c r="E10" s="9">
        <f>E73</f>
        <v>0</v>
      </c>
      <c r="F10" s="9">
        <f>VALUE(F73)</f>
        <v>0</v>
      </c>
      <c r="G10" s="9">
        <f>VALUE(G73)</f>
        <v>0</v>
      </c>
      <c r="H10" s="9">
        <f>H73</f>
        <v>0</v>
      </c>
      <c r="I10" s="10">
        <f>I73</f>
        <v>0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0</v>
      </c>
      <c r="N10" s="11" t="s">
        <v>14</v>
      </c>
      <c r="O10" s="208" t="str">
        <f t="shared" si="0"/>
        <v/>
      </c>
      <c r="P10" s="208"/>
      <c r="Q10" s="12" t="str">
        <f t="shared" ref="Q10:Q23" si="8">IF(D10=0,"",IF($D$9&lt;D10,D10-$D$9,(400-$D$9+D10)))</f>
        <v/>
      </c>
      <c r="R10" s="13" t="str">
        <f t="shared" ref="R10:R23" si="9">IF(F10=0,"",F10+K10)</f>
        <v/>
      </c>
      <c r="S10" s="12" t="str">
        <f t="shared" si="1"/>
        <v/>
      </c>
      <c r="T10" s="209" t="str">
        <f t="shared" si="2"/>
        <v>0/0</v>
      </c>
      <c r="U10" s="209"/>
      <c r="V10" s="91"/>
      <c r="X10" s="11" t="s">
        <v>14</v>
      </c>
      <c r="Y10" s="208" t="str">
        <f t="shared" si="3"/>
        <v/>
      </c>
      <c r="Z10" s="208"/>
      <c r="AA10" s="12" t="str">
        <f t="shared" si="4"/>
        <v/>
      </c>
      <c r="AB10" s="13" t="str">
        <f t="shared" si="5"/>
        <v/>
      </c>
      <c r="AC10" s="14"/>
      <c r="AD10" s="6"/>
    </row>
    <row r="11" spans="1:37" x14ac:dyDescent="0.3">
      <c r="A11" s="7" t="s">
        <v>16</v>
      </c>
      <c r="B11" s="8">
        <f>B98</f>
        <v>0</v>
      </c>
      <c r="C11" s="8">
        <f>C98</f>
        <v>0</v>
      </c>
      <c r="D11" s="9">
        <f>D98</f>
        <v>0</v>
      </c>
      <c r="E11" s="9">
        <f>E98</f>
        <v>0</v>
      </c>
      <c r="F11" s="9">
        <f>VALUE(F98)</f>
        <v>0</v>
      </c>
      <c r="G11" s="9">
        <f>VALUE(G98)</f>
        <v>0</v>
      </c>
      <c r="H11" s="9">
        <f>H98</f>
        <v>0</v>
      </c>
      <c r="I11" s="10">
        <f>I98</f>
        <v>0</v>
      </c>
      <c r="K11" s="79">
        <f t="shared" si="6"/>
        <v>0</v>
      </c>
      <c r="L11" s="78">
        <f t="shared" si="7"/>
        <v>0</v>
      </c>
      <c r="N11" s="11" t="s">
        <v>14</v>
      </c>
      <c r="O11" s="208" t="str">
        <f t="shared" si="0"/>
        <v/>
      </c>
      <c r="P11" s="208"/>
      <c r="Q11" s="12" t="str">
        <f t="shared" si="8"/>
        <v/>
      </c>
      <c r="R11" s="13" t="str">
        <f t="shared" si="9"/>
        <v/>
      </c>
      <c r="S11" s="12" t="str">
        <f t="shared" si="1"/>
        <v/>
      </c>
      <c r="T11" s="209" t="str">
        <f t="shared" si="2"/>
        <v>0/0</v>
      </c>
      <c r="U11" s="209"/>
      <c r="V11" s="91"/>
      <c r="X11" s="11" t="s">
        <v>14</v>
      </c>
      <c r="Y11" s="208" t="str">
        <f t="shared" si="3"/>
        <v/>
      </c>
      <c r="Z11" s="208"/>
      <c r="AA11" s="12" t="str">
        <f t="shared" si="4"/>
        <v/>
      </c>
      <c r="AB11" s="13" t="str">
        <f t="shared" si="5"/>
        <v/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121"/>
      <c r="C28" s="121"/>
      <c r="D28" s="121"/>
      <c r="E28" s="121"/>
      <c r="F28" s="120"/>
      <c r="G28" s="120"/>
      <c r="H28" s="121"/>
      <c r="I28" s="121"/>
      <c r="J28" s="6"/>
      <c r="K28" s="38" t="str">
        <f>IF(ISBLANK(D28),"",D28-$D$48)</f>
        <v/>
      </c>
      <c r="L28" s="39" t="str">
        <f t="shared" ref="L28:L47" si="10">IF(K28="","",SIN(K28*PI()/200)*G28)</f>
        <v/>
      </c>
      <c r="M28" s="40" t="s">
        <v>38</v>
      </c>
      <c r="N28" s="38" t="str">
        <f>IF(ISBLANK(E28),"",E28-$E$48)</f>
        <v/>
      </c>
      <c r="O28" s="39" t="str">
        <f t="shared" ref="O28:O47" si="11">IF(N28="","",SIN(N28*PI()/200)*G28)</f>
        <v/>
      </c>
      <c r="P28" s="40" t="s">
        <v>38</v>
      </c>
      <c r="Q28" s="41" t="str">
        <f>IF(ISBLANK(F28),"",F28-$F$48)</f>
        <v/>
      </c>
      <c r="R28" s="42" t="s">
        <v>38</v>
      </c>
      <c r="S28" s="43" t="str">
        <f t="shared" ref="S28:S47" si="12">IF(ISBLANK(G28),"",G28-$G$48)</f>
        <v/>
      </c>
      <c r="T28" s="44" t="str">
        <f>IF(M28="ON",IF(ISBLANK(D28),"0",D28),"0")</f>
        <v>0</v>
      </c>
      <c r="U28" s="44" t="str">
        <f t="shared" ref="U28:U47" si="13">IF(P28="ON",IF(ISBLANK(E28),"0",IF(E28&lt;200,E28,(400-E28))),"0")</f>
        <v>0</v>
      </c>
      <c r="V28" s="44" t="str">
        <f t="shared" ref="V28:V47" si="14">IF(R28="ON",IF(ISBLANK(F28),"0",F28),"0")</f>
        <v>0</v>
      </c>
      <c r="W28" s="44" t="str">
        <f t="shared" ref="W28:W47" si="15">IF(R28="ON",IF(ISBLANK(G28),"0",G28),"0")</f>
        <v>0</v>
      </c>
      <c r="X28" s="45"/>
      <c r="Y28" s="81"/>
    </row>
    <row r="29" spans="1:35" x14ac:dyDescent="0.3">
      <c r="A29" s="35">
        <v>2</v>
      </c>
      <c r="B29" s="121"/>
      <c r="C29" s="121"/>
      <c r="D29" s="121"/>
      <c r="E29" s="121"/>
      <c r="F29" s="120"/>
      <c r="G29" s="120"/>
      <c r="H29" s="121"/>
      <c r="I29" s="121"/>
      <c r="J29" s="6"/>
      <c r="K29" s="122" t="str">
        <f>IF(ISBLANK(D29),"",IF(D28&lt;D29,((D29-200)-$D$48),((D29+200)-$D$48)))</f>
        <v/>
      </c>
      <c r="L29" s="123" t="str">
        <f t="shared" si="10"/>
        <v/>
      </c>
      <c r="M29" s="124" t="s">
        <v>38</v>
      </c>
      <c r="N29" s="122" t="str">
        <f>IF(ISBLANK(E29),"",(400-E29)-$E$48)</f>
        <v/>
      </c>
      <c r="O29" s="123" t="str">
        <f t="shared" si="11"/>
        <v/>
      </c>
      <c r="P29" s="124" t="s">
        <v>38</v>
      </c>
      <c r="Q29" s="125" t="str">
        <f t="shared" ref="Q29:Q47" si="16">IF(ISBLANK(F29),"",F29-$F$48)</f>
        <v/>
      </c>
      <c r="R29" s="126" t="s">
        <v>38</v>
      </c>
      <c r="S29" s="127" t="str">
        <f t="shared" si="12"/>
        <v/>
      </c>
      <c r="T29" s="128" t="str">
        <f>IF(M29="ON",IF(ISBLANK(D29),"0",IF(D28&lt;D29,(D29-200),(D29+200))),"0")</f>
        <v>0</v>
      </c>
      <c r="U29" s="128" t="str">
        <f t="shared" si="13"/>
        <v>0</v>
      </c>
      <c r="V29" s="128" t="str">
        <f t="shared" si="14"/>
        <v>0</v>
      </c>
      <c r="W29" s="128" t="str">
        <f t="shared" si="15"/>
        <v>0</v>
      </c>
      <c r="X29" s="129"/>
    </row>
    <row r="30" spans="1:35" x14ac:dyDescent="0.3">
      <c r="A30" s="35">
        <v>3</v>
      </c>
      <c r="B30" s="80"/>
      <c r="C30" s="80"/>
      <c r="D30" s="80"/>
      <c r="E30" s="80"/>
      <c r="F30" s="80"/>
      <c r="G30" s="80"/>
      <c r="H30" s="80"/>
      <c r="I30" s="80"/>
      <c r="J30" s="6"/>
      <c r="K30" s="38" t="str">
        <f>IF(ISBLANK(D30),"",D30-$D$48)</f>
        <v/>
      </c>
      <c r="L30" s="46" t="str">
        <f t="shared" si="10"/>
        <v/>
      </c>
      <c r="M30" s="40" t="s">
        <v>38</v>
      </c>
      <c r="N30" s="38" t="str">
        <f>IF(ISBLANK(E30),"",E30-$E$48)</f>
        <v/>
      </c>
      <c r="O30" s="46" t="str">
        <f t="shared" si="11"/>
        <v/>
      </c>
      <c r="P30" s="40" t="s">
        <v>38</v>
      </c>
      <c r="Q30" s="41" t="str">
        <f t="shared" si="16"/>
        <v/>
      </c>
      <c r="R30" s="42" t="s">
        <v>38</v>
      </c>
      <c r="S30" s="43" t="str">
        <f t="shared" si="12"/>
        <v/>
      </c>
      <c r="T30" s="44" t="str">
        <f>IF(M30="ON",IF(ISBLANK(D30),"0",D30),"0")</f>
        <v>0</v>
      </c>
      <c r="U30" s="44" t="str">
        <f t="shared" si="13"/>
        <v>0</v>
      </c>
      <c r="V30" s="44" t="str">
        <f t="shared" si="14"/>
        <v>0</v>
      </c>
      <c r="W30" s="44" t="str">
        <f t="shared" si="15"/>
        <v>0</v>
      </c>
      <c r="X30" s="45"/>
    </row>
    <row r="31" spans="1:35" x14ac:dyDescent="0.3">
      <c r="A31" s="35">
        <v>4</v>
      </c>
      <c r="B31" s="80"/>
      <c r="C31" s="80"/>
      <c r="D31" s="87"/>
      <c r="E31" s="80"/>
      <c r="F31" s="80"/>
      <c r="G31" s="80"/>
      <c r="H31" s="80"/>
      <c r="I31" s="80"/>
      <c r="J31" s="6"/>
      <c r="K31" s="122" t="str">
        <f>IF(ISBLANK(D31),"",IF(D30&lt;D31,((D31-200)-$D$48),((D31+200)-$D$48)))</f>
        <v/>
      </c>
      <c r="L31" s="123" t="str">
        <f t="shared" si="10"/>
        <v/>
      </c>
      <c r="M31" s="124" t="s">
        <v>38</v>
      </c>
      <c r="N31" s="122" t="str">
        <f>IF(ISBLANK(E31),"",(400-E31)-$E$48)</f>
        <v/>
      </c>
      <c r="O31" s="123" t="str">
        <f t="shared" si="11"/>
        <v/>
      </c>
      <c r="P31" s="124" t="s">
        <v>38</v>
      </c>
      <c r="Q31" s="125" t="str">
        <f t="shared" si="16"/>
        <v/>
      </c>
      <c r="R31" s="126" t="s">
        <v>38</v>
      </c>
      <c r="S31" s="127" t="str">
        <f t="shared" si="12"/>
        <v/>
      </c>
      <c r="T31" s="128" t="str">
        <f>IF(M31="ON",IF(ISBLANK(D31),"0",IF(D30&lt;D31,(D31-200),(D31+200))),"0")</f>
        <v>0</v>
      </c>
      <c r="U31" s="128" t="str">
        <f t="shared" si="13"/>
        <v>0</v>
      </c>
      <c r="V31" s="128" t="str">
        <f t="shared" si="14"/>
        <v>0</v>
      </c>
      <c r="W31" s="128" t="str">
        <f t="shared" si="15"/>
        <v>0</v>
      </c>
      <c r="X31" s="129"/>
    </row>
    <row r="32" spans="1:35" x14ac:dyDescent="0.3">
      <c r="A32" s="35">
        <v>5</v>
      </c>
      <c r="B32" s="80"/>
      <c r="C32" s="80"/>
      <c r="D32" s="80"/>
      <c r="E32" s="80"/>
      <c r="F32" s="80"/>
      <c r="G32" s="80"/>
      <c r="H32" s="80"/>
      <c r="I32" s="80"/>
      <c r="J32" s="6"/>
      <c r="K32" s="38" t="str">
        <f>IF(ISBLANK(D32),"",D32-$D$48)</f>
        <v/>
      </c>
      <c r="L32" s="46" t="str">
        <f t="shared" si="10"/>
        <v/>
      </c>
      <c r="M32" s="40" t="s">
        <v>38</v>
      </c>
      <c r="N32" s="38" t="str">
        <f>IF(ISBLANK(E32),"",E32-$E$48)</f>
        <v/>
      </c>
      <c r="O32" s="46" t="str">
        <f t="shared" si="11"/>
        <v/>
      </c>
      <c r="P32" s="40" t="s">
        <v>38</v>
      </c>
      <c r="Q32" s="41" t="str">
        <f t="shared" si="16"/>
        <v/>
      </c>
      <c r="R32" s="42" t="s">
        <v>38</v>
      </c>
      <c r="S32" s="43" t="str">
        <f t="shared" si="12"/>
        <v/>
      </c>
      <c r="T32" s="44" t="str">
        <f>IF(M32="ON",IF(ISBLANK(D32),"0",D32),"0")</f>
        <v>0</v>
      </c>
      <c r="U32" s="44" t="str">
        <f t="shared" si="13"/>
        <v>0</v>
      </c>
      <c r="V32" s="44" t="str">
        <f t="shared" si="14"/>
        <v>0</v>
      </c>
      <c r="W32" s="44" t="str">
        <f t="shared" si="15"/>
        <v>0</v>
      </c>
      <c r="X32" s="45"/>
    </row>
    <row r="33" spans="1:24" x14ac:dyDescent="0.3">
      <c r="A33" s="35">
        <v>6</v>
      </c>
      <c r="B33" s="80"/>
      <c r="C33" s="80"/>
      <c r="D33" s="80"/>
      <c r="E33" s="80"/>
      <c r="F33" s="80"/>
      <c r="G33" s="80"/>
      <c r="H33" s="80"/>
      <c r="I33" s="80"/>
      <c r="J33" s="6"/>
      <c r="K33" s="122" t="str">
        <f>IF(ISBLANK(D33),"",IF(D32&lt;D33,((D33-200)-$D$48),((D33+200)-$D$48)))</f>
        <v/>
      </c>
      <c r="L33" s="123" t="str">
        <f t="shared" si="10"/>
        <v/>
      </c>
      <c r="M33" s="124" t="s">
        <v>38</v>
      </c>
      <c r="N33" s="122" t="str">
        <f>IF(ISBLANK(E33),"",(400-E33)-$E$48)</f>
        <v/>
      </c>
      <c r="O33" s="123" t="str">
        <f t="shared" si="11"/>
        <v/>
      </c>
      <c r="P33" s="124" t="s">
        <v>38</v>
      </c>
      <c r="Q33" s="125" t="str">
        <f t="shared" si="16"/>
        <v/>
      </c>
      <c r="R33" s="126" t="s">
        <v>38</v>
      </c>
      <c r="S33" s="127" t="str">
        <f t="shared" si="12"/>
        <v/>
      </c>
      <c r="T33" s="128" t="str">
        <f>IF(M33="ON",IF(ISBLANK(D33),"0",IF(D32&lt;D33,(D33-200),(D33+200))),"0")</f>
        <v>0</v>
      </c>
      <c r="U33" s="128" t="str">
        <f t="shared" si="13"/>
        <v>0</v>
      </c>
      <c r="V33" s="128" t="str">
        <f t="shared" si="14"/>
        <v>0</v>
      </c>
      <c r="W33" s="128" t="str">
        <f t="shared" si="15"/>
        <v>0</v>
      </c>
      <c r="X33" s="129"/>
    </row>
    <row r="34" spans="1:24" x14ac:dyDescent="0.3">
      <c r="A34" s="35">
        <v>7</v>
      </c>
      <c r="B34" s="80"/>
      <c r="C34" s="80"/>
      <c r="D34" s="80"/>
      <c r="E34" s="80"/>
      <c r="F34" s="80"/>
      <c r="G34" s="80"/>
      <c r="H34" s="80"/>
      <c r="I34" s="80"/>
      <c r="J34" s="6"/>
      <c r="K34" s="38" t="str">
        <f>IF(ISBLANK(D34),"",D34-$D$48)</f>
        <v/>
      </c>
      <c r="L34" s="46" t="str">
        <f t="shared" si="10"/>
        <v/>
      </c>
      <c r="M34" s="40" t="s">
        <v>38</v>
      </c>
      <c r="N34" s="38" t="str">
        <f>IF(ISBLANK(E34),"",E34-$E$48)</f>
        <v/>
      </c>
      <c r="O34" s="46" t="str">
        <f t="shared" si="11"/>
        <v/>
      </c>
      <c r="P34" s="40" t="s">
        <v>38</v>
      </c>
      <c r="Q34" s="41" t="str">
        <f t="shared" si="16"/>
        <v/>
      </c>
      <c r="R34" s="42" t="s">
        <v>38</v>
      </c>
      <c r="S34" s="43" t="str">
        <f t="shared" si="12"/>
        <v/>
      </c>
      <c r="T34" s="44" t="str">
        <f>IF(M34="ON",IF(ISBLANK(D34),"0",D34),"0")</f>
        <v>0</v>
      </c>
      <c r="U34" s="44" t="str">
        <f t="shared" si="13"/>
        <v>0</v>
      </c>
      <c r="V34" s="44" t="str">
        <f t="shared" si="14"/>
        <v>0</v>
      </c>
      <c r="W34" s="44" t="str">
        <f t="shared" si="15"/>
        <v>0</v>
      </c>
      <c r="X34" s="45"/>
    </row>
    <row r="35" spans="1:24" x14ac:dyDescent="0.3">
      <c r="A35" s="35">
        <v>8</v>
      </c>
      <c r="B35" s="80"/>
      <c r="C35" s="80"/>
      <c r="D35" s="80"/>
      <c r="E35" s="80"/>
      <c r="F35" s="80"/>
      <c r="G35" s="80"/>
      <c r="H35" s="80"/>
      <c r="I35" s="80"/>
      <c r="J35" s="6"/>
      <c r="K35" s="122" t="str">
        <f>IF(ISBLANK(D35),"",IF(D34&lt;D35,((D35-200)-$D$48),((D35+200)-$D$48)))</f>
        <v/>
      </c>
      <c r="L35" s="123" t="str">
        <f t="shared" si="10"/>
        <v/>
      </c>
      <c r="M35" s="124" t="s">
        <v>38</v>
      </c>
      <c r="N35" s="122" t="str">
        <f>IF(ISBLANK(E35),"",(400-E35)-$E$48)</f>
        <v/>
      </c>
      <c r="O35" s="123" t="str">
        <f t="shared" si="11"/>
        <v/>
      </c>
      <c r="P35" s="124" t="s">
        <v>38</v>
      </c>
      <c r="Q35" s="125" t="str">
        <f t="shared" si="16"/>
        <v/>
      </c>
      <c r="R35" s="126" t="s">
        <v>38</v>
      </c>
      <c r="S35" s="127" t="str">
        <f t="shared" si="12"/>
        <v/>
      </c>
      <c r="T35" s="128" t="str">
        <f>IF(M35="ON",IF(ISBLANK(D35),"0",IF(D34&lt;D35,(D35-200),(D35+200))),"0")</f>
        <v>0</v>
      </c>
      <c r="U35" s="128" t="str">
        <f t="shared" si="13"/>
        <v>0</v>
      </c>
      <c r="V35" s="128" t="str">
        <f t="shared" si="14"/>
        <v>0</v>
      </c>
      <c r="W35" s="128" t="str">
        <f t="shared" si="15"/>
        <v>0</v>
      </c>
      <c r="X35" s="129"/>
    </row>
    <row r="36" spans="1:24" x14ac:dyDescent="0.3">
      <c r="A36" s="35">
        <v>9</v>
      </c>
      <c r="B36" s="36"/>
      <c r="C36" s="37"/>
      <c r="D36" s="37"/>
      <c r="E36" s="37"/>
      <c r="F36" s="37"/>
      <c r="G36" s="37"/>
      <c r="H36" s="37"/>
      <c r="I36" s="37"/>
      <c r="J36" s="6"/>
      <c r="K36" s="38" t="str">
        <f>IF(ISBLANK(D36),"",D36-$D$48)</f>
        <v/>
      </c>
      <c r="L36" s="46" t="str">
        <f t="shared" si="10"/>
        <v/>
      </c>
      <c r="M36" s="40" t="s">
        <v>38</v>
      </c>
      <c r="N36" s="38" t="str">
        <f>IF(ISBLANK(E36),"",E36-$E$48)</f>
        <v/>
      </c>
      <c r="O36" s="46" t="str">
        <f t="shared" si="11"/>
        <v/>
      </c>
      <c r="P36" s="40" t="s">
        <v>38</v>
      </c>
      <c r="Q36" s="41" t="str">
        <f t="shared" si="16"/>
        <v/>
      </c>
      <c r="R36" s="42" t="s">
        <v>38</v>
      </c>
      <c r="S36" s="43" t="str">
        <f t="shared" si="12"/>
        <v/>
      </c>
      <c r="T36" s="44" t="str">
        <f>IF(M36="ON",IF(ISBLANK(D36),"0",D36),"0")</f>
        <v>0</v>
      </c>
      <c r="U36" s="44" t="str">
        <f t="shared" si="13"/>
        <v>0</v>
      </c>
      <c r="V36" s="44" t="str">
        <f t="shared" si="14"/>
        <v>0</v>
      </c>
      <c r="W36" s="44" t="str">
        <f t="shared" si="15"/>
        <v>0</v>
      </c>
      <c r="X36" s="45"/>
    </row>
    <row r="37" spans="1:24" x14ac:dyDescent="0.3">
      <c r="A37" s="35">
        <v>10</v>
      </c>
      <c r="B37" s="36"/>
      <c r="C37" s="37"/>
      <c r="D37" s="37"/>
      <c r="E37" s="37"/>
      <c r="F37" s="37"/>
      <c r="G37" s="37"/>
      <c r="H37" s="37"/>
      <c r="I37" s="37"/>
      <c r="J37" s="6"/>
      <c r="K37" s="122" t="str">
        <f>IF(ISBLANK(D37),"",IF(D36&lt;D37,((D37-200)-$D$48),((D37+200)-$D$48)))</f>
        <v/>
      </c>
      <c r="L37" s="123" t="str">
        <f t="shared" si="10"/>
        <v/>
      </c>
      <c r="M37" s="124" t="s">
        <v>38</v>
      </c>
      <c r="N37" s="122" t="str">
        <f>IF(ISBLANK(E37),"",(400-E37)-$E$48)</f>
        <v/>
      </c>
      <c r="O37" s="123" t="str">
        <f t="shared" si="11"/>
        <v/>
      </c>
      <c r="P37" s="124" t="s">
        <v>38</v>
      </c>
      <c r="Q37" s="125" t="str">
        <f t="shared" si="16"/>
        <v/>
      </c>
      <c r="R37" s="126" t="s">
        <v>38</v>
      </c>
      <c r="S37" s="127" t="str">
        <f t="shared" si="12"/>
        <v/>
      </c>
      <c r="T37" s="128" t="str">
        <f>IF(M37="ON",IF(ISBLANK(D37),"0",IF(D36&lt;D37,(D37-200),(D37+200))),"0")</f>
        <v>0</v>
      </c>
      <c r="U37" s="128" t="str">
        <f t="shared" si="13"/>
        <v>0</v>
      </c>
      <c r="V37" s="128" t="str">
        <f t="shared" si="14"/>
        <v>0</v>
      </c>
      <c r="W37" s="128" t="str">
        <f t="shared" si="15"/>
        <v>0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>
        <f>B28</f>
        <v>0</v>
      </c>
      <c r="C48" s="49">
        <f>C28</f>
        <v>0</v>
      </c>
      <c r="D48" s="50">
        <f>T48</f>
        <v>0</v>
      </c>
      <c r="E48" s="50">
        <f>U48</f>
        <v>0</v>
      </c>
      <c r="F48" s="51">
        <f>V48</f>
        <v>0</v>
      </c>
      <c r="G48" s="51">
        <f>W48</f>
        <v>0</v>
      </c>
      <c r="H48" s="49">
        <f>H28</f>
        <v>0</v>
      </c>
      <c r="I48" s="49">
        <f>I28</f>
        <v>0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0</v>
      </c>
      <c r="U48" s="57">
        <f>IF(U49=0,VALUE(0),(U28+U29+U30+U31+U32+U33+U34+U35+U36+U37+U38+U39+U40+U41+U42+U43+U44+U45+U46+U47)/U49)</f>
        <v>0</v>
      </c>
      <c r="V48" s="57">
        <f>IF(V49=0,VALUE(0),(V28+V29+V30+V31+V32+V33+V34+V35+V36+V37+V38+V39+V40+V41+V42+V43+V44+V45+V46+V47)/V49)</f>
        <v>0</v>
      </c>
      <c r="W48" s="57">
        <f>IF(W49=0,VALUE(0),(W28+W29+W30+W31+W32+W33+W34+W35+W36+W37+W38+W39+W40+W41+W42+W43+W44+W45+W46+W47)/W49)</f>
        <v>0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0</v>
      </c>
      <c r="U49" s="66">
        <f>COUNT(U28:U47)</f>
        <v>0</v>
      </c>
      <c r="V49" s="66">
        <f>COUNT(V28:V47)</f>
        <v>0</v>
      </c>
      <c r="W49" s="66">
        <f>COUNT(W28:W47)</f>
        <v>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121"/>
      <c r="C53" s="121"/>
      <c r="D53" s="121"/>
      <c r="E53" s="121"/>
      <c r="F53" s="120"/>
      <c r="G53" s="120"/>
      <c r="H53" s="121"/>
      <c r="I53" s="121"/>
      <c r="J53" s="6"/>
      <c r="K53" s="38" t="str">
        <f>IF(ISBLANK(D53),"",D53-$D$73)</f>
        <v/>
      </c>
      <c r="L53" s="39" t="str">
        <f t="shared" ref="L53:L72" si="17">IF(K53="","",SIN(K53*PI()/200)*G53)</f>
        <v/>
      </c>
      <c r="M53" s="40" t="s">
        <v>38</v>
      </c>
      <c r="N53" s="38" t="str">
        <f>IF(ISBLANK(E53),"",E53-$E$73)</f>
        <v/>
      </c>
      <c r="O53" s="39" t="str">
        <f t="shared" ref="O53:O72" si="18">IF(N53="","",SIN(N53*PI()/200)*G53)</f>
        <v/>
      </c>
      <c r="P53" s="40" t="s">
        <v>38</v>
      </c>
      <c r="Q53" s="41" t="str">
        <f t="shared" ref="Q53:Q72" si="19">IF(ISBLANK(F53),"",F53-$F$73)</f>
        <v/>
      </c>
      <c r="R53" s="42" t="s">
        <v>38</v>
      </c>
      <c r="S53" s="43" t="str">
        <f t="shared" ref="S53:S72" si="20">IF(ISBLANK(G53),"",G53-$G$73)</f>
        <v/>
      </c>
      <c r="T53" s="44" t="str">
        <f>IF(M53="ON",IF(ISBLANK(D53),"0",D53),"0")</f>
        <v>0</v>
      </c>
      <c r="U53" s="44" t="str">
        <f t="shared" ref="U53:U72" si="21">IF(P53="ON",IF(ISBLANK(E53),"0",IF(E53&lt;200,E53,(400-E53))),"0")</f>
        <v>0</v>
      </c>
      <c r="V53" s="44" t="str">
        <f t="shared" ref="V53:V72" si="22">IF(R53="ON",IF(ISBLANK(F53),"0",F53),"0")</f>
        <v>0</v>
      </c>
      <c r="W53" s="44" t="str">
        <f t="shared" ref="W53:W72" si="23">IF(R53="ON",IF(ISBLANK(G53),"0",G53),"0")</f>
        <v>0</v>
      </c>
      <c r="X53" s="45"/>
    </row>
    <row r="54" spans="1:24" x14ac:dyDescent="0.3">
      <c r="A54" s="69">
        <v>2</v>
      </c>
      <c r="B54" s="121"/>
      <c r="C54" s="121"/>
      <c r="D54" s="121"/>
      <c r="E54" s="121"/>
      <c r="F54" s="120"/>
      <c r="G54" s="120"/>
      <c r="H54" s="121"/>
      <c r="I54" s="121"/>
      <c r="J54" s="6"/>
      <c r="K54" s="122" t="str">
        <f>IF(ISBLANK(D54),"",IF(D53&lt;D54,((D54-200)-$D$73),((D54+200)-$D$73)))</f>
        <v/>
      </c>
      <c r="L54" s="123" t="str">
        <f t="shared" si="17"/>
        <v/>
      </c>
      <c r="M54" s="124" t="s">
        <v>38</v>
      </c>
      <c r="N54" s="122" t="str">
        <f>IF(ISBLANK(E54),"",(400-E54)-$E$73)</f>
        <v/>
      </c>
      <c r="O54" s="123" t="str">
        <f t="shared" si="18"/>
        <v/>
      </c>
      <c r="P54" s="124" t="s">
        <v>38</v>
      </c>
      <c r="Q54" s="125" t="str">
        <f t="shared" si="19"/>
        <v/>
      </c>
      <c r="R54" s="126" t="s">
        <v>38</v>
      </c>
      <c r="S54" s="127" t="str">
        <f t="shared" si="20"/>
        <v/>
      </c>
      <c r="T54" s="128" t="str">
        <f>IF(M54="ON",IF(ISBLANK(D54),"0",IF(D53&lt;D54,(D54-200),(D54+200))),"0")</f>
        <v>0</v>
      </c>
      <c r="U54" s="128" t="str">
        <f t="shared" si="21"/>
        <v>0</v>
      </c>
      <c r="V54" s="128" t="str">
        <f t="shared" si="22"/>
        <v>0</v>
      </c>
      <c r="W54" s="128" t="str">
        <f t="shared" si="23"/>
        <v>0</v>
      </c>
      <c r="X54" s="129"/>
    </row>
    <row r="55" spans="1:24" x14ac:dyDescent="0.3">
      <c r="A55" s="69">
        <v>3</v>
      </c>
      <c r="B55" s="80"/>
      <c r="C55" s="80"/>
      <c r="D55" s="80"/>
      <c r="E55" s="80"/>
      <c r="F55" s="80"/>
      <c r="G55" s="80"/>
      <c r="H55" s="80"/>
      <c r="I55" s="80"/>
      <c r="J55" s="6"/>
      <c r="K55" s="38" t="str">
        <f>IF(ISBLANK(D55),"",D55-$D$73)</f>
        <v/>
      </c>
      <c r="L55" s="46" t="str">
        <f t="shared" si="17"/>
        <v/>
      </c>
      <c r="M55" s="40" t="s">
        <v>38</v>
      </c>
      <c r="N55" s="38" t="str">
        <f>IF(ISBLANK(E55),"",E55-$E$73)</f>
        <v/>
      </c>
      <c r="O55" s="46" t="str">
        <f t="shared" si="18"/>
        <v/>
      </c>
      <c r="P55" s="40" t="s">
        <v>38</v>
      </c>
      <c r="Q55" s="41" t="str">
        <f t="shared" si="19"/>
        <v/>
      </c>
      <c r="R55" s="42" t="s">
        <v>38</v>
      </c>
      <c r="S55" s="43" t="str">
        <f t="shared" si="20"/>
        <v/>
      </c>
      <c r="T55" s="44" t="str">
        <f>IF(M55="ON",IF(ISBLANK(D55),"0",D55),"0")</f>
        <v>0</v>
      </c>
      <c r="U55" s="44" t="str">
        <f t="shared" si="21"/>
        <v>0</v>
      </c>
      <c r="V55" s="44" t="str">
        <f t="shared" si="22"/>
        <v>0</v>
      </c>
      <c r="W55" s="44" t="str">
        <f t="shared" si="23"/>
        <v>0</v>
      </c>
      <c r="X55" s="45"/>
    </row>
    <row r="56" spans="1:24" x14ac:dyDescent="0.3">
      <c r="A56" s="69">
        <v>4</v>
      </c>
      <c r="B56" s="80"/>
      <c r="C56" s="80"/>
      <c r="D56" s="80"/>
      <c r="E56" s="80"/>
      <c r="F56" s="80"/>
      <c r="G56" s="80"/>
      <c r="H56" s="80"/>
      <c r="I56" s="80"/>
      <c r="J56" s="6"/>
      <c r="K56" s="122" t="str">
        <f>IF(ISBLANK(D56),"",IF(D55&lt;D56,((D56-200)-$D$73),((D56+200)-$D$73)))</f>
        <v/>
      </c>
      <c r="L56" s="123" t="str">
        <f t="shared" si="17"/>
        <v/>
      </c>
      <c r="M56" s="124" t="s">
        <v>38</v>
      </c>
      <c r="N56" s="122" t="str">
        <f>IF(ISBLANK(E56),"",(400-E56)-$E$73)</f>
        <v/>
      </c>
      <c r="O56" s="123" t="str">
        <f t="shared" si="18"/>
        <v/>
      </c>
      <c r="P56" s="124" t="s">
        <v>38</v>
      </c>
      <c r="Q56" s="125" t="str">
        <f t="shared" si="19"/>
        <v/>
      </c>
      <c r="R56" s="126" t="s">
        <v>38</v>
      </c>
      <c r="S56" s="127" t="str">
        <f t="shared" si="20"/>
        <v/>
      </c>
      <c r="T56" s="128" t="str">
        <f>IF(M56="ON",IF(ISBLANK(D56),"0",IF(D55&lt;D56,(D56-200),(D56+200))),"0")</f>
        <v>0</v>
      </c>
      <c r="U56" s="128" t="str">
        <f t="shared" si="21"/>
        <v>0</v>
      </c>
      <c r="V56" s="128" t="str">
        <f t="shared" si="22"/>
        <v>0</v>
      </c>
      <c r="W56" s="128" t="str">
        <f t="shared" si="23"/>
        <v>0</v>
      </c>
      <c r="X56" s="129"/>
    </row>
    <row r="57" spans="1:24" x14ac:dyDescent="0.3">
      <c r="A57" s="69">
        <v>5</v>
      </c>
      <c r="B57" s="80"/>
      <c r="C57" s="80"/>
      <c r="D57" s="80"/>
      <c r="E57" s="80"/>
      <c r="F57" s="80"/>
      <c r="G57" s="80"/>
      <c r="H57" s="80"/>
      <c r="I57" s="80"/>
      <c r="J57" s="6"/>
      <c r="K57" s="38" t="str">
        <f>IF(ISBLANK(D57),"",D57-$D$73)</f>
        <v/>
      </c>
      <c r="L57" s="46" t="str">
        <f t="shared" si="17"/>
        <v/>
      </c>
      <c r="M57" s="40" t="s">
        <v>38</v>
      </c>
      <c r="N57" s="38" t="str">
        <f>IF(ISBLANK(E57),"",E57-$E$73)</f>
        <v/>
      </c>
      <c r="O57" s="46" t="str">
        <f t="shared" si="18"/>
        <v/>
      </c>
      <c r="P57" s="40" t="s">
        <v>38</v>
      </c>
      <c r="Q57" s="41" t="str">
        <f t="shared" si="19"/>
        <v/>
      </c>
      <c r="R57" s="42" t="s">
        <v>38</v>
      </c>
      <c r="S57" s="43" t="str">
        <f t="shared" si="20"/>
        <v/>
      </c>
      <c r="T57" s="44" t="str">
        <f>IF(M57="ON",IF(ISBLANK(D57),"0",D57),"0")</f>
        <v>0</v>
      </c>
      <c r="U57" s="44" t="str">
        <f t="shared" si="21"/>
        <v>0</v>
      </c>
      <c r="V57" s="44" t="str">
        <f t="shared" si="22"/>
        <v>0</v>
      </c>
      <c r="W57" s="44" t="str">
        <f t="shared" si="23"/>
        <v>0</v>
      </c>
      <c r="X57" s="45"/>
    </row>
    <row r="58" spans="1:24" x14ac:dyDescent="0.3">
      <c r="A58" s="69">
        <v>6</v>
      </c>
      <c r="B58" s="80"/>
      <c r="C58" s="80"/>
      <c r="D58" s="80"/>
      <c r="E58" s="80"/>
      <c r="F58" s="80"/>
      <c r="G58" s="80"/>
      <c r="H58" s="80"/>
      <c r="I58" s="80"/>
      <c r="J58" s="6"/>
      <c r="K58" s="122" t="str">
        <f>IF(ISBLANK(D58),"",IF(D57&lt;D58,((D58-200)-$D$73),((D58+200)-$D$73)))</f>
        <v/>
      </c>
      <c r="L58" s="123" t="str">
        <f t="shared" si="17"/>
        <v/>
      </c>
      <c r="M58" s="124" t="s">
        <v>38</v>
      </c>
      <c r="N58" s="122" t="str">
        <f>IF(ISBLANK(E58),"",(400-E58)-$E$73)</f>
        <v/>
      </c>
      <c r="O58" s="123" t="str">
        <f t="shared" si="18"/>
        <v/>
      </c>
      <c r="P58" s="124" t="s">
        <v>38</v>
      </c>
      <c r="Q58" s="125" t="str">
        <f t="shared" si="19"/>
        <v/>
      </c>
      <c r="R58" s="126" t="s">
        <v>38</v>
      </c>
      <c r="S58" s="127" t="str">
        <f t="shared" si="20"/>
        <v/>
      </c>
      <c r="T58" s="128" t="str">
        <f>IF(M58="ON",IF(ISBLANK(D58),"0",IF(D57&lt;D58,(D58-200),(D58+200))),"0")</f>
        <v>0</v>
      </c>
      <c r="U58" s="128" t="str">
        <f t="shared" si="21"/>
        <v>0</v>
      </c>
      <c r="V58" s="128" t="str">
        <f t="shared" si="22"/>
        <v>0</v>
      </c>
      <c r="W58" s="128" t="str">
        <f t="shared" si="23"/>
        <v>0</v>
      </c>
      <c r="X58" s="129"/>
    </row>
    <row r="59" spans="1:24" x14ac:dyDescent="0.3">
      <c r="A59" s="69">
        <v>7</v>
      </c>
      <c r="B59" s="80"/>
      <c r="C59" s="80"/>
      <c r="D59" s="80"/>
      <c r="E59" s="80"/>
      <c r="F59" s="80"/>
      <c r="G59" s="80"/>
      <c r="H59" s="80"/>
      <c r="I59" s="80"/>
      <c r="J59" s="6"/>
      <c r="K59" s="38" t="str">
        <f>IF(ISBLANK(D59),"",D59-$D$73)</f>
        <v/>
      </c>
      <c r="L59" s="46" t="str">
        <f t="shared" si="17"/>
        <v/>
      </c>
      <c r="M59" s="40" t="s">
        <v>38</v>
      </c>
      <c r="N59" s="38" t="str">
        <f>IF(ISBLANK(E59),"",E59-$E$73)</f>
        <v/>
      </c>
      <c r="O59" s="46" t="str">
        <f t="shared" si="18"/>
        <v/>
      </c>
      <c r="P59" s="40" t="s">
        <v>38</v>
      </c>
      <c r="Q59" s="41" t="str">
        <f t="shared" si="19"/>
        <v/>
      </c>
      <c r="R59" s="42" t="s">
        <v>38</v>
      </c>
      <c r="S59" s="43" t="str">
        <f t="shared" si="20"/>
        <v/>
      </c>
      <c r="T59" s="44" t="str">
        <f>IF(M59="ON",IF(ISBLANK(D59),"0",D59),"0")</f>
        <v>0</v>
      </c>
      <c r="U59" s="44" t="str">
        <f t="shared" si="21"/>
        <v>0</v>
      </c>
      <c r="V59" s="44" t="str">
        <f t="shared" si="22"/>
        <v>0</v>
      </c>
      <c r="W59" s="44" t="str">
        <f t="shared" si="23"/>
        <v>0</v>
      </c>
      <c r="X59" s="45"/>
    </row>
    <row r="60" spans="1:24" x14ac:dyDescent="0.3">
      <c r="A60" s="69">
        <v>8</v>
      </c>
      <c r="B60" s="80"/>
      <c r="C60" s="80"/>
      <c r="D60" s="80"/>
      <c r="E60" s="80"/>
      <c r="F60" s="80"/>
      <c r="G60" s="80"/>
      <c r="H60" s="80"/>
      <c r="I60" s="80"/>
      <c r="J60" s="6"/>
      <c r="K60" s="122" t="str">
        <f>IF(ISBLANK(D60),"",IF(D59&lt;D60,((D60-200)-$D$73),((D60+200)-$D$73)))</f>
        <v/>
      </c>
      <c r="L60" s="123" t="str">
        <f t="shared" si="17"/>
        <v/>
      </c>
      <c r="M60" s="124" t="s">
        <v>38</v>
      </c>
      <c r="N60" s="122" t="str">
        <f>IF(ISBLANK(E60),"",(400-E60)-$E$73)</f>
        <v/>
      </c>
      <c r="O60" s="123" t="str">
        <f t="shared" si="18"/>
        <v/>
      </c>
      <c r="P60" s="124" t="s">
        <v>38</v>
      </c>
      <c r="Q60" s="125" t="str">
        <f t="shared" si="19"/>
        <v/>
      </c>
      <c r="R60" s="126" t="s">
        <v>38</v>
      </c>
      <c r="S60" s="127" t="str">
        <f t="shared" si="20"/>
        <v/>
      </c>
      <c r="T60" s="128" t="str">
        <f>IF(M60="ON",IF(ISBLANK(D60),"0",IF(D59&lt;D60,(D60-200),(D60+200))),"0")</f>
        <v>0</v>
      </c>
      <c r="U60" s="128" t="str">
        <f t="shared" si="21"/>
        <v>0</v>
      </c>
      <c r="V60" s="128" t="str">
        <f t="shared" si="22"/>
        <v>0</v>
      </c>
      <c r="W60" s="128" t="str">
        <f t="shared" si="23"/>
        <v>0</v>
      </c>
      <c r="X60" s="129"/>
    </row>
    <row r="61" spans="1:24" x14ac:dyDescent="0.3">
      <c r="A61" s="69">
        <v>9</v>
      </c>
      <c r="B61" s="36"/>
      <c r="C61" s="37"/>
      <c r="D61" s="37"/>
      <c r="E61" s="37"/>
      <c r="F61" s="37"/>
      <c r="G61" s="37"/>
      <c r="H61" s="37"/>
      <c r="I61" s="37"/>
      <c r="J61" s="6"/>
      <c r="K61" s="38" t="str">
        <f>IF(ISBLANK(D61),"",D61-$D$73)</f>
        <v/>
      </c>
      <c r="L61" s="46" t="str">
        <f t="shared" si="17"/>
        <v/>
      </c>
      <c r="M61" s="40" t="s">
        <v>38</v>
      </c>
      <c r="N61" s="38" t="str">
        <f>IF(ISBLANK(E61),"",E61-$E$73)</f>
        <v/>
      </c>
      <c r="O61" s="46" t="str">
        <f t="shared" si="18"/>
        <v/>
      </c>
      <c r="P61" s="40" t="s">
        <v>38</v>
      </c>
      <c r="Q61" s="41" t="str">
        <f t="shared" si="19"/>
        <v/>
      </c>
      <c r="R61" s="42" t="s">
        <v>38</v>
      </c>
      <c r="S61" s="43" t="str">
        <f t="shared" si="20"/>
        <v/>
      </c>
      <c r="T61" s="44" t="str">
        <f>IF(M61="ON",IF(ISBLANK(D61),"0",D61),"0")</f>
        <v>0</v>
      </c>
      <c r="U61" s="44" t="str">
        <f t="shared" si="21"/>
        <v>0</v>
      </c>
      <c r="V61" s="44" t="str">
        <f t="shared" si="22"/>
        <v>0</v>
      </c>
      <c r="W61" s="44" t="str">
        <f t="shared" si="23"/>
        <v>0</v>
      </c>
      <c r="X61" s="45"/>
    </row>
    <row r="62" spans="1:24" x14ac:dyDescent="0.3">
      <c r="A62" s="69">
        <v>10</v>
      </c>
      <c r="B62" s="36"/>
      <c r="C62" s="37"/>
      <c r="D62" s="37"/>
      <c r="E62" s="37"/>
      <c r="F62" s="37"/>
      <c r="G62" s="37"/>
      <c r="H62" s="37"/>
      <c r="I62" s="37"/>
      <c r="J62" s="6"/>
      <c r="K62" s="122" t="str">
        <f>IF(ISBLANK(D62),"",IF(D61&lt;D62,((D62-200)-$D$73),((D62+200)-$D$73)))</f>
        <v/>
      </c>
      <c r="L62" s="123" t="str">
        <f t="shared" si="17"/>
        <v/>
      </c>
      <c r="M62" s="124" t="s">
        <v>38</v>
      </c>
      <c r="N62" s="122" t="str">
        <f>IF(ISBLANK(E62),"",(400-E62)-$E$73)</f>
        <v/>
      </c>
      <c r="O62" s="123" t="str">
        <f t="shared" si="18"/>
        <v/>
      </c>
      <c r="P62" s="124" t="s">
        <v>38</v>
      </c>
      <c r="Q62" s="125" t="str">
        <f t="shared" si="19"/>
        <v/>
      </c>
      <c r="R62" s="126" t="s">
        <v>38</v>
      </c>
      <c r="S62" s="127" t="str">
        <f t="shared" si="20"/>
        <v/>
      </c>
      <c r="T62" s="128" t="str">
        <f>IF(M62="ON",IF(ISBLANK(D62),"0",IF(D61&lt;D62,(D62-200),(D62+200))),"0")</f>
        <v>0</v>
      </c>
      <c r="U62" s="128" t="str">
        <f t="shared" si="21"/>
        <v>0</v>
      </c>
      <c r="V62" s="128" t="str">
        <f t="shared" si="22"/>
        <v>0</v>
      </c>
      <c r="W62" s="128" t="str">
        <f t="shared" si="23"/>
        <v>0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>
        <f>B53</f>
        <v>0</v>
      </c>
      <c r="C73" s="49">
        <f>C53</f>
        <v>0</v>
      </c>
      <c r="D73" s="50">
        <f>T73</f>
        <v>0</v>
      </c>
      <c r="E73" s="50">
        <f>U73</f>
        <v>0</v>
      </c>
      <c r="F73" s="51">
        <f>V73</f>
        <v>0</v>
      </c>
      <c r="G73" s="51">
        <f>W73</f>
        <v>0</v>
      </c>
      <c r="H73" s="49">
        <f>H53</f>
        <v>0</v>
      </c>
      <c r="I73" s="49">
        <f>I53</f>
        <v>0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0</v>
      </c>
      <c r="U73" s="57">
        <f>IF(U74=0,VALUE(0),(U53+U54+U55+U56+U57+U58+U59+U60+U61+U62+U63+U64+U65+U66+U67+U68+U69+U70+U71+U72)/U74)</f>
        <v>0</v>
      </c>
      <c r="V73" s="57">
        <f>IF(V74=0,VALUE(0),(V53+V54+V55+V56+V57+V58+V59+V60+V61+V62+V63+V64+V65+V66+V67+V68+V69+V70+V71+V72)/V74)</f>
        <v>0</v>
      </c>
      <c r="W73" s="57">
        <f>IF(W74=0,VALUE(0),(W53+W54+W55+W56+W57+W58+W59+W60+W61+W62+W63+W64+W65+W66+W67+W68+W69+W70+W71+W72)/W74)</f>
        <v>0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0</v>
      </c>
      <c r="U74" s="66">
        <f>COUNT(U53:U72)</f>
        <v>0</v>
      </c>
      <c r="V74" s="66">
        <f>COUNT(V53:V72)</f>
        <v>0</v>
      </c>
      <c r="W74" s="66">
        <f>COUNT(W53:W72)</f>
        <v>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119"/>
      <c r="C78" s="119"/>
      <c r="D78" s="119"/>
      <c r="E78" s="119"/>
      <c r="F78" s="120"/>
      <c r="G78" s="120"/>
      <c r="H78" s="119"/>
      <c r="I78" s="119"/>
      <c r="J78" s="6"/>
      <c r="K78" s="38" t="str">
        <f>IF(ISBLANK(D78),"",D78-$D$98)</f>
        <v/>
      </c>
      <c r="L78" s="39" t="str">
        <f t="shared" ref="L78:L97" si="24">IF(K78="","",SIN(K78*PI()/200)*G78)</f>
        <v/>
      </c>
      <c r="M78" s="40" t="s">
        <v>38</v>
      </c>
      <c r="N78" s="38" t="str">
        <f>IF(ISBLANK(E78),"",E78-$E$98)</f>
        <v/>
      </c>
      <c r="O78" s="39" t="str">
        <f t="shared" ref="O78:O97" si="25">IF(N78="","",SIN(N78*PI()/200)*G78)</f>
        <v/>
      </c>
      <c r="P78" s="40" t="s">
        <v>38</v>
      </c>
      <c r="Q78" s="41" t="str">
        <f t="shared" ref="Q78:Q97" si="26">IF(ISBLANK(F78),"",F78-$F$98)</f>
        <v/>
      </c>
      <c r="R78" s="42" t="s">
        <v>38</v>
      </c>
      <c r="S78" s="43" t="str">
        <f t="shared" ref="S78:S97" si="27">IF(ISBLANK(G78),"",G78-$G$98)</f>
        <v/>
      </c>
      <c r="T78" s="44" t="str">
        <f>IF(M78="ON",IF(ISBLANK(D78),"0",D78),"0")</f>
        <v>0</v>
      </c>
      <c r="U78" s="44" t="str">
        <f t="shared" ref="U78:U97" si="28">IF(P78="ON",IF(ISBLANK(E78),"0",IF(E78&lt;200,E78,(400-E78))),"0")</f>
        <v>0</v>
      </c>
      <c r="V78" s="44" t="str">
        <f t="shared" ref="V78:V97" si="29">IF(R78="ON",IF(ISBLANK(F78),"0",F78),"0")</f>
        <v>0</v>
      </c>
      <c r="W78" s="44" t="str">
        <f t="shared" ref="W78:W97" si="30">IF(R78="ON",IF(ISBLANK(G78),"0",G78),"0")</f>
        <v>0</v>
      </c>
      <c r="X78" s="45"/>
    </row>
    <row r="79" spans="1:24" x14ac:dyDescent="0.3">
      <c r="A79" s="69">
        <v>2</v>
      </c>
      <c r="B79" s="119"/>
      <c r="C79" s="119"/>
      <c r="D79" s="119"/>
      <c r="E79" s="119"/>
      <c r="F79" s="120"/>
      <c r="G79" s="120"/>
      <c r="H79" s="119"/>
      <c r="I79" s="119"/>
      <c r="J79" s="6"/>
      <c r="K79" s="122" t="str">
        <f>IF(ISBLANK(D79),"",IF(D78&lt;D79,((D79-200)-$D$98),((D79+200)-$D$98)))</f>
        <v/>
      </c>
      <c r="L79" s="123" t="str">
        <f t="shared" si="24"/>
        <v/>
      </c>
      <c r="M79" s="124" t="s">
        <v>38</v>
      </c>
      <c r="N79" s="122" t="str">
        <f>IF(ISBLANK(E79),"",(400-E79)-$E$98)</f>
        <v/>
      </c>
      <c r="O79" s="123" t="str">
        <f t="shared" si="25"/>
        <v/>
      </c>
      <c r="P79" s="124" t="s">
        <v>38</v>
      </c>
      <c r="Q79" s="125" t="str">
        <f t="shared" si="26"/>
        <v/>
      </c>
      <c r="R79" s="126" t="s">
        <v>38</v>
      </c>
      <c r="S79" s="127" t="str">
        <f t="shared" si="27"/>
        <v/>
      </c>
      <c r="T79" s="128" t="str">
        <f>IF(M79="ON",IF(ISBLANK(D79),"0",IF(D78&lt;D79,(D79-200),(D79+200))),"0")</f>
        <v>0</v>
      </c>
      <c r="U79" s="128" t="str">
        <f t="shared" si="28"/>
        <v>0</v>
      </c>
      <c r="V79" s="128" t="str">
        <f t="shared" si="29"/>
        <v>0</v>
      </c>
      <c r="W79" s="128" t="str">
        <f t="shared" si="30"/>
        <v>0</v>
      </c>
      <c r="X79" s="129"/>
    </row>
    <row r="80" spans="1:24" x14ac:dyDescent="0.3">
      <c r="A80" s="69">
        <v>3</v>
      </c>
      <c r="B80" s="80"/>
      <c r="C80" s="80"/>
      <c r="D80" s="80"/>
      <c r="E80" s="80"/>
      <c r="F80" s="80"/>
      <c r="G80" s="80"/>
      <c r="H80" s="80"/>
      <c r="I80" s="80"/>
      <c r="J80" s="6"/>
      <c r="K80" s="38" t="str">
        <f>IF(ISBLANK(D80),"",D80-$D$98)</f>
        <v/>
      </c>
      <c r="L80" s="46" t="str">
        <f t="shared" si="24"/>
        <v/>
      </c>
      <c r="M80" s="40" t="s">
        <v>38</v>
      </c>
      <c r="N80" s="38" t="str">
        <f>IF(ISBLANK(E80),"",E80-$E$98)</f>
        <v/>
      </c>
      <c r="O80" s="46" t="str">
        <f t="shared" si="25"/>
        <v/>
      </c>
      <c r="P80" s="40" t="s">
        <v>38</v>
      </c>
      <c r="Q80" s="41" t="str">
        <f t="shared" si="26"/>
        <v/>
      </c>
      <c r="R80" s="42" t="s">
        <v>38</v>
      </c>
      <c r="S80" s="43" t="str">
        <f t="shared" si="27"/>
        <v/>
      </c>
      <c r="T80" s="44" t="str">
        <f>IF(M80="ON",IF(ISBLANK(D80),"0",D80),"0")</f>
        <v>0</v>
      </c>
      <c r="U80" s="44" t="str">
        <f t="shared" si="28"/>
        <v>0</v>
      </c>
      <c r="V80" s="44" t="str">
        <f t="shared" si="29"/>
        <v>0</v>
      </c>
      <c r="W80" s="44" t="str">
        <f t="shared" si="30"/>
        <v>0</v>
      </c>
      <c r="X80" s="45"/>
    </row>
    <row r="81" spans="1:24" x14ac:dyDescent="0.3">
      <c r="A81" s="69">
        <v>4</v>
      </c>
      <c r="B81" s="80"/>
      <c r="C81" s="80"/>
      <c r="D81" s="80"/>
      <c r="E81" s="80"/>
      <c r="F81" s="80"/>
      <c r="G81" s="80"/>
      <c r="H81" s="80"/>
      <c r="I81" s="80"/>
      <c r="J81" s="6"/>
      <c r="K81" s="122" t="str">
        <f>IF(ISBLANK(D81),"",IF(D80&lt;D81,((D81-200)-$D$98),((D81+200)-$D$98)))</f>
        <v/>
      </c>
      <c r="L81" s="123" t="str">
        <f t="shared" si="24"/>
        <v/>
      </c>
      <c r="M81" s="124" t="s">
        <v>38</v>
      </c>
      <c r="N81" s="122" t="str">
        <f>IF(ISBLANK(E81),"",(400-E81)-$E$98)</f>
        <v/>
      </c>
      <c r="O81" s="123" t="str">
        <f t="shared" si="25"/>
        <v/>
      </c>
      <c r="P81" s="124" t="s">
        <v>38</v>
      </c>
      <c r="Q81" s="125" t="str">
        <f t="shared" si="26"/>
        <v/>
      </c>
      <c r="R81" s="126" t="s">
        <v>38</v>
      </c>
      <c r="S81" s="127" t="str">
        <f t="shared" si="27"/>
        <v/>
      </c>
      <c r="T81" s="128" t="str">
        <f>IF(M81="ON",IF(ISBLANK(D81),"0",IF(D80&lt;D81,(D81-200),(D81+200))),"0")</f>
        <v>0</v>
      </c>
      <c r="U81" s="128" t="str">
        <f t="shared" si="28"/>
        <v>0</v>
      </c>
      <c r="V81" s="128" t="str">
        <f t="shared" si="29"/>
        <v>0</v>
      </c>
      <c r="W81" s="128" t="str">
        <f t="shared" si="30"/>
        <v>0</v>
      </c>
      <c r="X81" s="129"/>
    </row>
    <row r="82" spans="1:24" x14ac:dyDescent="0.3">
      <c r="A82" s="69">
        <v>5</v>
      </c>
      <c r="B82" s="80"/>
      <c r="C82" s="80"/>
      <c r="D82" s="80"/>
      <c r="E82" s="80"/>
      <c r="F82" s="80"/>
      <c r="G82" s="80"/>
      <c r="H82" s="80"/>
      <c r="I82" s="80"/>
      <c r="J82" s="6"/>
      <c r="K82" s="38" t="str">
        <f>IF(ISBLANK(D82),"",D82-$D$98)</f>
        <v/>
      </c>
      <c r="L82" s="46" t="str">
        <f t="shared" si="24"/>
        <v/>
      </c>
      <c r="M82" s="40" t="s">
        <v>38</v>
      </c>
      <c r="N82" s="38" t="str">
        <f>IF(ISBLANK(E82),"",E82-$E$98)</f>
        <v/>
      </c>
      <c r="O82" s="46" t="str">
        <f t="shared" si="25"/>
        <v/>
      </c>
      <c r="P82" s="40" t="s">
        <v>38</v>
      </c>
      <c r="Q82" s="41" t="str">
        <f t="shared" si="26"/>
        <v/>
      </c>
      <c r="R82" s="42" t="s">
        <v>38</v>
      </c>
      <c r="S82" s="43" t="str">
        <f t="shared" si="27"/>
        <v/>
      </c>
      <c r="T82" s="44" t="str">
        <f>IF(M82="ON",IF(ISBLANK(D82),"0",D82),"0")</f>
        <v>0</v>
      </c>
      <c r="U82" s="44" t="str">
        <f t="shared" si="28"/>
        <v>0</v>
      </c>
      <c r="V82" s="44" t="str">
        <f t="shared" si="29"/>
        <v>0</v>
      </c>
      <c r="W82" s="44" t="str">
        <f t="shared" si="30"/>
        <v>0</v>
      </c>
      <c r="X82" s="45"/>
    </row>
    <row r="83" spans="1:24" x14ac:dyDescent="0.3">
      <c r="A83" s="69">
        <v>6</v>
      </c>
      <c r="B83" s="80"/>
      <c r="C83" s="80"/>
      <c r="D83" s="80"/>
      <c r="E83" s="80"/>
      <c r="F83" s="80"/>
      <c r="G83" s="80"/>
      <c r="H83" s="80"/>
      <c r="I83" s="80"/>
      <c r="J83" s="6"/>
      <c r="K83" s="122" t="str">
        <f>IF(ISBLANK(D83),"",IF(D82&lt;D83,((D83-200)-$D$98),((D83+200)-$D$98)))</f>
        <v/>
      </c>
      <c r="L83" s="123" t="str">
        <f t="shared" si="24"/>
        <v/>
      </c>
      <c r="M83" s="124" t="s">
        <v>38</v>
      </c>
      <c r="N83" s="122" t="str">
        <f>IF(ISBLANK(E83),"",(400-E83)-$E$98)</f>
        <v/>
      </c>
      <c r="O83" s="123" t="str">
        <f t="shared" si="25"/>
        <v/>
      </c>
      <c r="P83" s="124" t="s">
        <v>38</v>
      </c>
      <c r="Q83" s="125" t="str">
        <f t="shared" si="26"/>
        <v/>
      </c>
      <c r="R83" s="126" t="s">
        <v>38</v>
      </c>
      <c r="S83" s="127" t="str">
        <f t="shared" si="27"/>
        <v/>
      </c>
      <c r="T83" s="128" t="str">
        <f>IF(M83="ON",IF(ISBLANK(D83),"0",IF(D82&lt;D83,(D83-200),(D83+200))),"0")</f>
        <v>0</v>
      </c>
      <c r="U83" s="128" t="str">
        <f t="shared" si="28"/>
        <v>0</v>
      </c>
      <c r="V83" s="128" t="str">
        <f t="shared" si="29"/>
        <v>0</v>
      </c>
      <c r="W83" s="128" t="str">
        <f t="shared" si="30"/>
        <v>0</v>
      </c>
      <c r="X83" s="129"/>
    </row>
    <row r="84" spans="1:24" x14ac:dyDescent="0.3">
      <c r="A84" s="69">
        <v>7</v>
      </c>
      <c r="B84" s="80"/>
      <c r="C84" s="80"/>
      <c r="D84" s="80"/>
      <c r="E84" s="80"/>
      <c r="F84" s="80"/>
      <c r="G84" s="80"/>
      <c r="H84" s="80"/>
      <c r="I84" s="80"/>
      <c r="J84" s="6"/>
      <c r="K84" s="38" t="str">
        <f>IF(ISBLANK(D84),"",D84-$D$98)</f>
        <v/>
      </c>
      <c r="L84" s="46" t="str">
        <f t="shared" si="24"/>
        <v/>
      </c>
      <c r="M84" s="40" t="s">
        <v>38</v>
      </c>
      <c r="N84" s="38" t="str">
        <f>IF(ISBLANK(E84),"",E84-$E$98)</f>
        <v/>
      </c>
      <c r="O84" s="46" t="str">
        <f t="shared" si="25"/>
        <v/>
      </c>
      <c r="P84" s="40" t="s">
        <v>38</v>
      </c>
      <c r="Q84" s="41" t="str">
        <f t="shared" si="26"/>
        <v/>
      </c>
      <c r="R84" s="42" t="s">
        <v>38</v>
      </c>
      <c r="S84" s="43" t="str">
        <f t="shared" si="27"/>
        <v/>
      </c>
      <c r="T84" s="44" t="str">
        <f>IF(M84="ON",IF(ISBLANK(D84),"0",D84),"0")</f>
        <v>0</v>
      </c>
      <c r="U84" s="44" t="str">
        <f t="shared" si="28"/>
        <v>0</v>
      </c>
      <c r="V84" s="44" t="str">
        <f t="shared" si="29"/>
        <v>0</v>
      </c>
      <c r="W84" s="44" t="str">
        <f t="shared" si="30"/>
        <v>0</v>
      </c>
      <c r="X84" s="45"/>
    </row>
    <row r="85" spans="1:24" x14ac:dyDescent="0.3">
      <c r="A85" s="69">
        <v>8</v>
      </c>
      <c r="B85" s="80"/>
      <c r="C85" s="80"/>
      <c r="D85" s="80"/>
      <c r="E85" s="80"/>
      <c r="F85" s="80"/>
      <c r="G85" s="80"/>
      <c r="H85" s="80"/>
      <c r="I85" s="80"/>
      <c r="J85" s="6"/>
      <c r="K85" s="122" t="str">
        <f>IF(ISBLANK(D85),"",IF(D84&lt;D85,((D85-200)-$D$98),((D85+200)-$D$98)))</f>
        <v/>
      </c>
      <c r="L85" s="123" t="str">
        <f t="shared" si="24"/>
        <v/>
      </c>
      <c r="M85" s="124" t="s">
        <v>38</v>
      </c>
      <c r="N85" s="122" t="str">
        <f>IF(ISBLANK(E85),"",(400-E85)-$E$98)</f>
        <v/>
      </c>
      <c r="O85" s="123" t="str">
        <f t="shared" si="25"/>
        <v/>
      </c>
      <c r="P85" s="124" t="s">
        <v>38</v>
      </c>
      <c r="Q85" s="125" t="str">
        <f t="shared" si="26"/>
        <v/>
      </c>
      <c r="R85" s="126" t="s">
        <v>38</v>
      </c>
      <c r="S85" s="127" t="str">
        <f t="shared" si="27"/>
        <v/>
      </c>
      <c r="T85" s="128" t="str">
        <f>IF(M85="ON",IF(ISBLANK(D85),"0",IF(D84&lt;D85,(D85-200),(D85+200))),"0")</f>
        <v>0</v>
      </c>
      <c r="U85" s="128" t="str">
        <f t="shared" si="28"/>
        <v>0</v>
      </c>
      <c r="V85" s="128" t="str">
        <f t="shared" si="29"/>
        <v>0</v>
      </c>
      <c r="W85" s="128" t="str">
        <f t="shared" si="30"/>
        <v>0</v>
      </c>
      <c r="X85" s="129"/>
    </row>
    <row r="86" spans="1:24" x14ac:dyDescent="0.3">
      <c r="A86" s="69">
        <v>9</v>
      </c>
      <c r="B86" s="36"/>
      <c r="C86" s="37"/>
      <c r="D86" s="37"/>
      <c r="E86" s="37"/>
      <c r="F86" s="37"/>
      <c r="G86" s="37"/>
      <c r="H86" s="37"/>
      <c r="I86" s="37"/>
      <c r="J86" s="6"/>
      <c r="K86" s="38" t="str">
        <f>IF(ISBLANK(D86),"",D86-$D$98)</f>
        <v/>
      </c>
      <c r="L86" s="46" t="str">
        <f t="shared" si="24"/>
        <v/>
      </c>
      <c r="M86" s="40" t="s">
        <v>38</v>
      </c>
      <c r="N86" s="38" t="str">
        <f>IF(ISBLANK(E86),"",E86-$E$98)</f>
        <v/>
      </c>
      <c r="O86" s="46" t="str">
        <f t="shared" si="25"/>
        <v/>
      </c>
      <c r="P86" s="40" t="s">
        <v>38</v>
      </c>
      <c r="Q86" s="41" t="str">
        <f t="shared" si="26"/>
        <v/>
      </c>
      <c r="R86" s="42" t="s">
        <v>38</v>
      </c>
      <c r="S86" s="43" t="str">
        <f t="shared" si="27"/>
        <v/>
      </c>
      <c r="T86" s="44" t="str">
        <f>IF(M86="ON",IF(ISBLANK(D86),"0",D86),"0")</f>
        <v>0</v>
      </c>
      <c r="U86" s="44" t="str">
        <f t="shared" si="28"/>
        <v>0</v>
      </c>
      <c r="V86" s="44" t="str">
        <f t="shared" si="29"/>
        <v>0</v>
      </c>
      <c r="W86" s="44" t="str">
        <f t="shared" si="30"/>
        <v>0</v>
      </c>
      <c r="X86" s="45"/>
    </row>
    <row r="87" spans="1:24" x14ac:dyDescent="0.3">
      <c r="A87" s="69">
        <v>10</v>
      </c>
      <c r="B87" s="36"/>
      <c r="C87" s="37"/>
      <c r="D87" s="37"/>
      <c r="E87" s="37"/>
      <c r="F87" s="37"/>
      <c r="G87" s="37"/>
      <c r="H87" s="37"/>
      <c r="I87" s="37"/>
      <c r="J87" s="6"/>
      <c r="K87" s="122" t="str">
        <f>IF(ISBLANK(D87),"",IF(D86&lt;D87,((D87-200)-$D$98),((D87+200)-$D$98)))</f>
        <v/>
      </c>
      <c r="L87" s="123" t="str">
        <f t="shared" si="24"/>
        <v/>
      </c>
      <c r="M87" s="124" t="s">
        <v>38</v>
      </c>
      <c r="N87" s="122" t="str">
        <f>IF(ISBLANK(E87),"",(400-E87)-$E$98)</f>
        <v/>
      </c>
      <c r="O87" s="123" t="str">
        <f t="shared" si="25"/>
        <v/>
      </c>
      <c r="P87" s="124" t="s">
        <v>38</v>
      </c>
      <c r="Q87" s="125" t="str">
        <f t="shared" si="26"/>
        <v/>
      </c>
      <c r="R87" s="126" t="s">
        <v>38</v>
      </c>
      <c r="S87" s="127" t="str">
        <f t="shared" si="27"/>
        <v/>
      </c>
      <c r="T87" s="128" t="str">
        <f>IF(M87="ON",IF(ISBLANK(D87),"0",IF(D86&lt;D87,(D87-200),(D87+200))),"0")</f>
        <v>0</v>
      </c>
      <c r="U87" s="128" t="str">
        <f t="shared" si="28"/>
        <v>0</v>
      </c>
      <c r="V87" s="128" t="str">
        <f t="shared" si="29"/>
        <v>0</v>
      </c>
      <c r="W87" s="128" t="str">
        <f t="shared" si="30"/>
        <v>0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>
        <f>B78</f>
        <v>0</v>
      </c>
      <c r="C98" s="49">
        <f>C78</f>
        <v>0</v>
      </c>
      <c r="D98" s="50">
        <f>T98</f>
        <v>0</v>
      </c>
      <c r="E98" s="50">
        <f>U98</f>
        <v>0</v>
      </c>
      <c r="F98" s="51">
        <f>V98</f>
        <v>0</v>
      </c>
      <c r="G98" s="51">
        <f>W98</f>
        <v>0</v>
      </c>
      <c r="H98" s="49">
        <f>H78</f>
        <v>0</v>
      </c>
      <c r="I98" s="49">
        <f>I78</f>
        <v>0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0</v>
      </c>
      <c r="U98" s="57">
        <f>IF(U99=0,VALUE(0),(U78+U79+U80+U81+U82+U83+U84+U85+U86+U87+U88+U89+U90+U91+U92+U93+U94+U95+U96+U97)/U99)</f>
        <v>0</v>
      </c>
      <c r="V98" s="57">
        <f>IF(V99=0,VALUE(0),(V78+V79+V80+V81+V82+V83+V84+V85+V86+V87+V88+V89+V90+V91+V92+V93+V94+V95+V96+V97)/V99)</f>
        <v>0</v>
      </c>
      <c r="W98" s="57">
        <f>IF(W99=0,VALUE(0),(W78+W79+W80+W81+W82+W83+W84+W85+W86+W87+W88+W89+W90+W91+W92+W93+W94+W95+W96+W97)/W99)</f>
        <v>0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0</v>
      </c>
      <c r="U99" s="66">
        <f>COUNT(U78:U97)</f>
        <v>0</v>
      </c>
      <c r="V99" s="66">
        <f>COUNT(V78:V97)</f>
        <v>0</v>
      </c>
      <c r="W99" s="66">
        <f>COUNT(W78:W97)</f>
        <v>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80"/>
      <c r="C105" s="80"/>
      <c r="D105" s="80"/>
      <c r="E105" s="80"/>
      <c r="F105" s="80"/>
      <c r="G105" s="80"/>
      <c r="H105" s="80"/>
      <c r="I105" s="80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80"/>
      <c r="C106" s="80"/>
      <c r="D106" s="80"/>
      <c r="E106" s="80"/>
      <c r="F106" s="80"/>
      <c r="G106" s="80"/>
      <c r="H106" s="80"/>
      <c r="I106" s="80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75"/>
      <c r="E107" s="75"/>
      <c r="F107" s="75"/>
      <c r="G107" s="75"/>
      <c r="H107" s="74"/>
      <c r="I107" s="74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6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6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6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6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6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119"/>
      <c r="C128" s="119"/>
      <c r="D128" s="119"/>
      <c r="E128" s="119"/>
      <c r="F128" s="119"/>
      <c r="G128" s="119"/>
      <c r="H128" s="119"/>
      <c r="I128" s="119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119"/>
      <c r="C129" s="119"/>
      <c r="D129" s="119"/>
      <c r="E129" s="119"/>
      <c r="F129" s="119"/>
      <c r="G129" s="119"/>
      <c r="H129" s="119"/>
      <c r="I129" s="119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119"/>
      <c r="C130" s="119"/>
      <c r="D130" s="119"/>
      <c r="E130" s="119"/>
      <c r="F130" s="119"/>
      <c r="G130" s="119"/>
      <c r="H130" s="119"/>
      <c r="I130" s="119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119"/>
      <c r="C131" s="119"/>
      <c r="D131" s="119"/>
      <c r="E131" s="119"/>
      <c r="F131" s="119"/>
      <c r="G131" s="119"/>
      <c r="H131" s="119"/>
      <c r="I131" s="119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6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6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6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6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6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6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80"/>
      <c r="C153" s="80"/>
      <c r="D153" s="80"/>
      <c r="E153" s="80"/>
      <c r="F153" s="80"/>
      <c r="G153" s="80"/>
      <c r="H153" s="80"/>
      <c r="I153" s="80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80"/>
      <c r="C154" s="80"/>
      <c r="D154" s="80"/>
      <c r="E154" s="80"/>
      <c r="F154" s="80"/>
      <c r="G154" s="80"/>
      <c r="H154" s="80"/>
      <c r="I154" s="80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80"/>
      <c r="C155" s="80"/>
      <c r="D155" s="80"/>
      <c r="E155" s="80"/>
      <c r="F155" s="80"/>
      <c r="G155" s="80"/>
      <c r="H155" s="80"/>
      <c r="I155" s="80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80"/>
      <c r="C156" s="80"/>
      <c r="D156" s="80"/>
      <c r="E156" s="80"/>
      <c r="F156" s="80"/>
      <c r="G156" s="80"/>
      <c r="H156" s="80"/>
      <c r="I156" s="80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80"/>
      <c r="C157" s="80"/>
      <c r="D157" s="80"/>
      <c r="E157" s="80"/>
      <c r="F157" s="80"/>
      <c r="G157" s="80"/>
      <c r="H157" s="80"/>
      <c r="I157" s="80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80"/>
      <c r="C158" s="80"/>
      <c r="D158" s="80"/>
      <c r="E158" s="80"/>
      <c r="F158" s="80"/>
      <c r="G158" s="80"/>
      <c r="H158" s="80"/>
      <c r="I158" s="80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75"/>
      <c r="E178" s="75"/>
      <c r="F178" s="75"/>
      <c r="G178" s="75"/>
      <c r="H178" s="74"/>
      <c r="I178" s="74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75"/>
      <c r="E179" s="75"/>
      <c r="F179" s="75"/>
      <c r="G179" s="75"/>
      <c r="H179" s="74"/>
      <c r="I179" s="74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6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6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6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6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75"/>
      <c r="E203" s="75"/>
      <c r="F203" s="75"/>
      <c r="G203" s="75"/>
      <c r="H203" s="74"/>
      <c r="I203" s="74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6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6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6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6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6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75"/>
      <c r="E228" s="75"/>
      <c r="F228" s="75"/>
      <c r="G228" s="75"/>
      <c r="H228" s="74"/>
      <c r="I228" s="74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6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6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6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6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6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35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358" priority="103" operator="equal">
      <formula>"OFF"</formula>
    </cfRule>
  </conditionalFormatting>
  <conditionalFormatting sqref="P28:P47">
    <cfRule type="cellIs" dxfId="357" priority="102" operator="equal">
      <formula>"OFF"</formula>
    </cfRule>
  </conditionalFormatting>
  <conditionalFormatting sqref="R28:R47">
    <cfRule type="cellIs" dxfId="356" priority="101" operator="equal">
      <formula>"OFF"</formula>
    </cfRule>
  </conditionalFormatting>
  <conditionalFormatting sqref="O28:O47">
    <cfRule type="cellIs" dxfId="355" priority="100" operator="notBetween">
      <formula>-0.0017</formula>
      <formula>0.0017</formula>
    </cfRule>
  </conditionalFormatting>
  <conditionalFormatting sqref="L28:L47">
    <cfRule type="cellIs" dxfId="354" priority="99" operator="notBetween">
      <formula>-0.0017</formula>
      <formula>0.0017</formula>
    </cfRule>
  </conditionalFormatting>
  <conditionalFormatting sqref="K53:K72 N53:N72">
    <cfRule type="cellIs" dxfId="35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352" priority="96" operator="equal">
      <formula>"OFF"</formula>
    </cfRule>
  </conditionalFormatting>
  <conditionalFormatting sqref="P53:P72">
    <cfRule type="cellIs" dxfId="351" priority="95" operator="equal">
      <formula>"OFF"</formula>
    </cfRule>
  </conditionalFormatting>
  <conditionalFormatting sqref="R53:R72">
    <cfRule type="cellIs" dxfId="350" priority="94" operator="equal">
      <formula>"OFF"</formula>
    </cfRule>
  </conditionalFormatting>
  <conditionalFormatting sqref="O53:O72">
    <cfRule type="cellIs" dxfId="349" priority="93" operator="notBetween">
      <formula>-0.0017</formula>
      <formula>0.0017</formula>
    </cfRule>
  </conditionalFormatting>
  <conditionalFormatting sqref="L53:L72">
    <cfRule type="cellIs" dxfId="348" priority="92" operator="notBetween">
      <formula>-0.0017</formula>
      <formula>0.0017</formula>
    </cfRule>
  </conditionalFormatting>
  <conditionalFormatting sqref="K78:K97 N78:N97">
    <cfRule type="cellIs" dxfId="34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346" priority="89" operator="equal">
      <formula>"OFF"</formula>
    </cfRule>
  </conditionalFormatting>
  <conditionalFormatting sqref="P78:P97">
    <cfRule type="cellIs" dxfId="345" priority="88" operator="equal">
      <formula>"OFF"</formula>
    </cfRule>
  </conditionalFormatting>
  <conditionalFormatting sqref="R78:R97">
    <cfRule type="cellIs" dxfId="344" priority="87" operator="equal">
      <formula>"OFF"</formula>
    </cfRule>
  </conditionalFormatting>
  <conditionalFormatting sqref="O78:O97">
    <cfRule type="cellIs" dxfId="343" priority="86" operator="notBetween">
      <formula>-0.0017</formula>
      <formula>0.0017</formula>
    </cfRule>
  </conditionalFormatting>
  <conditionalFormatting sqref="L78:L97">
    <cfRule type="cellIs" dxfId="342" priority="85" operator="notBetween">
      <formula>-0.0017</formula>
      <formula>0.0017</formula>
    </cfRule>
  </conditionalFormatting>
  <conditionalFormatting sqref="K103:K122 N103:N122">
    <cfRule type="cellIs" dxfId="34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340" priority="82" operator="equal">
      <formula>"OFF"</formula>
    </cfRule>
  </conditionalFormatting>
  <conditionalFormatting sqref="P103:P122">
    <cfRule type="cellIs" dxfId="339" priority="81" operator="equal">
      <formula>"OFF"</formula>
    </cfRule>
  </conditionalFormatting>
  <conditionalFormatting sqref="R103:R122">
    <cfRule type="cellIs" dxfId="338" priority="80" operator="equal">
      <formula>"OFF"</formula>
    </cfRule>
  </conditionalFormatting>
  <conditionalFormatting sqref="O103:O122">
    <cfRule type="cellIs" dxfId="337" priority="79" operator="notBetween">
      <formula>-0.0017</formula>
      <formula>0.0017</formula>
    </cfRule>
  </conditionalFormatting>
  <conditionalFormatting sqref="L103:L122">
    <cfRule type="cellIs" dxfId="336" priority="78" operator="notBetween">
      <formula>-0.0017</formula>
      <formula>0.0017</formula>
    </cfRule>
  </conditionalFormatting>
  <conditionalFormatting sqref="K128:K147 N128:N147">
    <cfRule type="cellIs" dxfId="33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334" priority="75" operator="equal">
      <formula>"OFF"</formula>
    </cfRule>
  </conditionalFormatting>
  <conditionalFormatting sqref="P128:P147">
    <cfRule type="cellIs" dxfId="333" priority="74" operator="equal">
      <formula>"OFF"</formula>
    </cfRule>
  </conditionalFormatting>
  <conditionalFormatting sqref="R128:R147">
    <cfRule type="cellIs" dxfId="332" priority="73" operator="equal">
      <formula>"OFF"</formula>
    </cfRule>
  </conditionalFormatting>
  <conditionalFormatting sqref="O128:O147">
    <cfRule type="cellIs" dxfId="331" priority="72" operator="notBetween">
      <formula>-0.0017</formula>
      <formula>0.0017</formula>
    </cfRule>
  </conditionalFormatting>
  <conditionalFormatting sqref="L128:L147">
    <cfRule type="cellIs" dxfId="330" priority="71" operator="notBetween">
      <formula>-0.0017</formula>
      <formula>0.0017</formula>
    </cfRule>
  </conditionalFormatting>
  <conditionalFormatting sqref="K153:K172 N153:N172">
    <cfRule type="cellIs" dxfId="32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328" priority="68" operator="equal">
      <formula>"OFF"</formula>
    </cfRule>
  </conditionalFormatting>
  <conditionalFormatting sqref="P153:P172">
    <cfRule type="cellIs" dxfId="327" priority="67" operator="equal">
      <formula>"OFF"</formula>
    </cfRule>
  </conditionalFormatting>
  <conditionalFormatting sqref="R153:R172">
    <cfRule type="cellIs" dxfId="326" priority="66" operator="equal">
      <formula>"OFF"</formula>
    </cfRule>
  </conditionalFormatting>
  <conditionalFormatting sqref="O153:O172">
    <cfRule type="cellIs" dxfId="325" priority="65" operator="notBetween">
      <formula>-0.0017</formula>
      <formula>0.0017</formula>
    </cfRule>
  </conditionalFormatting>
  <conditionalFormatting sqref="L153:L172">
    <cfRule type="cellIs" dxfId="324" priority="64" operator="notBetween">
      <formula>-0.0017</formula>
      <formula>0.0017</formula>
    </cfRule>
  </conditionalFormatting>
  <conditionalFormatting sqref="K178:K197 N178:N197">
    <cfRule type="cellIs" dxfId="32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322" priority="61" operator="equal">
      <formula>"OFF"</formula>
    </cfRule>
  </conditionalFormatting>
  <conditionalFormatting sqref="P178:P197">
    <cfRule type="cellIs" dxfId="321" priority="60" operator="equal">
      <formula>"OFF"</formula>
    </cfRule>
  </conditionalFormatting>
  <conditionalFormatting sqref="R178:R197">
    <cfRule type="cellIs" dxfId="320" priority="59" operator="equal">
      <formula>"OFF"</formula>
    </cfRule>
  </conditionalFormatting>
  <conditionalFormatting sqref="O178:O197">
    <cfRule type="cellIs" dxfId="319" priority="58" operator="notBetween">
      <formula>-0.0017</formula>
      <formula>0.0017</formula>
    </cfRule>
  </conditionalFormatting>
  <conditionalFormatting sqref="L178:L197">
    <cfRule type="cellIs" dxfId="318" priority="57" operator="notBetween">
      <formula>-0.0017</formula>
      <formula>0.0017</formula>
    </cfRule>
  </conditionalFormatting>
  <conditionalFormatting sqref="K203:K222 N203:N222">
    <cfRule type="cellIs" dxfId="31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316" priority="54" operator="equal">
      <formula>"OFF"</formula>
    </cfRule>
  </conditionalFormatting>
  <conditionalFormatting sqref="P203:P222">
    <cfRule type="cellIs" dxfId="315" priority="53" operator="equal">
      <formula>"OFF"</formula>
    </cfRule>
  </conditionalFormatting>
  <conditionalFormatting sqref="R203:R222">
    <cfRule type="cellIs" dxfId="314" priority="52" operator="equal">
      <formula>"OFF"</formula>
    </cfRule>
  </conditionalFormatting>
  <conditionalFormatting sqref="O203:O222">
    <cfRule type="cellIs" dxfId="313" priority="51" operator="notBetween">
      <formula>-0.0017</formula>
      <formula>0.0017</formula>
    </cfRule>
  </conditionalFormatting>
  <conditionalFormatting sqref="L203:L222">
    <cfRule type="cellIs" dxfId="312" priority="50" operator="notBetween">
      <formula>-0.0017</formula>
      <formula>0.0017</formula>
    </cfRule>
  </conditionalFormatting>
  <conditionalFormatting sqref="K228:K247 N228:N247">
    <cfRule type="cellIs" dxfId="31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310" priority="47" operator="equal">
      <formula>"OFF"</formula>
    </cfRule>
  </conditionalFormatting>
  <conditionalFormatting sqref="P228:P247">
    <cfRule type="cellIs" dxfId="309" priority="46" operator="equal">
      <formula>"OFF"</formula>
    </cfRule>
  </conditionalFormatting>
  <conditionalFormatting sqref="R228:R247">
    <cfRule type="cellIs" dxfId="308" priority="45" operator="equal">
      <formula>"OFF"</formula>
    </cfRule>
  </conditionalFormatting>
  <conditionalFormatting sqref="O228:O247">
    <cfRule type="cellIs" dxfId="307" priority="44" operator="notBetween">
      <formula>-0.0017</formula>
      <formula>0.0017</formula>
    </cfRule>
  </conditionalFormatting>
  <conditionalFormatting sqref="L228:L247">
    <cfRule type="cellIs" dxfId="306" priority="43" operator="notBetween">
      <formula>-0.0017</formula>
      <formula>0.0017</formula>
    </cfRule>
  </conditionalFormatting>
  <conditionalFormatting sqref="K253:K272 N253:N272">
    <cfRule type="cellIs" dxfId="30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304" priority="40" operator="equal">
      <formula>"OFF"</formula>
    </cfRule>
  </conditionalFormatting>
  <conditionalFormatting sqref="P253:P272">
    <cfRule type="cellIs" dxfId="303" priority="39" operator="equal">
      <formula>"OFF"</formula>
    </cfRule>
  </conditionalFormatting>
  <conditionalFormatting sqref="R253:R272">
    <cfRule type="cellIs" dxfId="302" priority="38" operator="equal">
      <formula>"OFF"</formula>
    </cfRule>
  </conditionalFormatting>
  <conditionalFormatting sqref="O253:O272">
    <cfRule type="cellIs" dxfId="301" priority="37" operator="notBetween">
      <formula>-0.0017</formula>
      <formula>0.0017</formula>
    </cfRule>
  </conditionalFormatting>
  <conditionalFormatting sqref="L253:L272">
    <cfRule type="cellIs" dxfId="300" priority="36" operator="notBetween">
      <formula>-0.0017</formula>
      <formula>0.0017</formula>
    </cfRule>
  </conditionalFormatting>
  <conditionalFormatting sqref="K278:K297 N278:N297">
    <cfRule type="cellIs" dxfId="29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298" priority="33" operator="equal">
      <formula>"OFF"</formula>
    </cfRule>
  </conditionalFormatting>
  <conditionalFormatting sqref="P278:P297">
    <cfRule type="cellIs" dxfId="297" priority="32" operator="equal">
      <formula>"OFF"</formula>
    </cfRule>
  </conditionalFormatting>
  <conditionalFormatting sqref="R278:R297">
    <cfRule type="cellIs" dxfId="296" priority="31" operator="equal">
      <formula>"OFF"</formula>
    </cfRule>
  </conditionalFormatting>
  <conditionalFormatting sqref="O278:O297">
    <cfRule type="cellIs" dxfId="295" priority="30" operator="notBetween">
      <formula>-0.0017</formula>
      <formula>0.0017</formula>
    </cfRule>
  </conditionalFormatting>
  <conditionalFormatting sqref="L278:L297">
    <cfRule type="cellIs" dxfId="294" priority="29" operator="notBetween">
      <formula>-0.0017</formula>
      <formula>0.0017</formula>
    </cfRule>
  </conditionalFormatting>
  <conditionalFormatting sqref="K303:K322 N303:N322">
    <cfRule type="cellIs" dxfId="29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292" priority="26" operator="equal">
      <formula>"OFF"</formula>
    </cfRule>
  </conditionalFormatting>
  <conditionalFormatting sqref="P303:P322">
    <cfRule type="cellIs" dxfId="291" priority="25" operator="equal">
      <formula>"OFF"</formula>
    </cfRule>
  </conditionalFormatting>
  <conditionalFormatting sqref="R303:R322">
    <cfRule type="cellIs" dxfId="290" priority="24" operator="equal">
      <formula>"OFF"</formula>
    </cfRule>
  </conditionalFormatting>
  <conditionalFormatting sqref="O303:O322">
    <cfRule type="cellIs" dxfId="289" priority="23" operator="notBetween">
      <formula>-0.0017</formula>
      <formula>0.0017</formula>
    </cfRule>
  </conditionalFormatting>
  <conditionalFormatting sqref="L303:L322">
    <cfRule type="cellIs" dxfId="288" priority="22" operator="notBetween">
      <formula>-0.0017</formula>
      <formula>0.0017</formula>
    </cfRule>
  </conditionalFormatting>
  <conditionalFormatting sqref="K328:K347 N328:N347">
    <cfRule type="cellIs" dxfId="28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286" priority="19" operator="equal">
      <formula>"OFF"</formula>
    </cfRule>
  </conditionalFormatting>
  <conditionalFormatting sqref="P328:P347">
    <cfRule type="cellIs" dxfId="285" priority="18" operator="equal">
      <formula>"OFF"</formula>
    </cfRule>
  </conditionalFormatting>
  <conditionalFormatting sqref="R328:R347">
    <cfRule type="cellIs" dxfId="284" priority="17" operator="equal">
      <formula>"OFF"</formula>
    </cfRule>
  </conditionalFormatting>
  <conditionalFormatting sqref="O328:O347">
    <cfRule type="cellIs" dxfId="283" priority="16" operator="notBetween">
      <formula>-0.0017</formula>
      <formula>0.0017</formula>
    </cfRule>
  </conditionalFormatting>
  <conditionalFormatting sqref="L328:L347">
    <cfRule type="cellIs" dxfId="282" priority="15" operator="notBetween">
      <formula>-0.0017</formula>
      <formula>0.0017</formula>
    </cfRule>
  </conditionalFormatting>
  <conditionalFormatting sqref="K353:K372 N353:N372">
    <cfRule type="cellIs" dxfId="28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280" priority="12" operator="equal">
      <formula>"OFF"</formula>
    </cfRule>
  </conditionalFormatting>
  <conditionalFormatting sqref="P353:P372">
    <cfRule type="cellIs" dxfId="279" priority="11" operator="equal">
      <formula>"OFF"</formula>
    </cfRule>
  </conditionalFormatting>
  <conditionalFormatting sqref="R353:R372">
    <cfRule type="cellIs" dxfId="278" priority="10" operator="equal">
      <formula>"OFF"</formula>
    </cfRule>
  </conditionalFormatting>
  <conditionalFormatting sqref="O353:O372">
    <cfRule type="cellIs" dxfId="277" priority="9" operator="notBetween">
      <formula>-0.0017</formula>
      <formula>0.0017</formula>
    </cfRule>
  </conditionalFormatting>
  <conditionalFormatting sqref="L353:L372">
    <cfRule type="cellIs" dxfId="276" priority="8" operator="notBetween">
      <formula>-0.0017</formula>
      <formula>0.0017</formula>
    </cfRule>
  </conditionalFormatting>
  <conditionalFormatting sqref="K378:K397 N378:N397">
    <cfRule type="cellIs" dxfId="27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274" priority="5" operator="equal">
      <formula>"OFF"</formula>
    </cfRule>
  </conditionalFormatting>
  <conditionalFormatting sqref="P378:P397">
    <cfRule type="cellIs" dxfId="273" priority="4" operator="equal">
      <formula>"OFF"</formula>
    </cfRule>
  </conditionalFormatting>
  <conditionalFormatting sqref="R378:R397">
    <cfRule type="cellIs" dxfId="272" priority="3" operator="equal">
      <formula>"OFF"</formula>
    </cfRule>
  </conditionalFormatting>
  <conditionalFormatting sqref="O378:O397">
    <cfRule type="cellIs" dxfId="271" priority="2" operator="notBetween">
      <formula>-0.0017</formula>
      <formula>0.0017</formula>
    </cfRule>
  </conditionalFormatting>
  <conditionalFormatting sqref="L378:L397">
    <cfRule type="cellIs" dxfId="27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E2003A8C-E6E1-4617-B644-B00FAC3E42B9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B705-A2B4-4A44-99A1-64E633FEF942}">
  <sheetPr>
    <tabColor theme="3" tint="0.79998168889431442"/>
  </sheetPr>
  <dimension ref="A1:AK399"/>
  <sheetViews>
    <sheetView zoomScale="40" zoomScaleNormal="40" workbookViewId="0">
      <pane ySplit="24" topLeftCell="A25" activePane="bottomLeft" state="frozen"/>
      <selection activeCell="Z43" sqref="Z43"/>
      <selection pane="bottomLeft" activeCell="Z43" sqref="Z43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48">
        <v>170213</v>
      </c>
      <c r="F1" s="102">
        <v>1018.1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63"/>
      <c r="F2" s="102">
        <v>17.8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80</v>
      </c>
      <c r="G3" s="198" t="s">
        <v>51</v>
      </c>
      <c r="H3" s="198"/>
      <c r="N3" s="199" t="s">
        <v>58</v>
      </c>
      <c r="O3" s="199"/>
      <c r="P3" s="99"/>
      <c r="Q3" s="101">
        <v>3</v>
      </c>
      <c r="R3" s="99"/>
      <c r="S3" s="100">
        <v>3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4.5334323110159858</v>
      </c>
      <c r="G4" s="198" t="s">
        <v>49</v>
      </c>
      <c r="H4" s="198"/>
      <c r="N4" s="200" t="s">
        <v>59</v>
      </c>
      <c r="O4" s="200"/>
      <c r="P4" s="110">
        <v>1</v>
      </c>
      <c r="Q4" s="111">
        <f>IF(P4="","0",(P4-1)*1000000)</f>
        <v>0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3</v>
      </c>
      <c r="R5" s="109"/>
      <c r="S5" s="114">
        <f>S4+S3</f>
        <v>3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>
        <f>B48</f>
        <v>0</v>
      </c>
      <c r="C9" s="8">
        <f>C48</f>
        <v>0</v>
      </c>
      <c r="D9" s="9">
        <f>D48</f>
        <v>0</v>
      </c>
      <c r="E9" s="9">
        <f>E48</f>
        <v>0</v>
      </c>
      <c r="F9" s="9">
        <f>VALUE(F48)</f>
        <v>0</v>
      </c>
      <c r="G9" s="9">
        <f>VALUE(G48)</f>
        <v>0</v>
      </c>
      <c r="H9" s="9">
        <f>H48</f>
        <v>0</v>
      </c>
      <c r="I9" s="10">
        <f>I48</f>
        <v>0</v>
      </c>
      <c r="K9" s="79">
        <f>(F9*(1+($S$3/1000000)))/(1+($Q$3/1000000))-F9</f>
        <v>0</v>
      </c>
      <c r="L9" s="78">
        <f>(G9*(1+($S$5/1000000)))/(1+($Q$5/1000000))-G9</f>
        <v>0</v>
      </c>
      <c r="N9" s="88" t="s">
        <v>14</v>
      </c>
      <c r="O9" s="212" t="str">
        <f t="shared" ref="O9:O23" si="0">IF(C9=0,"",$C$9&amp;"-"&amp;$B$9&amp;"-"&amp;C9)</f>
        <v/>
      </c>
      <c r="P9" s="212"/>
      <c r="Q9" s="89">
        <v>0</v>
      </c>
      <c r="R9" s="90" t="str">
        <f>IF(F9=0,"",F9+K9)</f>
        <v/>
      </c>
      <c r="S9" s="89" t="str">
        <f t="shared" ref="S9:S23" si="1">IF(E9=0,"",E9)</f>
        <v/>
      </c>
      <c r="T9" s="213" t="str">
        <f t="shared" ref="T9:T23" si="2">H9&amp;"/"&amp;I9</f>
        <v>0/0</v>
      </c>
      <c r="U9" s="213"/>
      <c r="V9" s="93" t="str">
        <f>"  #  "&amp;E1&amp;" Atm ppm = "&amp;F4&amp;"     ( p: "&amp;F1&amp;"mbar    t: "&amp;F2&amp;"C     hum: "&amp;F3&amp;" % )"</f>
        <v xml:space="preserve">  #  170213 Atm ppm = 4.53343231101599     ( p: 1018.1mbar    t: 17.8C     hum: 80 % )</v>
      </c>
      <c r="X9" s="88" t="s">
        <v>14</v>
      </c>
      <c r="Y9" s="212" t="str">
        <f t="shared" ref="Y9:Y23" si="3">O9</f>
        <v/>
      </c>
      <c r="Z9" s="212"/>
      <c r="AA9" s="89">
        <f t="shared" ref="AA9:AA23" si="4">Q9</f>
        <v>0</v>
      </c>
      <c r="AB9" s="92" t="str">
        <f t="shared" ref="AB9:AB23" si="5">IF(G9=0,"",G9+L9)</f>
        <v/>
      </c>
      <c r="AC9" s="93" t="str">
        <f>"  #  "&amp;E1&amp;" Atmos ppm = "&amp;F4&amp;"     ( p: "&amp;F1&amp;"mbar    t: "&amp;F2&amp;"C     hum: "&amp;F3&amp;" % )"</f>
        <v xml:space="preserve">  #  170213 Atmos ppm = 4.53343231101599     ( p: 1018.1mbar    t: 17.8C     hum: 80 % )</v>
      </c>
      <c r="AD9" s="6"/>
    </row>
    <row r="10" spans="1:37" x14ac:dyDescent="0.3">
      <c r="A10" s="7" t="s">
        <v>15</v>
      </c>
      <c r="B10" s="8">
        <f>B73</f>
        <v>0</v>
      </c>
      <c r="C10" s="8">
        <f>C73</f>
        <v>0</v>
      </c>
      <c r="D10" s="9">
        <f>D73</f>
        <v>0</v>
      </c>
      <c r="E10" s="9">
        <f>E73</f>
        <v>0</v>
      </c>
      <c r="F10" s="9">
        <f>VALUE(F73)</f>
        <v>0</v>
      </c>
      <c r="G10" s="9">
        <f>VALUE(G73)</f>
        <v>0</v>
      </c>
      <c r="H10" s="9">
        <f>H73</f>
        <v>0</v>
      </c>
      <c r="I10" s="10">
        <f>I73</f>
        <v>0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0</v>
      </c>
      <c r="N10" s="11" t="s">
        <v>14</v>
      </c>
      <c r="O10" s="208" t="str">
        <f t="shared" si="0"/>
        <v/>
      </c>
      <c r="P10" s="208"/>
      <c r="Q10" s="12" t="str">
        <f t="shared" ref="Q10:Q23" si="8">IF(D10=0,"",IF($D$9&lt;D10,D10-$D$9,(400-$D$9+D10)))</f>
        <v/>
      </c>
      <c r="R10" s="13" t="str">
        <f t="shared" ref="R10:R23" si="9">IF(F10=0,"",F10+K10)</f>
        <v/>
      </c>
      <c r="S10" s="12" t="str">
        <f t="shared" si="1"/>
        <v/>
      </c>
      <c r="T10" s="209" t="str">
        <f t="shared" si="2"/>
        <v>0/0</v>
      </c>
      <c r="U10" s="209"/>
      <c r="V10" s="91"/>
      <c r="X10" s="11" t="s">
        <v>14</v>
      </c>
      <c r="Y10" s="208" t="str">
        <f t="shared" si="3"/>
        <v/>
      </c>
      <c r="Z10" s="208"/>
      <c r="AA10" s="12" t="str">
        <f t="shared" si="4"/>
        <v/>
      </c>
      <c r="AB10" s="13" t="str">
        <f t="shared" si="5"/>
        <v/>
      </c>
      <c r="AC10" s="14"/>
      <c r="AD10" s="6"/>
    </row>
    <row r="11" spans="1:37" x14ac:dyDescent="0.3">
      <c r="A11" s="7" t="s">
        <v>16</v>
      </c>
      <c r="B11" s="8">
        <f>B98</f>
        <v>0</v>
      </c>
      <c r="C11" s="8">
        <f>C98</f>
        <v>0</v>
      </c>
      <c r="D11" s="9">
        <f>D98</f>
        <v>0</v>
      </c>
      <c r="E11" s="9">
        <f>E98</f>
        <v>0</v>
      </c>
      <c r="F11" s="9">
        <f>VALUE(F98)</f>
        <v>0</v>
      </c>
      <c r="G11" s="9">
        <f>VALUE(G98)</f>
        <v>0</v>
      </c>
      <c r="H11" s="9">
        <f>H98</f>
        <v>0</v>
      </c>
      <c r="I11" s="10">
        <f>I98</f>
        <v>0</v>
      </c>
      <c r="K11" s="79">
        <f t="shared" si="6"/>
        <v>0</v>
      </c>
      <c r="L11" s="78">
        <f t="shared" si="7"/>
        <v>0</v>
      </c>
      <c r="N11" s="11" t="s">
        <v>14</v>
      </c>
      <c r="O11" s="208" t="str">
        <f t="shared" si="0"/>
        <v/>
      </c>
      <c r="P11" s="208"/>
      <c r="Q11" s="12" t="str">
        <f t="shared" si="8"/>
        <v/>
      </c>
      <c r="R11" s="13" t="str">
        <f t="shared" si="9"/>
        <v/>
      </c>
      <c r="S11" s="12" t="str">
        <f t="shared" si="1"/>
        <v/>
      </c>
      <c r="T11" s="209" t="str">
        <f t="shared" si="2"/>
        <v>0/0</v>
      </c>
      <c r="U11" s="209"/>
      <c r="V11" s="91"/>
      <c r="X11" s="11" t="s">
        <v>14</v>
      </c>
      <c r="Y11" s="208" t="str">
        <f t="shared" si="3"/>
        <v/>
      </c>
      <c r="Z11" s="208"/>
      <c r="AA11" s="12" t="str">
        <f t="shared" si="4"/>
        <v/>
      </c>
      <c r="AB11" s="13" t="str">
        <f t="shared" si="5"/>
        <v/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121"/>
      <c r="C28" s="121"/>
      <c r="D28" s="121"/>
      <c r="E28" s="121"/>
      <c r="F28" s="120"/>
      <c r="G28" s="120"/>
      <c r="H28" s="121"/>
      <c r="I28" s="121"/>
      <c r="J28" s="6"/>
      <c r="K28" s="38" t="str">
        <f>IF(ISBLANK(D28),"",D28-$D$48)</f>
        <v/>
      </c>
      <c r="L28" s="39" t="str">
        <f t="shared" ref="L28:L47" si="10">IF(K28="","",SIN(K28*PI()/200)*G28)</f>
        <v/>
      </c>
      <c r="M28" s="40" t="s">
        <v>38</v>
      </c>
      <c r="N28" s="38" t="str">
        <f>IF(ISBLANK(E28),"",E28-$E$48)</f>
        <v/>
      </c>
      <c r="O28" s="39" t="str">
        <f t="shared" ref="O28:O47" si="11">IF(N28="","",SIN(N28*PI()/200)*G28)</f>
        <v/>
      </c>
      <c r="P28" s="40" t="s">
        <v>38</v>
      </c>
      <c r="Q28" s="41" t="str">
        <f>IF(ISBLANK(F28),"",F28-$F$48)</f>
        <v/>
      </c>
      <c r="R28" s="42" t="s">
        <v>38</v>
      </c>
      <c r="S28" s="43" t="str">
        <f t="shared" ref="S28:S47" si="12">IF(ISBLANK(G28),"",G28-$G$48)</f>
        <v/>
      </c>
      <c r="T28" s="44" t="str">
        <f>IF(M28="ON",IF(ISBLANK(D28),"0",D28),"0")</f>
        <v>0</v>
      </c>
      <c r="U28" s="44" t="str">
        <f t="shared" ref="U28:U47" si="13">IF(P28="ON",IF(ISBLANK(E28),"0",IF(E28&lt;200,E28,(400-E28))),"0")</f>
        <v>0</v>
      </c>
      <c r="V28" s="44" t="str">
        <f t="shared" ref="V28:V47" si="14">IF(R28="ON",IF(ISBLANK(F28),"0",F28),"0")</f>
        <v>0</v>
      </c>
      <c r="W28" s="44" t="str">
        <f t="shared" ref="W28:W47" si="15">IF(R28="ON",IF(ISBLANK(G28),"0",G28),"0")</f>
        <v>0</v>
      </c>
      <c r="X28" s="45"/>
      <c r="Y28" s="81"/>
    </row>
    <row r="29" spans="1:35" x14ac:dyDescent="0.3">
      <c r="A29" s="35">
        <v>2</v>
      </c>
      <c r="B29" s="121"/>
      <c r="C29" s="121"/>
      <c r="D29" s="121"/>
      <c r="E29" s="121"/>
      <c r="F29" s="120"/>
      <c r="G29" s="120"/>
      <c r="H29" s="121"/>
      <c r="I29" s="121"/>
      <c r="J29" s="6"/>
      <c r="K29" s="122" t="str">
        <f>IF(ISBLANK(D29),"",IF(D28&lt;D29,((D29-200)-$D$48),((D29+200)-$D$48)))</f>
        <v/>
      </c>
      <c r="L29" s="123" t="str">
        <f t="shared" si="10"/>
        <v/>
      </c>
      <c r="M29" s="124" t="s">
        <v>38</v>
      </c>
      <c r="N29" s="122" t="str">
        <f>IF(ISBLANK(E29),"",(400-E29)-$E$48)</f>
        <v/>
      </c>
      <c r="O29" s="123" t="str">
        <f t="shared" si="11"/>
        <v/>
      </c>
      <c r="P29" s="124" t="s">
        <v>38</v>
      </c>
      <c r="Q29" s="125" t="str">
        <f t="shared" ref="Q29:Q47" si="16">IF(ISBLANK(F29),"",F29-$F$48)</f>
        <v/>
      </c>
      <c r="R29" s="126" t="s">
        <v>38</v>
      </c>
      <c r="S29" s="127" t="str">
        <f t="shared" si="12"/>
        <v/>
      </c>
      <c r="T29" s="128" t="str">
        <f>IF(M29="ON",IF(ISBLANK(D29),"0",IF(D28&lt;D29,(D29-200),(D29+200))),"0")</f>
        <v>0</v>
      </c>
      <c r="U29" s="128" t="str">
        <f t="shared" si="13"/>
        <v>0</v>
      </c>
      <c r="V29" s="128" t="str">
        <f t="shared" si="14"/>
        <v>0</v>
      </c>
      <c r="W29" s="128" t="str">
        <f t="shared" si="15"/>
        <v>0</v>
      </c>
      <c r="X29" s="129"/>
    </row>
    <row r="30" spans="1:35" x14ac:dyDescent="0.3">
      <c r="A30" s="35">
        <v>3</v>
      </c>
      <c r="B30" s="80"/>
      <c r="C30" s="80"/>
      <c r="D30" s="80"/>
      <c r="E30" s="80"/>
      <c r="F30" s="80"/>
      <c r="G30" s="80"/>
      <c r="H30" s="80"/>
      <c r="I30" s="80"/>
      <c r="J30" s="6"/>
      <c r="K30" s="38" t="str">
        <f>IF(ISBLANK(D30),"",D30-$D$48)</f>
        <v/>
      </c>
      <c r="L30" s="46" t="str">
        <f t="shared" si="10"/>
        <v/>
      </c>
      <c r="M30" s="40" t="s">
        <v>38</v>
      </c>
      <c r="N30" s="38" t="str">
        <f>IF(ISBLANK(E30),"",E30-$E$48)</f>
        <v/>
      </c>
      <c r="O30" s="46" t="str">
        <f t="shared" si="11"/>
        <v/>
      </c>
      <c r="P30" s="40" t="s">
        <v>38</v>
      </c>
      <c r="Q30" s="41" t="str">
        <f t="shared" si="16"/>
        <v/>
      </c>
      <c r="R30" s="42" t="s">
        <v>38</v>
      </c>
      <c r="S30" s="43" t="str">
        <f t="shared" si="12"/>
        <v/>
      </c>
      <c r="T30" s="44" t="str">
        <f>IF(M30="ON",IF(ISBLANK(D30),"0",D30),"0")</f>
        <v>0</v>
      </c>
      <c r="U30" s="44" t="str">
        <f t="shared" si="13"/>
        <v>0</v>
      </c>
      <c r="V30" s="44" t="str">
        <f t="shared" si="14"/>
        <v>0</v>
      </c>
      <c r="W30" s="44" t="str">
        <f t="shared" si="15"/>
        <v>0</v>
      </c>
      <c r="X30" s="45"/>
    </row>
    <row r="31" spans="1:35" x14ac:dyDescent="0.3">
      <c r="A31" s="35">
        <v>4</v>
      </c>
      <c r="B31" s="80"/>
      <c r="C31" s="80"/>
      <c r="D31" s="87"/>
      <c r="E31" s="80"/>
      <c r="F31" s="80"/>
      <c r="G31" s="80"/>
      <c r="H31" s="80"/>
      <c r="I31" s="80"/>
      <c r="J31" s="6"/>
      <c r="K31" s="122" t="str">
        <f>IF(ISBLANK(D31),"",IF(D30&lt;D31,((D31-200)-$D$48),((D31+200)-$D$48)))</f>
        <v/>
      </c>
      <c r="L31" s="123" t="str">
        <f t="shared" si="10"/>
        <v/>
      </c>
      <c r="M31" s="124" t="s">
        <v>38</v>
      </c>
      <c r="N31" s="122" t="str">
        <f>IF(ISBLANK(E31),"",(400-E31)-$E$48)</f>
        <v/>
      </c>
      <c r="O31" s="123" t="str">
        <f t="shared" si="11"/>
        <v/>
      </c>
      <c r="P31" s="124" t="s">
        <v>38</v>
      </c>
      <c r="Q31" s="125" t="str">
        <f t="shared" si="16"/>
        <v/>
      </c>
      <c r="R31" s="126" t="s">
        <v>38</v>
      </c>
      <c r="S31" s="127" t="str">
        <f t="shared" si="12"/>
        <v/>
      </c>
      <c r="T31" s="128" t="str">
        <f>IF(M31="ON",IF(ISBLANK(D31),"0",IF(D30&lt;D31,(D31-200),(D31+200))),"0")</f>
        <v>0</v>
      </c>
      <c r="U31" s="128" t="str">
        <f t="shared" si="13"/>
        <v>0</v>
      </c>
      <c r="V31" s="128" t="str">
        <f t="shared" si="14"/>
        <v>0</v>
      </c>
      <c r="W31" s="128" t="str">
        <f t="shared" si="15"/>
        <v>0</v>
      </c>
      <c r="X31" s="129"/>
    </row>
    <row r="32" spans="1:35" x14ac:dyDescent="0.3">
      <c r="A32" s="35">
        <v>5</v>
      </c>
      <c r="B32" s="80"/>
      <c r="C32" s="80"/>
      <c r="D32" s="80"/>
      <c r="E32" s="80"/>
      <c r="F32" s="80"/>
      <c r="G32" s="80"/>
      <c r="H32" s="80"/>
      <c r="I32" s="80"/>
      <c r="J32" s="6"/>
      <c r="K32" s="38" t="str">
        <f>IF(ISBLANK(D32),"",D32-$D$48)</f>
        <v/>
      </c>
      <c r="L32" s="46" t="str">
        <f t="shared" si="10"/>
        <v/>
      </c>
      <c r="M32" s="40" t="s">
        <v>38</v>
      </c>
      <c r="N32" s="38" t="str">
        <f>IF(ISBLANK(E32),"",E32-$E$48)</f>
        <v/>
      </c>
      <c r="O32" s="46" t="str">
        <f t="shared" si="11"/>
        <v/>
      </c>
      <c r="P32" s="40" t="s">
        <v>38</v>
      </c>
      <c r="Q32" s="41" t="str">
        <f t="shared" si="16"/>
        <v/>
      </c>
      <c r="R32" s="42" t="s">
        <v>38</v>
      </c>
      <c r="S32" s="43" t="str">
        <f t="shared" si="12"/>
        <v/>
      </c>
      <c r="T32" s="44" t="str">
        <f>IF(M32="ON",IF(ISBLANK(D32),"0",D32),"0")</f>
        <v>0</v>
      </c>
      <c r="U32" s="44" t="str">
        <f t="shared" si="13"/>
        <v>0</v>
      </c>
      <c r="V32" s="44" t="str">
        <f t="shared" si="14"/>
        <v>0</v>
      </c>
      <c r="W32" s="44" t="str">
        <f t="shared" si="15"/>
        <v>0</v>
      </c>
      <c r="X32" s="45"/>
    </row>
    <row r="33" spans="1:24" x14ac:dyDescent="0.3">
      <c r="A33" s="35">
        <v>6</v>
      </c>
      <c r="B33" s="80"/>
      <c r="C33" s="80"/>
      <c r="D33" s="80"/>
      <c r="E33" s="80"/>
      <c r="F33" s="80"/>
      <c r="G33" s="80"/>
      <c r="H33" s="80"/>
      <c r="I33" s="80"/>
      <c r="J33" s="6"/>
      <c r="K33" s="122" t="str">
        <f>IF(ISBLANK(D33),"",IF(D32&lt;D33,((D33-200)-$D$48),((D33+200)-$D$48)))</f>
        <v/>
      </c>
      <c r="L33" s="123" t="str">
        <f t="shared" si="10"/>
        <v/>
      </c>
      <c r="M33" s="124" t="s">
        <v>38</v>
      </c>
      <c r="N33" s="122" t="str">
        <f>IF(ISBLANK(E33),"",(400-E33)-$E$48)</f>
        <v/>
      </c>
      <c r="O33" s="123" t="str">
        <f t="shared" si="11"/>
        <v/>
      </c>
      <c r="P33" s="124" t="s">
        <v>38</v>
      </c>
      <c r="Q33" s="125" t="str">
        <f t="shared" si="16"/>
        <v/>
      </c>
      <c r="R33" s="126" t="s">
        <v>38</v>
      </c>
      <c r="S33" s="127" t="str">
        <f t="shared" si="12"/>
        <v/>
      </c>
      <c r="T33" s="128" t="str">
        <f>IF(M33="ON",IF(ISBLANK(D33),"0",IF(D32&lt;D33,(D33-200),(D33+200))),"0")</f>
        <v>0</v>
      </c>
      <c r="U33" s="128" t="str">
        <f t="shared" si="13"/>
        <v>0</v>
      </c>
      <c r="V33" s="128" t="str">
        <f t="shared" si="14"/>
        <v>0</v>
      </c>
      <c r="W33" s="128" t="str">
        <f t="shared" si="15"/>
        <v>0</v>
      </c>
      <c r="X33" s="129"/>
    </row>
    <row r="34" spans="1:24" x14ac:dyDescent="0.3">
      <c r="A34" s="35">
        <v>7</v>
      </c>
      <c r="B34" s="80"/>
      <c r="C34" s="80"/>
      <c r="D34" s="80"/>
      <c r="E34" s="80"/>
      <c r="F34" s="80"/>
      <c r="G34" s="80"/>
      <c r="H34" s="80"/>
      <c r="I34" s="80"/>
      <c r="J34" s="6"/>
      <c r="K34" s="38" t="str">
        <f>IF(ISBLANK(D34),"",D34-$D$48)</f>
        <v/>
      </c>
      <c r="L34" s="46" t="str">
        <f t="shared" si="10"/>
        <v/>
      </c>
      <c r="M34" s="40" t="s">
        <v>38</v>
      </c>
      <c r="N34" s="38" t="str">
        <f>IF(ISBLANK(E34),"",E34-$E$48)</f>
        <v/>
      </c>
      <c r="O34" s="46" t="str">
        <f t="shared" si="11"/>
        <v/>
      </c>
      <c r="P34" s="40" t="s">
        <v>38</v>
      </c>
      <c r="Q34" s="41" t="str">
        <f t="shared" si="16"/>
        <v/>
      </c>
      <c r="R34" s="42" t="s">
        <v>38</v>
      </c>
      <c r="S34" s="43" t="str">
        <f t="shared" si="12"/>
        <v/>
      </c>
      <c r="T34" s="44" t="str">
        <f>IF(M34="ON",IF(ISBLANK(D34),"0",D34),"0")</f>
        <v>0</v>
      </c>
      <c r="U34" s="44" t="str">
        <f t="shared" si="13"/>
        <v>0</v>
      </c>
      <c r="V34" s="44" t="str">
        <f t="shared" si="14"/>
        <v>0</v>
      </c>
      <c r="W34" s="44" t="str">
        <f t="shared" si="15"/>
        <v>0</v>
      </c>
      <c r="X34" s="45"/>
    </row>
    <row r="35" spans="1:24" x14ac:dyDescent="0.3">
      <c r="A35" s="35">
        <v>8</v>
      </c>
      <c r="B35" s="80"/>
      <c r="C35" s="80"/>
      <c r="D35" s="80"/>
      <c r="E35" s="80"/>
      <c r="F35" s="80"/>
      <c r="G35" s="80"/>
      <c r="H35" s="80"/>
      <c r="I35" s="80"/>
      <c r="J35" s="6"/>
      <c r="K35" s="122" t="str">
        <f>IF(ISBLANK(D35),"",IF(D34&lt;D35,((D35-200)-$D$48),((D35+200)-$D$48)))</f>
        <v/>
      </c>
      <c r="L35" s="123" t="str">
        <f t="shared" si="10"/>
        <v/>
      </c>
      <c r="M35" s="124" t="s">
        <v>38</v>
      </c>
      <c r="N35" s="122" t="str">
        <f>IF(ISBLANK(E35),"",(400-E35)-$E$48)</f>
        <v/>
      </c>
      <c r="O35" s="123" t="str">
        <f t="shared" si="11"/>
        <v/>
      </c>
      <c r="P35" s="124" t="s">
        <v>38</v>
      </c>
      <c r="Q35" s="125" t="str">
        <f t="shared" si="16"/>
        <v/>
      </c>
      <c r="R35" s="126" t="s">
        <v>38</v>
      </c>
      <c r="S35" s="127" t="str">
        <f t="shared" si="12"/>
        <v/>
      </c>
      <c r="T35" s="128" t="str">
        <f>IF(M35="ON",IF(ISBLANK(D35),"0",IF(D34&lt;D35,(D35-200),(D35+200))),"0")</f>
        <v>0</v>
      </c>
      <c r="U35" s="128" t="str">
        <f t="shared" si="13"/>
        <v>0</v>
      </c>
      <c r="V35" s="128" t="str">
        <f t="shared" si="14"/>
        <v>0</v>
      </c>
      <c r="W35" s="128" t="str">
        <f t="shared" si="15"/>
        <v>0</v>
      </c>
      <c r="X35" s="129"/>
    </row>
    <row r="36" spans="1:24" x14ac:dyDescent="0.3">
      <c r="A36" s="35">
        <v>9</v>
      </c>
      <c r="B36" s="36"/>
      <c r="C36" s="37"/>
      <c r="D36" s="37"/>
      <c r="E36" s="37"/>
      <c r="F36" s="37"/>
      <c r="G36" s="37"/>
      <c r="H36" s="37"/>
      <c r="I36" s="37"/>
      <c r="J36" s="6"/>
      <c r="K36" s="38" t="str">
        <f>IF(ISBLANK(D36),"",D36-$D$48)</f>
        <v/>
      </c>
      <c r="L36" s="46" t="str">
        <f t="shared" si="10"/>
        <v/>
      </c>
      <c r="M36" s="40" t="s">
        <v>38</v>
      </c>
      <c r="N36" s="38" t="str">
        <f>IF(ISBLANK(E36),"",E36-$E$48)</f>
        <v/>
      </c>
      <c r="O36" s="46" t="str">
        <f t="shared" si="11"/>
        <v/>
      </c>
      <c r="P36" s="40" t="s">
        <v>38</v>
      </c>
      <c r="Q36" s="41" t="str">
        <f t="shared" si="16"/>
        <v/>
      </c>
      <c r="R36" s="42" t="s">
        <v>38</v>
      </c>
      <c r="S36" s="43" t="str">
        <f t="shared" si="12"/>
        <v/>
      </c>
      <c r="T36" s="44" t="str">
        <f>IF(M36="ON",IF(ISBLANK(D36),"0",D36),"0")</f>
        <v>0</v>
      </c>
      <c r="U36" s="44" t="str">
        <f t="shared" si="13"/>
        <v>0</v>
      </c>
      <c r="V36" s="44" t="str">
        <f t="shared" si="14"/>
        <v>0</v>
      </c>
      <c r="W36" s="44" t="str">
        <f t="shared" si="15"/>
        <v>0</v>
      </c>
      <c r="X36" s="45"/>
    </row>
    <row r="37" spans="1:24" x14ac:dyDescent="0.3">
      <c r="A37" s="35">
        <v>10</v>
      </c>
      <c r="B37" s="36"/>
      <c r="C37" s="37"/>
      <c r="D37" s="37"/>
      <c r="E37" s="37"/>
      <c r="F37" s="37"/>
      <c r="G37" s="37"/>
      <c r="H37" s="37"/>
      <c r="I37" s="37"/>
      <c r="J37" s="6"/>
      <c r="K37" s="122" t="str">
        <f>IF(ISBLANK(D37),"",IF(D36&lt;D37,((D37-200)-$D$48),((D37+200)-$D$48)))</f>
        <v/>
      </c>
      <c r="L37" s="123" t="str">
        <f t="shared" si="10"/>
        <v/>
      </c>
      <c r="M37" s="124" t="s">
        <v>38</v>
      </c>
      <c r="N37" s="122" t="str">
        <f>IF(ISBLANK(E37),"",(400-E37)-$E$48)</f>
        <v/>
      </c>
      <c r="O37" s="123" t="str">
        <f t="shared" si="11"/>
        <v/>
      </c>
      <c r="P37" s="124" t="s">
        <v>38</v>
      </c>
      <c r="Q37" s="125" t="str">
        <f t="shared" si="16"/>
        <v/>
      </c>
      <c r="R37" s="126" t="s">
        <v>38</v>
      </c>
      <c r="S37" s="127" t="str">
        <f t="shared" si="12"/>
        <v/>
      </c>
      <c r="T37" s="128" t="str">
        <f>IF(M37="ON",IF(ISBLANK(D37),"0",IF(D36&lt;D37,(D37-200),(D37+200))),"0")</f>
        <v>0</v>
      </c>
      <c r="U37" s="128" t="str">
        <f t="shared" si="13"/>
        <v>0</v>
      </c>
      <c r="V37" s="128" t="str">
        <f t="shared" si="14"/>
        <v>0</v>
      </c>
      <c r="W37" s="128" t="str">
        <f t="shared" si="15"/>
        <v>0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>
        <f>B28</f>
        <v>0</v>
      </c>
      <c r="C48" s="49">
        <f>C28</f>
        <v>0</v>
      </c>
      <c r="D48" s="50">
        <f>T48</f>
        <v>0</v>
      </c>
      <c r="E48" s="50">
        <f>U48</f>
        <v>0</v>
      </c>
      <c r="F48" s="51">
        <f>V48</f>
        <v>0</v>
      </c>
      <c r="G48" s="51">
        <f>W48</f>
        <v>0</v>
      </c>
      <c r="H48" s="49">
        <f>H28</f>
        <v>0</v>
      </c>
      <c r="I48" s="49">
        <f>I28</f>
        <v>0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0</v>
      </c>
      <c r="U48" s="57">
        <f>IF(U49=0,VALUE(0),(U28+U29+U30+U31+U32+U33+U34+U35+U36+U37+U38+U39+U40+U41+U42+U43+U44+U45+U46+U47)/U49)</f>
        <v>0</v>
      </c>
      <c r="V48" s="57">
        <f>IF(V49=0,VALUE(0),(V28+V29+V30+V31+V32+V33+V34+V35+V36+V37+V38+V39+V40+V41+V42+V43+V44+V45+V46+V47)/V49)</f>
        <v>0</v>
      </c>
      <c r="W48" s="57">
        <f>IF(W49=0,VALUE(0),(W28+W29+W30+W31+W32+W33+W34+W35+W36+W37+W38+W39+W40+W41+W42+W43+W44+W45+W46+W47)/W49)</f>
        <v>0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0</v>
      </c>
      <c r="U49" s="66">
        <f>COUNT(U28:U47)</f>
        <v>0</v>
      </c>
      <c r="V49" s="66">
        <f>COUNT(V28:V47)</f>
        <v>0</v>
      </c>
      <c r="W49" s="66">
        <f>COUNT(W28:W47)</f>
        <v>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121"/>
      <c r="C53" s="121"/>
      <c r="D53" s="121"/>
      <c r="E53" s="121"/>
      <c r="F53" s="120"/>
      <c r="G53" s="120"/>
      <c r="H53" s="121"/>
      <c r="I53" s="121"/>
      <c r="J53" s="6"/>
      <c r="K53" s="38" t="str">
        <f>IF(ISBLANK(D53),"",D53-$D$73)</f>
        <v/>
      </c>
      <c r="L53" s="39" t="str">
        <f t="shared" ref="L53:L72" si="17">IF(K53="","",SIN(K53*PI()/200)*G53)</f>
        <v/>
      </c>
      <c r="M53" s="40" t="s">
        <v>38</v>
      </c>
      <c r="N53" s="38" t="str">
        <f>IF(ISBLANK(E53),"",E53-$E$73)</f>
        <v/>
      </c>
      <c r="O53" s="39" t="str">
        <f t="shared" ref="O53:O72" si="18">IF(N53="","",SIN(N53*PI()/200)*G53)</f>
        <v/>
      </c>
      <c r="P53" s="40" t="s">
        <v>38</v>
      </c>
      <c r="Q53" s="41" t="str">
        <f t="shared" ref="Q53:Q72" si="19">IF(ISBLANK(F53),"",F53-$F$73)</f>
        <v/>
      </c>
      <c r="R53" s="42" t="s">
        <v>38</v>
      </c>
      <c r="S53" s="43" t="str">
        <f t="shared" ref="S53:S72" si="20">IF(ISBLANK(G53),"",G53-$G$73)</f>
        <v/>
      </c>
      <c r="T53" s="44" t="str">
        <f>IF(M53="ON",IF(ISBLANK(D53),"0",D53),"0")</f>
        <v>0</v>
      </c>
      <c r="U53" s="44" t="str">
        <f t="shared" ref="U53:U72" si="21">IF(P53="ON",IF(ISBLANK(E53),"0",IF(E53&lt;200,E53,(400-E53))),"0")</f>
        <v>0</v>
      </c>
      <c r="V53" s="44" t="str">
        <f t="shared" ref="V53:V72" si="22">IF(R53="ON",IF(ISBLANK(F53),"0",F53),"0")</f>
        <v>0</v>
      </c>
      <c r="W53" s="44" t="str">
        <f t="shared" ref="W53:W72" si="23">IF(R53="ON",IF(ISBLANK(G53),"0",G53),"0")</f>
        <v>0</v>
      </c>
      <c r="X53" s="45"/>
    </row>
    <row r="54" spans="1:24" x14ac:dyDescent="0.3">
      <c r="A54" s="69">
        <v>2</v>
      </c>
      <c r="B54" s="121"/>
      <c r="C54" s="121"/>
      <c r="D54" s="121"/>
      <c r="E54" s="121"/>
      <c r="F54" s="120"/>
      <c r="G54" s="120"/>
      <c r="H54" s="121"/>
      <c r="I54" s="121"/>
      <c r="J54" s="6"/>
      <c r="K54" s="122" t="str">
        <f>IF(ISBLANK(D54),"",IF(D53&lt;D54,((D54-200)-$D$73),((D54+200)-$D$73)))</f>
        <v/>
      </c>
      <c r="L54" s="123" t="str">
        <f t="shared" si="17"/>
        <v/>
      </c>
      <c r="M54" s="124" t="s">
        <v>38</v>
      </c>
      <c r="N54" s="122" t="str">
        <f>IF(ISBLANK(E54),"",(400-E54)-$E$73)</f>
        <v/>
      </c>
      <c r="O54" s="123" t="str">
        <f t="shared" si="18"/>
        <v/>
      </c>
      <c r="P54" s="124" t="s">
        <v>38</v>
      </c>
      <c r="Q54" s="125" t="str">
        <f t="shared" si="19"/>
        <v/>
      </c>
      <c r="R54" s="126" t="s">
        <v>38</v>
      </c>
      <c r="S54" s="127" t="str">
        <f t="shared" si="20"/>
        <v/>
      </c>
      <c r="T54" s="128" t="str">
        <f>IF(M54="ON",IF(ISBLANK(D54),"0",IF(D53&lt;D54,(D54-200),(D54+200))),"0")</f>
        <v>0</v>
      </c>
      <c r="U54" s="128" t="str">
        <f t="shared" si="21"/>
        <v>0</v>
      </c>
      <c r="V54" s="128" t="str">
        <f t="shared" si="22"/>
        <v>0</v>
      </c>
      <c r="W54" s="128" t="str">
        <f t="shared" si="23"/>
        <v>0</v>
      </c>
      <c r="X54" s="129"/>
    </row>
    <row r="55" spans="1:24" x14ac:dyDescent="0.3">
      <c r="A55" s="69">
        <v>3</v>
      </c>
      <c r="B55" s="80"/>
      <c r="C55" s="80"/>
      <c r="D55" s="80"/>
      <c r="E55" s="80"/>
      <c r="F55" s="80"/>
      <c r="G55" s="80"/>
      <c r="H55" s="80"/>
      <c r="I55" s="80"/>
      <c r="J55" s="6"/>
      <c r="K55" s="38" t="str">
        <f>IF(ISBLANK(D55),"",D55-$D$73)</f>
        <v/>
      </c>
      <c r="L55" s="46" t="str">
        <f t="shared" si="17"/>
        <v/>
      </c>
      <c r="M55" s="40" t="s">
        <v>38</v>
      </c>
      <c r="N55" s="38" t="str">
        <f>IF(ISBLANK(E55),"",E55-$E$73)</f>
        <v/>
      </c>
      <c r="O55" s="46" t="str">
        <f t="shared" si="18"/>
        <v/>
      </c>
      <c r="P55" s="40" t="s">
        <v>38</v>
      </c>
      <c r="Q55" s="41" t="str">
        <f t="shared" si="19"/>
        <v/>
      </c>
      <c r="R55" s="42" t="s">
        <v>38</v>
      </c>
      <c r="S55" s="43" t="str">
        <f t="shared" si="20"/>
        <v/>
      </c>
      <c r="T55" s="44" t="str">
        <f>IF(M55="ON",IF(ISBLANK(D55),"0",D55),"0")</f>
        <v>0</v>
      </c>
      <c r="U55" s="44" t="str">
        <f t="shared" si="21"/>
        <v>0</v>
      </c>
      <c r="V55" s="44" t="str">
        <f t="shared" si="22"/>
        <v>0</v>
      </c>
      <c r="W55" s="44" t="str">
        <f t="shared" si="23"/>
        <v>0</v>
      </c>
      <c r="X55" s="45"/>
    </row>
    <row r="56" spans="1:24" x14ac:dyDescent="0.3">
      <c r="A56" s="69">
        <v>4</v>
      </c>
      <c r="B56" s="80"/>
      <c r="C56" s="80"/>
      <c r="D56" s="80"/>
      <c r="E56" s="80"/>
      <c r="F56" s="80"/>
      <c r="G56" s="80"/>
      <c r="H56" s="80"/>
      <c r="I56" s="80"/>
      <c r="J56" s="6"/>
      <c r="K56" s="122" t="str">
        <f>IF(ISBLANK(D56),"",IF(D55&lt;D56,((D56-200)-$D$73),((D56+200)-$D$73)))</f>
        <v/>
      </c>
      <c r="L56" s="123" t="str">
        <f t="shared" si="17"/>
        <v/>
      </c>
      <c r="M56" s="124" t="s">
        <v>38</v>
      </c>
      <c r="N56" s="122" t="str">
        <f>IF(ISBLANK(E56),"",(400-E56)-$E$73)</f>
        <v/>
      </c>
      <c r="O56" s="123" t="str">
        <f t="shared" si="18"/>
        <v/>
      </c>
      <c r="P56" s="124" t="s">
        <v>38</v>
      </c>
      <c r="Q56" s="125" t="str">
        <f t="shared" si="19"/>
        <v/>
      </c>
      <c r="R56" s="126" t="s">
        <v>38</v>
      </c>
      <c r="S56" s="127" t="str">
        <f t="shared" si="20"/>
        <v/>
      </c>
      <c r="T56" s="128" t="str">
        <f>IF(M56="ON",IF(ISBLANK(D56),"0",IF(D55&lt;D56,(D56-200),(D56+200))),"0")</f>
        <v>0</v>
      </c>
      <c r="U56" s="128" t="str">
        <f t="shared" si="21"/>
        <v>0</v>
      </c>
      <c r="V56" s="128" t="str">
        <f t="shared" si="22"/>
        <v>0</v>
      </c>
      <c r="W56" s="128" t="str">
        <f t="shared" si="23"/>
        <v>0</v>
      </c>
      <c r="X56" s="129"/>
    </row>
    <row r="57" spans="1:24" x14ac:dyDescent="0.3">
      <c r="A57" s="69">
        <v>5</v>
      </c>
      <c r="B57" s="80"/>
      <c r="C57" s="80"/>
      <c r="D57" s="80"/>
      <c r="E57" s="80"/>
      <c r="F57" s="80"/>
      <c r="G57" s="80"/>
      <c r="H57" s="80"/>
      <c r="I57" s="80"/>
      <c r="J57" s="6"/>
      <c r="K57" s="38" t="str">
        <f>IF(ISBLANK(D57),"",D57-$D$73)</f>
        <v/>
      </c>
      <c r="L57" s="46" t="str">
        <f t="shared" si="17"/>
        <v/>
      </c>
      <c r="M57" s="40" t="s">
        <v>38</v>
      </c>
      <c r="N57" s="38" t="str">
        <f>IF(ISBLANK(E57),"",E57-$E$73)</f>
        <v/>
      </c>
      <c r="O57" s="46" t="str">
        <f t="shared" si="18"/>
        <v/>
      </c>
      <c r="P57" s="40" t="s">
        <v>38</v>
      </c>
      <c r="Q57" s="41" t="str">
        <f t="shared" si="19"/>
        <v/>
      </c>
      <c r="R57" s="42" t="s">
        <v>38</v>
      </c>
      <c r="S57" s="43" t="str">
        <f t="shared" si="20"/>
        <v/>
      </c>
      <c r="T57" s="44" t="str">
        <f>IF(M57="ON",IF(ISBLANK(D57),"0",D57),"0")</f>
        <v>0</v>
      </c>
      <c r="U57" s="44" t="str">
        <f t="shared" si="21"/>
        <v>0</v>
      </c>
      <c r="V57" s="44" t="str">
        <f t="shared" si="22"/>
        <v>0</v>
      </c>
      <c r="W57" s="44" t="str">
        <f t="shared" si="23"/>
        <v>0</v>
      </c>
      <c r="X57" s="45"/>
    </row>
    <row r="58" spans="1:24" x14ac:dyDescent="0.3">
      <c r="A58" s="69">
        <v>6</v>
      </c>
      <c r="B58" s="80"/>
      <c r="C58" s="80"/>
      <c r="D58" s="80"/>
      <c r="E58" s="80"/>
      <c r="F58" s="80"/>
      <c r="G58" s="80"/>
      <c r="H58" s="80"/>
      <c r="I58" s="80"/>
      <c r="J58" s="6"/>
      <c r="K58" s="122" t="str">
        <f>IF(ISBLANK(D58),"",IF(D57&lt;D58,((D58-200)-$D$73),((D58+200)-$D$73)))</f>
        <v/>
      </c>
      <c r="L58" s="123" t="str">
        <f t="shared" si="17"/>
        <v/>
      </c>
      <c r="M58" s="124" t="s">
        <v>38</v>
      </c>
      <c r="N58" s="122" t="str">
        <f>IF(ISBLANK(E58),"",(400-E58)-$E$73)</f>
        <v/>
      </c>
      <c r="O58" s="123" t="str">
        <f t="shared" si="18"/>
        <v/>
      </c>
      <c r="P58" s="124" t="s">
        <v>38</v>
      </c>
      <c r="Q58" s="125" t="str">
        <f t="shared" si="19"/>
        <v/>
      </c>
      <c r="R58" s="126" t="s">
        <v>38</v>
      </c>
      <c r="S58" s="127" t="str">
        <f t="shared" si="20"/>
        <v/>
      </c>
      <c r="T58" s="128" t="str">
        <f>IF(M58="ON",IF(ISBLANK(D58),"0",IF(D57&lt;D58,(D58-200),(D58+200))),"0")</f>
        <v>0</v>
      </c>
      <c r="U58" s="128" t="str">
        <f t="shared" si="21"/>
        <v>0</v>
      </c>
      <c r="V58" s="128" t="str">
        <f t="shared" si="22"/>
        <v>0</v>
      </c>
      <c r="W58" s="128" t="str">
        <f t="shared" si="23"/>
        <v>0</v>
      </c>
      <c r="X58" s="129"/>
    </row>
    <row r="59" spans="1:24" x14ac:dyDescent="0.3">
      <c r="A59" s="69">
        <v>7</v>
      </c>
      <c r="B59" s="80"/>
      <c r="C59" s="80"/>
      <c r="D59" s="80"/>
      <c r="E59" s="80"/>
      <c r="F59" s="80"/>
      <c r="G59" s="80"/>
      <c r="H59" s="80"/>
      <c r="I59" s="80"/>
      <c r="J59" s="6"/>
      <c r="K59" s="38" t="str">
        <f>IF(ISBLANK(D59),"",D59-$D$73)</f>
        <v/>
      </c>
      <c r="L59" s="46" t="str">
        <f t="shared" si="17"/>
        <v/>
      </c>
      <c r="M59" s="40" t="s">
        <v>38</v>
      </c>
      <c r="N59" s="38" t="str">
        <f>IF(ISBLANK(E59),"",E59-$E$73)</f>
        <v/>
      </c>
      <c r="O59" s="46" t="str">
        <f t="shared" si="18"/>
        <v/>
      </c>
      <c r="P59" s="40" t="s">
        <v>38</v>
      </c>
      <c r="Q59" s="41" t="str">
        <f t="shared" si="19"/>
        <v/>
      </c>
      <c r="R59" s="42" t="s">
        <v>38</v>
      </c>
      <c r="S59" s="43" t="str">
        <f t="shared" si="20"/>
        <v/>
      </c>
      <c r="T59" s="44" t="str">
        <f>IF(M59="ON",IF(ISBLANK(D59),"0",D59),"0")</f>
        <v>0</v>
      </c>
      <c r="U59" s="44" t="str">
        <f t="shared" si="21"/>
        <v>0</v>
      </c>
      <c r="V59" s="44" t="str">
        <f t="shared" si="22"/>
        <v>0</v>
      </c>
      <c r="W59" s="44" t="str">
        <f t="shared" si="23"/>
        <v>0</v>
      </c>
      <c r="X59" s="45"/>
    </row>
    <row r="60" spans="1:24" x14ac:dyDescent="0.3">
      <c r="A60" s="69">
        <v>8</v>
      </c>
      <c r="B60" s="80"/>
      <c r="C60" s="80"/>
      <c r="D60" s="80"/>
      <c r="E60" s="80"/>
      <c r="F60" s="80"/>
      <c r="G60" s="80"/>
      <c r="H60" s="80"/>
      <c r="I60" s="80"/>
      <c r="J60" s="6"/>
      <c r="K60" s="122" t="str">
        <f>IF(ISBLANK(D60),"",IF(D59&lt;D60,((D60-200)-$D$73),((D60+200)-$D$73)))</f>
        <v/>
      </c>
      <c r="L60" s="123" t="str">
        <f t="shared" si="17"/>
        <v/>
      </c>
      <c r="M60" s="124" t="s">
        <v>38</v>
      </c>
      <c r="N60" s="122" t="str">
        <f>IF(ISBLANK(E60),"",(400-E60)-$E$73)</f>
        <v/>
      </c>
      <c r="O60" s="123" t="str">
        <f t="shared" si="18"/>
        <v/>
      </c>
      <c r="P60" s="124" t="s">
        <v>38</v>
      </c>
      <c r="Q60" s="125" t="str">
        <f t="shared" si="19"/>
        <v/>
      </c>
      <c r="R60" s="126" t="s">
        <v>38</v>
      </c>
      <c r="S60" s="127" t="str">
        <f t="shared" si="20"/>
        <v/>
      </c>
      <c r="T60" s="128" t="str">
        <f>IF(M60="ON",IF(ISBLANK(D60),"0",IF(D59&lt;D60,(D60-200),(D60+200))),"0")</f>
        <v>0</v>
      </c>
      <c r="U60" s="128" t="str">
        <f t="shared" si="21"/>
        <v>0</v>
      </c>
      <c r="V60" s="128" t="str">
        <f t="shared" si="22"/>
        <v>0</v>
      </c>
      <c r="W60" s="128" t="str">
        <f t="shared" si="23"/>
        <v>0</v>
      </c>
      <c r="X60" s="129"/>
    </row>
    <row r="61" spans="1:24" x14ac:dyDescent="0.3">
      <c r="A61" s="69">
        <v>9</v>
      </c>
      <c r="B61" s="36"/>
      <c r="C61" s="37"/>
      <c r="D61" s="37"/>
      <c r="E61" s="37"/>
      <c r="F61" s="37"/>
      <c r="G61" s="37"/>
      <c r="H61" s="37"/>
      <c r="I61" s="37"/>
      <c r="J61" s="6"/>
      <c r="K61" s="38" t="str">
        <f>IF(ISBLANK(D61),"",D61-$D$73)</f>
        <v/>
      </c>
      <c r="L61" s="46" t="str">
        <f t="shared" si="17"/>
        <v/>
      </c>
      <c r="M61" s="40" t="s">
        <v>38</v>
      </c>
      <c r="N61" s="38" t="str">
        <f>IF(ISBLANK(E61),"",E61-$E$73)</f>
        <v/>
      </c>
      <c r="O61" s="46" t="str">
        <f t="shared" si="18"/>
        <v/>
      </c>
      <c r="P61" s="40" t="s">
        <v>38</v>
      </c>
      <c r="Q61" s="41" t="str">
        <f t="shared" si="19"/>
        <v/>
      </c>
      <c r="R61" s="42" t="s">
        <v>38</v>
      </c>
      <c r="S61" s="43" t="str">
        <f t="shared" si="20"/>
        <v/>
      </c>
      <c r="T61" s="44" t="str">
        <f>IF(M61="ON",IF(ISBLANK(D61),"0",D61),"0")</f>
        <v>0</v>
      </c>
      <c r="U61" s="44" t="str">
        <f t="shared" si="21"/>
        <v>0</v>
      </c>
      <c r="V61" s="44" t="str">
        <f t="shared" si="22"/>
        <v>0</v>
      </c>
      <c r="W61" s="44" t="str">
        <f t="shared" si="23"/>
        <v>0</v>
      </c>
      <c r="X61" s="45"/>
    </row>
    <row r="62" spans="1:24" x14ac:dyDescent="0.3">
      <c r="A62" s="69">
        <v>10</v>
      </c>
      <c r="B62" s="36"/>
      <c r="C62" s="37"/>
      <c r="D62" s="37"/>
      <c r="E62" s="37"/>
      <c r="F62" s="37"/>
      <c r="G62" s="37"/>
      <c r="H62" s="37"/>
      <c r="I62" s="37"/>
      <c r="J62" s="6"/>
      <c r="K62" s="122" t="str">
        <f>IF(ISBLANK(D62),"",IF(D61&lt;D62,((D62-200)-$D$73),((D62+200)-$D$73)))</f>
        <v/>
      </c>
      <c r="L62" s="123" t="str">
        <f t="shared" si="17"/>
        <v/>
      </c>
      <c r="M62" s="124" t="s">
        <v>38</v>
      </c>
      <c r="N62" s="122" t="str">
        <f>IF(ISBLANK(E62),"",(400-E62)-$E$73)</f>
        <v/>
      </c>
      <c r="O62" s="123" t="str">
        <f t="shared" si="18"/>
        <v/>
      </c>
      <c r="P62" s="124" t="s">
        <v>38</v>
      </c>
      <c r="Q62" s="125" t="str">
        <f t="shared" si="19"/>
        <v/>
      </c>
      <c r="R62" s="126" t="s">
        <v>38</v>
      </c>
      <c r="S62" s="127" t="str">
        <f t="shared" si="20"/>
        <v/>
      </c>
      <c r="T62" s="128" t="str">
        <f>IF(M62="ON",IF(ISBLANK(D62),"0",IF(D61&lt;D62,(D62-200),(D62+200))),"0")</f>
        <v>0</v>
      </c>
      <c r="U62" s="128" t="str">
        <f t="shared" si="21"/>
        <v>0</v>
      </c>
      <c r="V62" s="128" t="str">
        <f t="shared" si="22"/>
        <v>0</v>
      </c>
      <c r="W62" s="128" t="str">
        <f t="shared" si="23"/>
        <v>0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>
        <f>B53</f>
        <v>0</v>
      </c>
      <c r="C73" s="49">
        <f>C53</f>
        <v>0</v>
      </c>
      <c r="D73" s="50">
        <f>T73</f>
        <v>0</v>
      </c>
      <c r="E73" s="50">
        <f>U73</f>
        <v>0</v>
      </c>
      <c r="F73" s="51">
        <f>V73</f>
        <v>0</v>
      </c>
      <c r="G73" s="51">
        <f>W73</f>
        <v>0</v>
      </c>
      <c r="H73" s="49">
        <f>H53</f>
        <v>0</v>
      </c>
      <c r="I73" s="49">
        <f>I53</f>
        <v>0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0</v>
      </c>
      <c r="U73" s="57">
        <f>IF(U74=0,VALUE(0),(U53+U54+U55+U56+U57+U58+U59+U60+U61+U62+U63+U64+U65+U66+U67+U68+U69+U70+U71+U72)/U74)</f>
        <v>0</v>
      </c>
      <c r="V73" s="57">
        <f>IF(V74=0,VALUE(0),(V53+V54+V55+V56+V57+V58+V59+V60+V61+V62+V63+V64+V65+V66+V67+V68+V69+V70+V71+V72)/V74)</f>
        <v>0</v>
      </c>
      <c r="W73" s="57">
        <f>IF(W74=0,VALUE(0),(W53+W54+W55+W56+W57+W58+W59+W60+W61+W62+W63+W64+W65+W66+W67+W68+W69+W70+W71+W72)/W74)</f>
        <v>0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0</v>
      </c>
      <c r="U74" s="66">
        <f>COUNT(U53:U72)</f>
        <v>0</v>
      </c>
      <c r="V74" s="66">
        <f>COUNT(V53:V72)</f>
        <v>0</v>
      </c>
      <c r="W74" s="66">
        <f>COUNT(W53:W72)</f>
        <v>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119"/>
      <c r="C78" s="119"/>
      <c r="D78" s="119"/>
      <c r="E78" s="119"/>
      <c r="F78" s="120"/>
      <c r="G78" s="120"/>
      <c r="H78" s="119"/>
      <c r="I78" s="119"/>
      <c r="J78" s="6"/>
      <c r="K78" s="38" t="str">
        <f>IF(ISBLANK(D78),"",D78-$D$98)</f>
        <v/>
      </c>
      <c r="L78" s="39" t="str">
        <f t="shared" ref="L78:L97" si="24">IF(K78="","",SIN(K78*PI()/200)*G78)</f>
        <v/>
      </c>
      <c r="M78" s="40" t="s">
        <v>38</v>
      </c>
      <c r="N78" s="38" t="str">
        <f>IF(ISBLANK(E78),"",E78-$E$98)</f>
        <v/>
      </c>
      <c r="O78" s="39" t="str">
        <f t="shared" ref="O78:O97" si="25">IF(N78="","",SIN(N78*PI()/200)*G78)</f>
        <v/>
      </c>
      <c r="P78" s="40" t="s">
        <v>38</v>
      </c>
      <c r="Q78" s="41" t="str">
        <f t="shared" ref="Q78:Q97" si="26">IF(ISBLANK(F78),"",F78-$F$98)</f>
        <v/>
      </c>
      <c r="R78" s="42" t="s">
        <v>38</v>
      </c>
      <c r="S78" s="43" t="str">
        <f t="shared" ref="S78:S97" si="27">IF(ISBLANK(G78),"",G78-$G$98)</f>
        <v/>
      </c>
      <c r="T78" s="44" t="str">
        <f>IF(M78="ON",IF(ISBLANK(D78),"0",D78),"0")</f>
        <v>0</v>
      </c>
      <c r="U78" s="44" t="str">
        <f t="shared" ref="U78:U97" si="28">IF(P78="ON",IF(ISBLANK(E78),"0",IF(E78&lt;200,E78,(400-E78))),"0")</f>
        <v>0</v>
      </c>
      <c r="V78" s="44" t="str">
        <f t="shared" ref="V78:V97" si="29">IF(R78="ON",IF(ISBLANK(F78),"0",F78),"0")</f>
        <v>0</v>
      </c>
      <c r="W78" s="44" t="str">
        <f t="shared" ref="W78:W97" si="30">IF(R78="ON",IF(ISBLANK(G78),"0",G78),"0")</f>
        <v>0</v>
      </c>
      <c r="X78" s="45"/>
    </row>
    <row r="79" spans="1:24" x14ac:dyDescent="0.3">
      <c r="A79" s="69">
        <v>2</v>
      </c>
      <c r="B79" s="119"/>
      <c r="C79" s="119"/>
      <c r="D79" s="119"/>
      <c r="E79" s="119"/>
      <c r="F79" s="120"/>
      <c r="G79" s="120"/>
      <c r="H79" s="119"/>
      <c r="I79" s="119"/>
      <c r="J79" s="6"/>
      <c r="K79" s="122" t="str">
        <f>IF(ISBLANK(D79),"",IF(D78&lt;D79,((D79-200)-$D$98),((D79+200)-$D$98)))</f>
        <v/>
      </c>
      <c r="L79" s="123" t="str">
        <f t="shared" si="24"/>
        <v/>
      </c>
      <c r="M79" s="124" t="s">
        <v>38</v>
      </c>
      <c r="N79" s="122" t="str">
        <f>IF(ISBLANK(E79),"",(400-E79)-$E$98)</f>
        <v/>
      </c>
      <c r="O79" s="123" t="str">
        <f t="shared" si="25"/>
        <v/>
      </c>
      <c r="P79" s="124" t="s">
        <v>38</v>
      </c>
      <c r="Q79" s="125" t="str">
        <f t="shared" si="26"/>
        <v/>
      </c>
      <c r="R79" s="126" t="s">
        <v>38</v>
      </c>
      <c r="S79" s="127" t="str">
        <f t="shared" si="27"/>
        <v/>
      </c>
      <c r="T79" s="128" t="str">
        <f>IF(M79="ON",IF(ISBLANK(D79),"0",IF(D78&lt;D79,(D79-200),(D79+200))),"0")</f>
        <v>0</v>
      </c>
      <c r="U79" s="128" t="str">
        <f t="shared" si="28"/>
        <v>0</v>
      </c>
      <c r="V79" s="128" t="str">
        <f t="shared" si="29"/>
        <v>0</v>
      </c>
      <c r="W79" s="128" t="str">
        <f t="shared" si="30"/>
        <v>0</v>
      </c>
      <c r="X79" s="129"/>
    </row>
    <row r="80" spans="1:24" x14ac:dyDescent="0.3">
      <c r="A80" s="69">
        <v>3</v>
      </c>
      <c r="B80" s="80"/>
      <c r="C80" s="80"/>
      <c r="D80" s="80"/>
      <c r="E80" s="80"/>
      <c r="F80" s="80"/>
      <c r="G80" s="80"/>
      <c r="H80" s="80"/>
      <c r="I80" s="80"/>
      <c r="J80" s="6"/>
      <c r="K80" s="38" t="str">
        <f>IF(ISBLANK(D80),"",D80-$D$98)</f>
        <v/>
      </c>
      <c r="L80" s="46" t="str">
        <f t="shared" si="24"/>
        <v/>
      </c>
      <c r="M80" s="40" t="s">
        <v>38</v>
      </c>
      <c r="N80" s="38" t="str">
        <f>IF(ISBLANK(E80),"",E80-$E$98)</f>
        <v/>
      </c>
      <c r="O80" s="46" t="str">
        <f t="shared" si="25"/>
        <v/>
      </c>
      <c r="P80" s="40" t="s">
        <v>38</v>
      </c>
      <c r="Q80" s="41" t="str">
        <f t="shared" si="26"/>
        <v/>
      </c>
      <c r="R80" s="42" t="s">
        <v>38</v>
      </c>
      <c r="S80" s="43" t="str">
        <f t="shared" si="27"/>
        <v/>
      </c>
      <c r="T80" s="44" t="str">
        <f>IF(M80="ON",IF(ISBLANK(D80),"0",D80),"0")</f>
        <v>0</v>
      </c>
      <c r="U80" s="44" t="str">
        <f t="shared" si="28"/>
        <v>0</v>
      </c>
      <c r="V80" s="44" t="str">
        <f t="shared" si="29"/>
        <v>0</v>
      </c>
      <c r="W80" s="44" t="str">
        <f t="shared" si="30"/>
        <v>0</v>
      </c>
      <c r="X80" s="45"/>
    </row>
    <row r="81" spans="1:24" x14ac:dyDescent="0.3">
      <c r="A81" s="69">
        <v>4</v>
      </c>
      <c r="B81" s="80"/>
      <c r="C81" s="80"/>
      <c r="D81" s="80"/>
      <c r="E81" s="80"/>
      <c r="F81" s="80"/>
      <c r="G81" s="80"/>
      <c r="H81" s="80"/>
      <c r="I81" s="80"/>
      <c r="J81" s="6"/>
      <c r="K81" s="122" t="str">
        <f>IF(ISBLANK(D81),"",IF(D80&lt;D81,((D81-200)-$D$98),((D81+200)-$D$98)))</f>
        <v/>
      </c>
      <c r="L81" s="123" t="str">
        <f t="shared" si="24"/>
        <v/>
      </c>
      <c r="M81" s="124" t="s">
        <v>38</v>
      </c>
      <c r="N81" s="122" t="str">
        <f>IF(ISBLANK(E81),"",(400-E81)-$E$98)</f>
        <v/>
      </c>
      <c r="O81" s="123" t="str">
        <f t="shared" si="25"/>
        <v/>
      </c>
      <c r="P81" s="124" t="s">
        <v>38</v>
      </c>
      <c r="Q81" s="125" t="str">
        <f t="shared" si="26"/>
        <v/>
      </c>
      <c r="R81" s="126" t="s">
        <v>38</v>
      </c>
      <c r="S81" s="127" t="str">
        <f t="shared" si="27"/>
        <v/>
      </c>
      <c r="T81" s="128" t="str">
        <f>IF(M81="ON",IF(ISBLANK(D81),"0",IF(D80&lt;D81,(D81-200),(D81+200))),"0")</f>
        <v>0</v>
      </c>
      <c r="U81" s="128" t="str">
        <f t="shared" si="28"/>
        <v>0</v>
      </c>
      <c r="V81" s="128" t="str">
        <f t="shared" si="29"/>
        <v>0</v>
      </c>
      <c r="W81" s="128" t="str">
        <f t="shared" si="30"/>
        <v>0</v>
      </c>
      <c r="X81" s="129"/>
    </row>
    <row r="82" spans="1:24" x14ac:dyDescent="0.3">
      <c r="A82" s="69">
        <v>5</v>
      </c>
      <c r="B82" s="80"/>
      <c r="C82" s="80"/>
      <c r="D82" s="80"/>
      <c r="E82" s="80"/>
      <c r="F82" s="80"/>
      <c r="G82" s="80"/>
      <c r="H82" s="80"/>
      <c r="I82" s="80"/>
      <c r="J82" s="6"/>
      <c r="K82" s="38" t="str">
        <f>IF(ISBLANK(D82),"",D82-$D$98)</f>
        <v/>
      </c>
      <c r="L82" s="46" t="str">
        <f t="shared" si="24"/>
        <v/>
      </c>
      <c r="M82" s="40" t="s">
        <v>38</v>
      </c>
      <c r="N82" s="38" t="str">
        <f>IF(ISBLANK(E82),"",E82-$E$98)</f>
        <v/>
      </c>
      <c r="O82" s="46" t="str">
        <f t="shared" si="25"/>
        <v/>
      </c>
      <c r="P82" s="40" t="s">
        <v>38</v>
      </c>
      <c r="Q82" s="41" t="str">
        <f t="shared" si="26"/>
        <v/>
      </c>
      <c r="R82" s="42" t="s">
        <v>38</v>
      </c>
      <c r="S82" s="43" t="str">
        <f t="shared" si="27"/>
        <v/>
      </c>
      <c r="T82" s="44" t="str">
        <f>IF(M82="ON",IF(ISBLANK(D82),"0",D82),"0")</f>
        <v>0</v>
      </c>
      <c r="U82" s="44" t="str">
        <f t="shared" si="28"/>
        <v>0</v>
      </c>
      <c r="V82" s="44" t="str">
        <f t="shared" si="29"/>
        <v>0</v>
      </c>
      <c r="W82" s="44" t="str">
        <f t="shared" si="30"/>
        <v>0</v>
      </c>
      <c r="X82" s="45"/>
    </row>
    <row r="83" spans="1:24" x14ac:dyDescent="0.3">
      <c r="A83" s="69">
        <v>6</v>
      </c>
      <c r="B83" s="80"/>
      <c r="C83" s="80"/>
      <c r="D83" s="80"/>
      <c r="E83" s="80"/>
      <c r="F83" s="80"/>
      <c r="G83" s="80"/>
      <c r="H83" s="80"/>
      <c r="I83" s="80"/>
      <c r="J83" s="6"/>
      <c r="K83" s="122" t="str">
        <f>IF(ISBLANK(D83),"",IF(D82&lt;D83,((D83-200)-$D$98),((D83+200)-$D$98)))</f>
        <v/>
      </c>
      <c r="L83" s="123" t="str">
        <f t="shared" si="24"/>
        <v/>
      </c>
      <c r="M83" s="124" t="s">
        <v>38</v>
      </c>
      <c r="N83" s="122" t="str">
        <f>IF(ISBLANK(E83),"",(400-E83)-$E$98)</f>
        <v/>
      </c>
      <c r="O83" s="123" t="str">
        <f t="shared" si="25"/>
        <v/>
      </c>
      <c r="P83" s="124" t="s">
        <v>38</v>
      </c>
      <c r="Q83" s="125" t="str">
        <f t="shared" si="26"/>
        <v/>
      </c>
      <c r="R83" s="126" t="s">
        <v>38</v>
      </c>
      <c r="S83" s="127" t="str">
        <f t="shared" si="27"/>
        <v/>
      </c>
      <c r="T83" s="128" t="str">
        <f>IF(M83="ON",IF(ISBLANK(D83),"0",IF(D82&lt;D83,(D83-200),(D83+200))),"0")</f>
        <v>0</v>
      </c>
      <c r="U83" s="128" t="str">
        <f t="shared" si="28"/>
        <v>0</v>
      </c>
      <c r="V83" s="128" t="str">
        <f t="shared" si="29"/>
        <v>0</v>
      </c>
      <c r="W83" s="128" t="str">
        <f t="shared" si="30"/>
        <v>0</v>
      </c>
      <c r="X83" s="129"/>
    </row>
    <row r="84" spans="1:24" x14ac:dyDescent="0.3">
      <c r="A84" s="69">
        <v>7</v>
      </c>
      <c r="B84" s="80"/>
      <c r="C84" s="80"/>
      <c r="D84" s="80"/>
      <c r="E84" s="80"/>
      <c r="F84" s="80"/>
      <c r="G84" s="80"/>
      <c r="H84" s="80"/>
      <c r="I84" s="80"/>
      <c r="J84" s="6"/>
      <c r="K84" s="38" t="str">
        <f>IF(ISBLANK(D84),"",D84-$D$98)</f>
        <v/>
      </c>
      <c r="L84" s="46" t="str">
        <f t="shared" si="24"/>
        <v/>
      </c>
      <c r="M84" s="40" t="s">
        <v>38</v>
      </c>
      <c r="N84" s="38" t="str">
        <f>IF(ISBLANK(E84),"",E84-$E$98)</f>
        <v/>
      </c>
      <c r="O84" s="46" t="str">
        <f t="shared" si="25"/>
        <v/>
      </c>
      <c r="P84" s="40" t="s">
        <v>38</v>
      </c>
      <c r="Q84" s="41" t="str">
        <f t="shared" si="26"/>
        <v/>
      </c>
      <c r="R84" s="42" t="s">
        <v>38</v>
      </c>
      <c r="S84" s="43" t="str">
        <f t="shared" si="27"/>
        <v/>
      </c>
      <c r="T84" s="44" t="str">
        <f>IF(M84="ON",IF(ISBLANK(D84),"0",D84),"0")</f>
        <v>0</v>
      </c>
      <c r="U84" s="44" t="str">
        <f t="shared" si="28"/>
        <v>0</v>
      </c>
      <c r="V84" s="44" t="str">
        <f t="shared" si="29"/>
        <v>0</v>
      </c>
      <c r="W84" s="44" t="str">
        <f t="shared" si="30"/>
        <v>0</v>
      </c>
      <c r="X84" s="45"/>
    </row>
    <row r="85" spans="1:24" x14ac:dyDescent="0.3">
      <c r="A85" s="69">
        <v>8</v>
      </c>
      <c r="B85" s="80"/>
      <c r="C85" s="80"/>
      <c r="D85" s="80"/>
      <c r="E85" s="80"/>
      <c r="F85" s="80"/>
      <c r="G85" s="80"/>
      <c r="H85" s="80"/>
      <c r="I85" s="80"/>
      <c r="J85" s="6"/>
      <c r="K85" s="122" t="str">
        <f>IF(ISBLANK(D85),"",IF(D84&lt;D85,((D85-200)-$D$98),((D85+200)-$D$98)))</f>
        <v/>
      </c>
      <c r="L85" s="123" t="str">
        <f t="shared" si="24"/>
        <v/>
      </c>
      <c r="M85" s="124" t="s">
        <v>38</v>
      </c>
      <c r="N85" s="122" t="str">
        <f>IF(ISBLANK(E85),"",(400-E85)-$E$98)</f>
        <v/>
      </c>
      <c r="O85" s="123" t="str">
        <f t="shared" si="25"/>
        <v/>
      </c>
      <c r="P85" s="124" t="s">
        <v>38</v>
      </c>
      <c r="Q85" s="125" t="str">
        <f t="shared" si="26"/>
        <v/>
      </c>
      <c r="R85" s="126" t="s">
        <v>38</v>
      </c>
      <c r="S85" s="127" t="str">
        <f t="shared" si="27"/>
        <v/>
      </c>
      <c r="T85" s="128" t="str">
        <f>IF(M85="ON",IF(ISBLANK(D85),"0",IF(D84&lt;D85,(D85-200),(D85+200))),"0")</f>
        <v>0</v>
      </c>
      <c r="U85" s="128" t="str">
        <f t="shared" si="28"/>
        <v>0</v>
      </c>
      <c r="V85" s="128" t="str">
        <f t="shared" si="29"/>
        <v>0</v>
      </c>
      <c r="W85" s="128" t="str">
        <f t="shared" si="30"/>
        <v>0</v>
      </c>
      <c r="X85" s="129"/>
    </row>
    <row r="86" spans="1:24" x14ac:dyDescent="0.3">
      <c r="A86" s="69">
        <v>9</v>
      </c>
      <c r="B86" s="36"/>
      <c r="C86" s="37"/>
      <c r="D86" s="37"/>
      <c r="E86" s="37"/>
      <c r="F86" s="37"/>
      <c r="G86" s="37"/>
      <c r="H86" s="37"/>
      <c r="I86" s="37"/>
      <c r="J86" s="6"/>
      <c r="K86" s="38" t="str">
        <f>IF(ISBLANK(D86),"",D86-$D$98)</f>
        <v/>
      </c>
      <c r="L86" s="46" t="str">
        <f t="shared" si="24"/>
        <v/>
      </c>
      <c r="M86" s="40" t="s">
        <v>38</v>
      </c>
      <c r="N86" s="38" t="str">
        <f>IF(ISBLANK(E86),"",E86-$E$98)</f>
        <v/>
      </c>
      <c r="O86" s="46" t="str">
        <f t="shared" si="25"/>
        <v/>
      </c>
      <c r="P86" s="40" t="s">
        <v>38</v>
      </c>
      <c r="Q86" s="41" t="str">
        <f t="shared" si="26"/>
        <v/>
      </c>
      <c r="R86" s="42" t="s">
        <v>38</v>
      </c>
      <c r="S86" s="43" t="str">
        <f t="shared" si="27"/>
        <v/>
      </c>
      <c r="T86" s="44" t="str">
        <f>IF(M86="ON",IF(ISBLANK(D86),"0",D86),"0")</f>
        <v>0</v>
      </c>
      <c r="U86" s="44" t="str">
        <f t="shared" si="28"/>
        <v>0</v>
      </c>
      <c r="V86" s="44" t="str">
        <f t="shared" si="29"/>
        <v>0</v>
      </c>
      <c r="W86" s="44" t="str">
        <f t="shared" si="30"/>
        <v>0</v>
      </c>
      <c r="X86" s="45"/>
    </row>
    <row r="87" spans="1:24" x14ac:dyDescent="0.3">
      <c r="A87" s="69">
        <v>10</v>
      </c>
      <c r="B87" s="36"/>
      <c r="C87" s="37"/>
      <c r="D87" s="37"/>
      <c r="E87" s="37"/>
      <c r="F87" s="37"/>
      <c r="G87" s="37"/>
      <c r="H87" s="37"/>
      <c r="I87" s="37"/>
      <c r="J87" s="6"/>
      <c r="K87" s="122" t="str">
        <f>IF(ISBLANK(D87),"",IF(D86&lt;D87,((D87-200)-$D$98),((D87+200)-$D$98)))</f>
        <v/>
      </c>
      <c r="L87" s="123" t="str">
        <f t="shared" si="24"/>
        <v/>
      </c>
      <c r="M87" s="124" t="s">
        <v>38</v>
      </c>
      <c r="N87" s="122" t="str">
        <f>IF(ISBLANK(E87),"",(400-E87)-$E$98)</f>
        <v/>
      </c>
      <c r="O87" s="123" t="str">
        <f t="shared" si="25"/>
        <v/>
      </c>
      <c r="P87" s="124" t="s">
        <v>38</v>
      </c>
      <c r="Q87" s="125" t="str">
        <f t="shared" si="26"/>
        <v/>
      </c>
      <c r="R87" s="126" t="s">
        <v>38</v>
      </c>
      <c r="S87" s="127" t="str">
        <f t="shared" si="27"/>
        <v/>
      </c>
      <c r="T87" s="128" t="str">
        <f>IF(M87="ON",IF(ISBLANK(D87),"0",IF(D86&lt;D87,(D87-200),(D87+200))),"0")</f>
        <v>0</v>
      </c>
      <c r="U87" s="128" t="str">
        <f t="shared" si="28"/>
        <v>0</v>
      </c>
      <c r="V87" s="128" t="str">
        <f t="shared" si="29"/>
        <v>0</v>
      </c>
      <c r="W87" s="128" t="str">
        <f t="shared" si="30"/>
        <v>0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>
        <f>B78</f>
        <v>0</v>
      </c>
      <c r="C98" s="49">
        <f>C78</f>
        <v>0</v>
      </c>
      <c r="D98" s="50">
        <f>T98</f>
        <v>0</v>
      </c>
      <c r="E98" s="50">
        <f>U98</f>
        <v>0</v>
      </c>
      <c r="F98" s="51">
        <f>V98</f>
        <v>0</v>
      </c>
      <c r="G98" s="51">
        <f>W98</f>
        <v>0</v>
      </c>
      <c r="H98" s="49">
        <f>H78</f>
        <v>0</v>
      </c>
      <c r="I98" s="49">
        <f>I78</f>
        <v>0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0</v>
      </c>
      <c r="U98" s="57">
        <f>IF(U99=0,VALUE(0),(U78+U79+U80+U81+U82+U83+U84+U85+U86+U87+U88+U89+U90+U91+U92+U93+U94+U95+U96+U97)/U99)</f>
        <v>0</v>
      </c>
      <c r="V98" s="57">
        <f>IF(V99=0,VALUE(0),(V78+V79+V80+V81+V82+V83+V84+V85+V86+V87+V88+V89+V90+V91+V92+V93+V94+V95+V96+V97)/V99)</f>
        <v>0</v>
      </c>
      <c r="W98" s="57">
        <f>IF(W99=0,VALUE(0),(W78+W79+W80+W81+W82+W83+W84+W85+W86+W87+W88+W89+W90+W91+W92+W93+W94+W95+W96+W97)/W99)</f>
        <v>0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0</v>
      </c>
      <c r="U99" s="66">
        <f>COUNT(U78:U97)</f>
        <v>0</v>
      </c>
      <c r="V99" s="66">
        <f>COUNT(V78:V97)</f>
        <v>0</v>
      </c>
      <c r="W99" s="66">
        <f>COUNT(W78:W97)</f>
        <v>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80"/>
      <c r="C105" s="80"/>
      <c r="D105" s="80"/>
      <c r="E105" s="80"/>
      <c r="F105" s="80"/>
      <c r="G105" s="80"/>
      <c r="H105" s="80"/>
      <c r="I105" s="80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80"/>
      <c r="C106" s="80"/>
      <c r="D106" s="80"/>
      <c r="E106" s="80"/>
      <c r="F106" s="80"/>
      <c r="G106" s="80"/>
      <c r="H106" s="80"/>
      <c r="I106" s="80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75"/>
      <c r="E107" s="75"/>
      <c r="F107" s="75"/>
      <c r="G107" s="75"/>
      <c r="H107" s="74"/>
      <c r="I107" s="74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6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6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6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6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6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119"/>
      <c r="C128" s="119"/>
      <c r="D128" s="119"/>
      <c r="E128" s="119"/>
      <c r="F128" s="119"/>
      <c r="G128" s="119"/>
      <c r="H128" s="119"/>
      <c r="I128" s="119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119"/>
      <c r="C129" s="119"/>
      <c r="D129" s="119"/>
      <c r="E129" s="119"/>
      <c r="F129" s="119"/>
      <c r="G129" s="119"/>
      <c r="H129" s="119"/>
      <c r="I129" s="119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119"/>
      <c r="C130" s="119"/>
      <c r="D130" s="119"/>
      <c r="E130" s="119"/>
      <c r="F130" s="119"/>
      <c r="G130" s="119"/>
      <c r="H130" s="119"/>
      <c r="I130" s="119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119"/>
      <c r="C131" s="119"/>
      <c r="D131" s="119"/>
      <c r="E131" s="119"/>
      <c r="F131" s="119"/>
      <c r="G131" s="119"/>
      <c r="H131" s="119"/>
      <c r="I131" s="119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6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6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6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6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6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6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80"/>
      <c r="C153" s="80"/>
      <c r="D153" s="80"/>
      <c r="E153" s="80"/>
      <c r="F153" s="80"/>
      <c r="G153" s="80"/>
      <c r="H153" s="80"/>
      <c r="I153" s="80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80"/>
      <c r="C154" s="80"/>
      <c r="D154" s="80"/>
      <c r="E154" s="80"/>
      <c r="F154" s="80"/>
      <c r="G154" s="80"/>
      <c r="H154" s="80"/>
      <c r="I154" s="80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80"/>
      <c r="C155" s="80"/>
      <c r="D155" s="80"/>
      <c r="E155" s="80"/>
      <c r="F155" s="80"/>
      <c r="G155" s="80"/>
      <c r="H155" s="80"/>
      <c r="I155" s="80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80"/>
      <c r="C156" s="80"/>
      <c r="D156" s="80"/>
      <c r="E156" s="80"/>
      <c r="F156" s="80"/>
      <c r="G156" s="80"/>
      <c r="H156" s="80"/>
      <c r="I156" s="80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80"/>
      <c r="C157" s="80"/>
      <c r="D157" s="80"/>
      <c r="E157" s="80"/>
      <c r="F157" s="80"/>
      <c r="G157" s="80"/>
      <c r="H157" s="80"/>
      <c r="I157" s="80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80"/>
      <c r="C158" s="80"/>
      <c r="D158" s="80"/>
      <c r="E158" s="80"/>
      <c r="F158" s="80"/>
      <c r="G158" s="80"/>
      <c r="H158" s="80"/>
      <c r="I158" s="80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75"/>
      <c r="E178" s="75"/>
      <c r="F178" s="75"/>
      <c r="G178" s="75"/>
      <c r="H178" s="74"/>
      <c r="I178" s="74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75"/>
      <c r="E179" s="75"/>
      <c r="F179" s="75"/>
      <c r="G179" s="75"/>
      <c r="H179" s="74"/>
      <c r="I179" s="74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6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6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6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6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75"/>
      <c r="E203" s="75"/>
      <c r="F203" s="75"/>
      <c r="G203" s="75"/>
      <c r="H203" s="74"/>
      <c r="I203" s="74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6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6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6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6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6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75"/>
      <c r="E228" s="75"/>
      <c r="F228" s="75"/>
      <c r="G228" s="75"/>
      <c r="H228" s="74"/>
      <c r="I228" s="74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6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6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6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6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6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26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268" priority="103" operator="equal">
      <formula>"OFF"</formula>
    </cfRule>
  </conditionalFormatting>
  <conditionalFormatting sqref="P28:P47">
    <cfRule type="cellIs" dxfId="267" priority="102" operator="equal">
      <formula>"OFF"</formula>
    </cfRule>
  </conditionalFormatting>
  <conditionalFormatting sqref="R28:R47">
    <cfRule type="cellIs" dxfId="266" priority="101" operator="equal">
      <formula>"OFF"</formula>
    </cfRule>
  </conditionalFormatting>
  <conditionalFormatting sqref="O28:O47">
    <cfRule type="cellIs" dxfId="265" priority="100" operator="notBetween">
      <formula>-0.0017</formula>
      <formula>0.0017</formula>
    </cfRule>
  </conditionalFormatting>
  <conditionalFormatting sqref="L28:L47">
    <cfRule type="cellIs" dxfId="264" priority="99" operator="notBetween">
      <formula>-0.0017</formula>
      <formula>0.0017</formula>
    </cfRule>
  </conditionalFormatting>
  <conditionalFormatting sqref="K53:K72 N53:N72">
    <cfRule type="cellIs" dxfId="26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262" priority="96" operator="equal">
      <formula>"OFF"</formula>
    </cfRule>
  </conditionalFormatting>
  <conditionalFormatting sqref="P53:P72">
    <cfRule type="cellIs" dxfId="261" priority="95" operator="equal">
      <formula>"OFF"</formula>
    </cfRule>
  </conditionalFormatting>
  <conditionalFormatting sqref="R53:R72">
    <cfRule type="cellIs" dxfId="260" priority="94" operator="equal">
      <formula>"OFF"</formula>
    </cfRule>
  </conditionalFormatting>
  <conditionalFormatting sqref="O53:O72">
    <cfRule type="cellIs" dxfId="259" priority="93" operator="notBetween">
      <formula>-0.0017</formula>
      <formula>0.0017</formula>
    </cfRule>
  </conditionalFormatting>
  <conditionalFormatting sqref="L53:L72">
    <cfRule type="cellIs" dxfId="258" priority="92" operator="notBetween">
      <formula>-0.0017</formula>
      <formula>0.0017</formula>
    </cfRule>
  </conditionalFormatting>
  <conditionalFormatting sqref="K78:K97 N78:N97">
    <cfRule type="cellIs" dxfId="25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256" priority="89" operator="equal">
      <formula>"OFF"</formula>
    </cfRule>
  </conditionalFormatting>
  <conditionalFormatting sqref="P78:P97">
    <cfRule type="cellIs" dxfId="255" priority="88" operator="equal">
      <formula>"OFF"</formula>
    </cfRule>
  </conditionalFormatting>
  <conditionalFormatting sqref="R78:R97">
    <cfRule type="cellIs" dxfId="254" priority="87" operator="equal">
      <formula>"OFF"</formula>
    </cfRule>
  </conditionalFormatting>
  <conditionalFormatting sqref="O78:O97">
    <cfRule type="cellIs" dxfId="253" priority="86" operator="notBetween">
      <formula>-0.0017</formula>
      <formula>0.0017</formula>
    </cfRule>
  </conditionalFormatting>
  <conditionalFormatting sqref="L78:L97">
    <cfRule type="cellIs" dxfId="252" priority="85" operator="notBetween">
      <formula>-0.0017</formula>
      <formula>0.0017</formula>
    </cfRule>
  </conditionalFormatting>
  <conditionalFormatting sqref="K103:K122 N103:N122">
    <cfRule type="cellIs" dxfId="25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250" priority="82" operator="equal">
      <formula>"OFF"</formula>
    </cfRule>
  </conditionalFormatting>
  <conditionalFormatting sqref="P103:P122">
    <cfRule type="cellIs" dxfId="249" priority="81" operator="equal">
      <formula>"OFF"</formula>
    </cfRule>
  </conditionalFormatting>
  <conditionalFormatting sqref="R103:R122">
    <cfRule type="cellIs" dxfId="248" priority="80" operator="equal">
      <formula>"OFF"</formula>
    </cfRule>
  </conditionalFormatting>
  <conditionalFormatting sqref="O103:O122">
    <cfRule type="cellIs" dxfId="247" priority="79" operator="notBetween">
      <formula>-0.0017</formula>
      <formula>0.0017</formula>
    </cfRule>
  </conditionalFormatting>
  <conditionalFormatting sqref="L103:L122">
    <cfRule type="cellIs" dxfId="246" priority="78" operator="notBetween">
      <formula>-0.0017</formula>
      <formula>0.0017</formula>
    </cfRule>
  </conditionalFormatting>
  <conditionalFormatting sqref="K128:K147 N128:N147">
    <cfRule type="cellIs" dxfId="24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244" priority="75" operator="equal">
      <formula>"OFF"</formula>
    </cfRule>
  </conditionalFormatting>
  <conditionalFormatting sqref="P128:P147">
    <cfRule type="cellIs" dxfId="243" priority="74" operator="equal">
      <formula>"OFF"</formula>
    </cfRule>
  </conditionalFormatting>
  <conditionalFormatting sqref="R128:R147">
    <cfRule type="cellIs" dxfId="242" priority="73" operator="equal">
      <formula>"OFF"</formula>
    </cfRule>
  </conditionalFormatting>
  <conditionalFormatting sqref="O128:O147">
    <cfRule type="cellIs" dxfId="241" priority="72" operator="notBetween">
      <formula>-0.0017</formula>
      <formula>0.0017</formula>
    </cfRule>
  </conditionalFormatting>
  <conditionalFormatting sqref="L128:L147">
    <cfRule type="cellIs" dxfId="240" priority="71" operator="notBetween">
      <formula>-0.0017</formula>
      <formula>0.0017</formula>
    </cfRule>
  </conditionalFormatting>
  <conditionalFormatting sqref="K153:K172 N153:N172">
    <cfRule type="cellIs" dxfId="23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238" priority="68" operator="equal">
      <formula>"OFF"</formula>
    </cfRule>
  </conditionalFormatting>
  <conditionalFormatting sqref="P153:P172">
    <cfRule type="cellIs" dxfId="237" priority="67" operator="equal">
      <formula>"OFF"</formula>
    </cfRule>
  </conditionalFormatting>
  <conditionalFormatting sqref="R153:R172">
    <cfRule type="cellIs" dxfId="236" priority="66" operator="equal">
      <formula>"OFF"</formula>
    </cfRule>
  </conditionalFormatting>
  <conditionalFormatting sqref="O153:O172">
    <cfRule type="cellIs" dxfId="235" priority="65" operator="notBetween">
      <formula>-0.0017</formula>
      <formula>0.0017</formula>
    </cfRule>
  </conditionalFormatting>
  <conditionalFormatting sqref="L153:L172">
    <cfRule type="cellIs" dxfId="234" priority="64" operator="notBetween">
      <formula>-0.0017</formula>
      <formula>0.0017</formula>
    </cfRule>
  </conditionalFormatting>
  <conditionalFormatting sqref="K178:K197 N178:N197">
    <cfRule type="cellIs" dxfId="23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232" priority="61" operator="equal">
      <formula>"OFF"</formula>
    </cfRule>
  </conditionalFormatting>
  <conditionalFormatting sqref="P178:P197">
    <cfRule type="cellIs" dxfId="231" priority="60" operator="equal">
      <formula>"OFF"</formula>
    </cfRule>
  </conditionalFormatting>
  <conditionalFormatting sqref="R178:R197">
    <cfRule type="cellIs" dxfId="230" priority="59" operator="equal">
      <formula>"OFF"</formula>
    </cfRule>
  </conditionalFormatting>
  <conditionalFormatting sqref="O178:O197">
    <cfRule type="cellIs" dxfId="229" priority="58" operator="notBetween">
      <formula>-0.0017</formula>
      <formula>0.0017</formula>
    </cfRule>
  </conditionalFormatting>
  <conditionalFormatting sqref="L178:L197">
    <cfRule type="cellIs" dxfId="228" priority="57" operator="notBetween">
      <formula>-0.0017</formula>
      <formula>0.0017</formula>
    </cfRule>
  </conditionalFormatting>
  <conditionalFormatting sqref="K203:K222 N203:N222">
    <cfRule type="cellIs" dxfId="22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226" priority="54" operator="equal">
      <formula>"OFF"</formula>
    </cfRule>
  </conditionalFormatting>
  <conditionalFormatting sqref="P203:P222">
    <cfRule type="cellIs" dxfId="225" priority="53" operator="equal">
      <formula>"OFF"</formula>
    </cfRule>
  </conditionalFormatting>
  <conditionalFormatting sqref="R203:R222">
    <cfRule type="cellIs" dxfId="224" priority="52" operator="equal">
      <formula>"OFF"</formula>
    </cfRule>
  </conditionalFormatting>
  <conditionalFormatting sqref="O203:O222">
    <cfRule type="cellIs" dxfId="223" priority="51" operator="notBetween">
      <formula>-0.0017</formula>
      <formula>0.0017</formula>
    </cfRule>
  </conditionalFormatting>
  <conditionalFormatting sqref="L203:L222">
    <cfRule type="cellIs" dxfId="222" priority="50" operator="notBetween">
      <formula>-0.0017</formula>
      <formula>0.0017</formula>
    </cfRule>
  </conditionalFormatting>
  <conditionalFormatting sqref="K228:K247 N228:N247">
    <cfRule type="cellIs" dxfId="22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220" priority="47" operator="equal">
      <formula>"OFF"</formula>
    </cfRule>
  </conditionalFormatting>
  <conditionalFormatting sqref="P228:P247">
    <cfRule type="cellIs" dxfId="219" priority="46" operator="equal">
      <formula>"OFF"</formula>
    </cfRule>
  </conditionalFormatting>
  <conditionalFormatting sqref="R228:R247">
    <cfRule type="cellIs" dxfId="218" priority="45" operator="equal">
      <formula>"OFF"</formula>
    </cfRule>
  </conditionalFormatting>
  <conditionalFormatting sqref="O228:O247">
    <cfRule type="cellIs" dxfId="217" priority="44" operator="notBetween">
      <formula>-0.0017</formula>
      <formula>0.0017</formula>
    </cfRule>
  </conditionalFormatting>
  <conditionalFormatting sqref="L228:L247">
    <cfRule type="cellIs" dxfId="216" priority="43" operator="notBetween">
      <formula>-0.0017</formula>
      <formula>0.0017</formula>
    </cfRule>
  </conditionalFormatting>
  <conditionalFormatting sqref="K253:K272 N253:N272">
    <cfRule type="cellIs" dxfId="21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214" priority="40" operator="equal">
      <formula>"OFF"</formula>
    </cfRule>
  </conditionalFormatting>
  <conditionalFormatting sqref="P253:P272">
    <cfRule type="cellIs" dxfId="213" priority="39" operator="equal">
      <formula>"OFF"</formula>
    </cfRule>
  </conditionalFormatting>
  <conditionalFormatting sqref="R253:R272">
    <cfRule type="cellIs" dxfId="212" priority="38" operator="equal">
      <formula>"OFF"</formula>
    </cfRule>
  </conditionalFormatting>
  <conditionalFormatting sqref="O253:O272">
    <cfRule type="cellIs" dxfId="211" priority="37" operator="notBetween">
      <formula>-0.0017</formula>
      <formula>0.0017</formula>
    </cfRule>
  </conditionalFormatting>
  <conditionalFormatting sqref="L253:L272">
    <cfRule type="cellIs" dxfId="210" priority="36" operator="notBetween">
      <formula>-0.0017</formula>
      <formula>0.0017</formula>
    </cfRule>
  </conditionalFormatting>
  <conditionalFormatting sqref="K278:K297 N278:N297">
    <cfRule type="cellIs" dxfId="20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208" priority="33" operator="equal">
      <formula>"OFF"</formula>
    </cfRule>
  </conditionalFormatting>
  <conditionalFormatting sqref="P278:P297">
    <cfRule type="cellIs" dxfId="207" priority="32" operator="equal">
      <formula>"OFF"</formula>
    </cfRule>
  </conditionalFormatting>
  <conditionalFormatting sqref="R278:R297">
    <cfRule type="cellIs" dxfId="206" priority="31" operator="equal">
      <formula>"OFF"</formula>
    </cfRule>
  </conditionalFormatting>
  <conditionalFormatting sqref="O278:O297">
    <cfRule type="cellIs" dxfId="205" priority="30" operator="notBetween">
      <formula>-0.0017</formula>
      <formula>0.0017</formula>
    </cfRule>
  </conditionalFormatting>
  <conditionalFormatting sqref="L278:L297">
    <cfRule type="cellIs" dxfId="204" priority="29" operator="notBetween">
      <formula>-0.0017</formula>
      <formula>0.0017</formula>
    </cfRule>
  </conditionalFormatting>
  <conditionalFormatting sqref="K303:K322 N303:N322">
    <cfRule type="cellIs" dxfId="20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202" priority="26" operator="equal">
      <formula>"OFF"</formula>
    </cfRule>
  </conditionalFormatting>
  <conditionalFormatting sqref="P303:P322">
    <cfRule type="cellIs" dxfId="201" priority="25" operator="equal">
      <formula>"OFF"</formula>
    </cfRule>
  </conditionalFormatting>
  <conditionalFormatting sqref="R303:R322">
    <cfRule type="cellIs" dxfId="200" priority="24" operator="equal">
      <formula>"OFF"</formula>
    </cfRule>
  </conditionalFormatting>
  <conditionalFormatting sqref="O303:O322">
    <cfRule type="cellIs" dxfId="199" priority="23" operator="notBetween">
      <formula>-0.0017</formula>
      <formula>0.0017</formula>
    </cfRule>
  </conditionalFormatting>
  <conditionalFormatting sqref="L303:L322">
    <cfRule type="cellIs" dxfId="198" priority="22" operator="notBetween">
      <formula>-0.0017</formula>
      <formula>0.0017</formula>
    </cfRule>
  </conditionalFormatting>
  <conditionalFormatting sqref="K328:K347 N328:N347">
    <cfRule type="cellIs" dxfId="19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196" priority="19" operator="equal">
      <formula>"OFF"</formula>
    </cfRule>
  </conditionalFormatting>
  <conditionalFormatting sqref="P328:P347">
    <cfRule type="cellIs" dxfId="195" priority="18" operator="equal">
      <formula>"OFF"</formula>
    </cfRule>
  </conditionalFormatting>
  <conditionalFormatting sqref="R328:R347">
    <cfRule type="cellIs" dxfId="194" priority="17" operator="equal">
      <formula>"OFF"</formula>
    </cfRule>
  </conditionalFormatting>
  <conditionalFormatting sqref="O328:O347">
    <cfRule type="cellIs" dxfId="193" priority="16" operator="notBetween">
      <formula>-0.0017</formula>
      <formula>0.0017</formula>
    </cfRule>
  </conditionalFormatting>
  <conditionalFormatting sqref="L328:L347">
    <cfRule type="cellIs" dxfId="192" priority="15" operator="notBetween">
      <formula>-0.0017</formula>
      <formula>0.0017</formula>
    </cfRule>
  </conditionalFormatting>
  <conditionalFormatting sqref="K353:K372 N353:N372">
    <cfRule type="cellIs" dxfId="19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190" priority="12" operator="equal">
      <formula>"OFF"</formula>
    </cfRule>
  </conditionalFormatting>
  <conditionalFormatting sqref="P353:P372">
    <cfRule type="cellIs" dxfId="189" priority="11" operator="equal">
      <formula>"OFF"</formula>
    </cfRule>
  </conditionalFormatting>
  <conditionalFormatting sqref="R353:R372">
    <cfRule type="cellIs" dxfId="188" priority="10" operator="equal">
      <formula>"OFF"</formula>
    </cfRule>
  </conditionalFormatting>
  <conditionalFormatting sqref="O353:O372">
    <cfRule type="cellIs" dxfId="187" priority="9" operator="notBetween">
      <formula>-0.0017</formula>
      <formula>0.0017</formula>
    </cfRule>
  </conditionalFormatting>
  <conditionalFormatting sqref="L353:L372">
    <cfRule type="cellIs" dxfId="186" priority="8" operator="notBetween">
      <formula>-0.0017</formula>
      <formula>0.0017</formula>
    </cfRule>
  </conditionalFormatting>
  <conditionalFormatting sqref="K378:K397 N378:N397">
    <cfRule type="cellIs" dxfId="18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184" priority="5" operator="equal">
      <formula>"OFF"</formula>
    </cfRule>
  </conditionalFormatting>
  <conditionalFormatting sqref="P378:P397">
    <cfRule type="cellIs" dxfId="183" priority="4" operator="equal">
      <formula>"OFF"</formula>
    </cfRule>
  </conditionalFormatting>
  <conditionalFormatting sqref="R378:R397">
    <cfRule type="cellIs" dxfId="182" priority="3" operator="equal">
      <formula>"OFF"</formula>
    </cfRule>
  </conditionalFormatting>
  <conditionalFormatting sqref="O378:O397">
    <cfRule type="cellIs" dxfId="181" priority="2" operator="notBetween">
      <formula>-0.0017</formula>
      <formula>0.0017</formula>
    </cfRule>
  </conditionalFormatting>
  <conditionalFormatting sqref="L378:L397">
    <cfRule type="cellIs" dxfId="18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48AA48CE-DC44-4422-B5B5-906BD8181616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2B11-7D7D-46AF-9BC3-EF01C9AE9E6A}">
  <sheetPr>
    <tabColor theme="3" tint="0.79998168889431442"/>
  </sheetPr>
  <dimension ref="A1:AK399"/>
  <sheetViews>
    <sheetView zoomScale="40" zoomScaleNormal="40" workbookViewId="0">
      <pane ySplit="24" topLeftCell="A25" activePane="bottomLeft" state="frozen"/>
      <selection activeCell="Z43" sqref="Z43"/>
      <selection pane="bottomLeft" activeCell="Z43" sqref="Z43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48">
        <v>170213</v>
      </c>
      <c r="F1" s="102">
        <v>1018.1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63"/>
      <c r="F2" s="102">
        <v>17.8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80</v>
      </c>
      <c r="G3" s="198" t="s">
        <v>51</v>
      </c>
      <c r="H3" s="198"/>
      <c r="N3" s="199" t="s">
        <v>58</v>
      </c>
      <c r="O3" s="199"/>
      <c r="P3" s="99"/>
      <c r="Q3" s="101">
        <v>3</v>
      </c>
      <c r="R3" s="99"/>
      <c r="S3" s="100">
        <v>3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4.5334323110159858</v>
      </c>
      <c r="G4" s="198" t="s">
        <v>49</v>
      </c>
      <c r="H4" s="198"/>
      <c r="N4" s="200" t="s">
        <v>59</v>
      </c>
      <c r="O4" s="200"/>
      <c r="P4" s="110">
        <v>1</v>
      </c>
      <c r="Q4" s="111">
        <f>IF(P4="","0",(P4-1)*1000000)</f>
        <v>0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3</v>
      </c>
      <c r="R5" s="109"/>
      <c r="S5" s="114">
        <f>S4+S3</f>
        <v>3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>
        <f>B48</f>
        <v>0</v>
      </c>
      <c r="C9" s="8">
        <f>C48</f>
        <v>0</v>
      </c>
      <c r="D9" s="9">
        <f>D48</f>
        <v>0</v>
      </c>
      <c r="E9" s="9">
        <f>E48</f>
        <v>0</v>
      </c>
      <c r="F9" s="9">
        <f>VALUE(F48)</f>
        <v>0</v>
      </c>
      <c r="G9" s="9">
        <f>VALUE(G48)</f>
        <v>0</v>
      </c>
      <c r="H9" s="9">
        <f>H48</f>
        <v>0</v>
      </c>
      <c r="I9" s="10">
        <f>I48</f>
        <v>0</v>
      </c>
      <c r="K9" s="79">
        <f>(F9*(1+($S$3/1000000)))/(1+($Q$3/1000000))-F9</f>
        <v>0</v>
      </c>
      <c r="L9" s="78">
        <f>(G9*(1+($S$5/1000000)))/(1+($Q$5/1000000))-G9</f>
        <v>0</v>
      </c>
      <c r="N9" s="88" t="s">
        <v>14</v>
      </c>
      <c r="O9" s="212" t="str">
        <f t="shared" ref="O9:O23" si="0">IF(C9=0,"",$C$9&amp;"-"&amp;$B$9&amp;"-"&amp;C9)</f>
        <v/>
      </c>
      <c r="P9" s="212"/>
      <c r="Q9" s="89">
        <v>0</v>
      </c>
      <c r="R9" s="90" t="str">
        <f>IF(F9=0,"",F9+K9)</f>
        <v/>
      </c>
      <c r="S9" s="89" t="str">
        <f t="shared" ref="S9:S23" si="1">IF(E9=0,"",E9)</f>
        <v/>
      </c>
      <c r="T9" s="213" t="str">
        <f t="shared" ref="T9:T23" si="2">H9&amp;"/"&amp;I9</f>
        <v>0/0</v>
      </c>
      <c r="U9" s="213"/>
      <c r="V9" s="93" t="str">
        <f>"  #  "&amp;E1&amp;" Atm ppm = "&amp;F4&amp;"     ( p: "&amp;F1&amp;"mbar    t: "&amp;F2&amp;"C     hum: "&amp;F3&amp;" % )"</f>
        <v xml:space="preserve">  #  170213 Atm ppm = 4.53343231101599     ( p: 1018.1mbar    t: 17.8C     hum: 80 % )</v>
      </c>
      <c r="X9" s="88" t="s">
        <v>14</v>
      </c>
      <c r="Y9" s="212" t="str">
        <f t="shared" ref="Y9:Y23" si="3">O9</f>
        <v/>
      </c>
      <c r="Z9" s="212"/>
      <c r="AA9" s="89">
        <f t="shared" ref="AA9:AA23" si="4">Q9</f>
        <v>0</v>
      </c>
      <c r="AB9" s="92" t="str">
        <f t="shared" ref="AB9:AB23" si="5">IF(G9=0,"",G9+L9)</f>
        <v/>
      </c>
      <c r="AC9" s="93" t="str">
        <f>"  #  "&amp;E1&amp;" Atmos ppm = "&amp;F4&amp;"     ( p: "&amp;F1&amp;"mbar    t: "&amp;F2&amp;"C     hum: "&amp;F3&amp;" % )"</f>
        <v xml:space="preserve">  #  170213 Atmos ppm = 4.53343231101599     ( p: 1018.1mbar    t: 17.8C     hum: 80 % )</v>
      </c>
      <c r="AD9" s="6"/>
    </row>
    <row r="10" spans="1:37" x14ac:dyDescent="0.3">
      <c r="A10" s="7" t="s">
        <v>15</v>
      </c>
      <c r="B10" s="8">
        <f>B73</f>
        <v>0</v>
      </c>
      <c r="C10" s="8">
        <f>C73</f>
        <v>0</v>
      </c>
      <c r="D10" s="9">
        <f>D73</f>
        <v>0</v>
      </c>
      <c r="E10" s="9">
        <f>E73</f>
        <v>0</v>
      </c>
      <c r="F10" s="9">
        <f>VALUE(F73)</f>
        <v>0</v>
      </c>
      <c r="G10" s="9">
        <f>VALUE(G73)</f>
        <v>0</v>
      </c>
      <c r="H10" s="9">
        <f>H73</f>
        <v>0</v>
      </c>
      <c r="I10" s="10">
        <f>I73</f>
        <v>0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0</v>
      </c>
      <c r="N10" s="11" t="s">
        <v>14</v>
      </c>
      <c r="O10" s="208" t="str">
        <f t="shared" si="0"/>
        <v/>
      </c>
      <c r="P10" s="208"/>
      <c r="Q10" s="12" t="str">
        <f t="shared" ref="Q10:Q23" si="8">IF(D10=0,"",IF($D$9&lt;D10,D10-$D$9,(400-$D$9+D10)))</f>
        <v/>
      </c>
      <c r="R10" s="13" t="str">
        <f t="shared" ref="R10:R23" si="9">IF(F10=0,"",F10+K10)</f>
        <v/>
      </c>
      <c r="S10" s="12" t="str">
        <f t="shared" si="1"/>
        <v/>
      </c>
      <c r="T10" s="209" t="str">
        <f t="shared" si="2"/>
        <v>0/0</v>
      </c>
      <c r="U10" s="209"/>
      <c r="V10" s="91"/>
      <c r="X10" s="11" t="s">
        <v>14</v>
      </c>
      <c r="Y10" s="208" t="str">
        <f t="shared" si="3"/>
        <v/>
      </c>
      <c r="Z10" s="208"/>
      <c r="AA10" s="12" t="str">
        <f t="shared" si="4"/>
        <v/>
      </c>
      <c r="AB10" s="13" t="str">
        <f t="shared" si="5"/>
        <v/>
      </c>
      <c r="AC10" s="14"/>
      <c r="AD10" s="6"/>
    </row>
    <row r="11" spans="1:37" x14ac:dyDescent="0.3">
      <c r="A11" s="7" t="s">
        <v>16</v>
      </c>
      <c r="B11" s="8">
        <f>B98</f>
        <v>0</v>
      </c>
      <c r="C11" s="8">
        <f>C98</f>
        <v>0</v>
      </c>
      <c r="D11" s="9">
        <f>D98</f>
        <v>0</v>
      </c>
      <c r="E11" s="9">
        <f>E98</f>
        <v>0</v>
      </c>
      <c r="F11" s="9">
        <f>VALUE(F98)</f>
        <v>0</v>
      </c>
      <c r="G11" s="9">
        <f>VALUE(G98)</f>
        <v>0</v>
      </c>
      <c r="H11" s="9">
        <f>H98</f>
        <v>0</v>
      </c>
      <c r="I11" s="10">
        <f>I98</f>
        <v>0</v>
      </c>
      <c r="K11" s="79">
        <f t="shared" si="6"/>
        <v>0</v>
      </c>
      <c r="L11" s="78">
        <f t="shared" si="7"/>
        <v>0</v>
      </c>
      <c r="N11" s="11" t="s">
        <v>14</v>
      </c>
      <c r="O11" s="208" t="str">
        <f t="shared" si="0"/>
        <v/>
      </c>
      <c r="P11" s="208"/>
      <c r="Q11" s="12" t="str">
        <f t="shared" si="8"/>
        <v/>
      </c>
      <c r="R11" s="13" t="str">
        <f t="shared" si="9"/>
        <v/>
      </c>
      <c r="S11" s="12" t="str">
        <f t="shared" si="1"/>
        <v/>
      </c>
      <c r="T11" s="209" t="str">
        <f t="shared" si="2"/>
        <v>0/0</v>
      </c>
      <c r="U11" s="209"/>
      <c r="V11" s="91"/>
      <c r="X11" s="11" t="s">
        <v>14</v>
      </c>
      <c r="Y11" s="208" t="str">
        <f t="shared" si="3"/>
        <v/>
      </c>
      <c r="Z11" s="208"/>
      <c r="AA11" s="12" t="str">
        <f t="shared" si="4"/>
        <v/>
      </c>
      <c r="AB11" s="13" t="str">
        <f t="shared" si="5"/>
        <v/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121"/>
      <c r="C28" s="121"/>
      <c r="D28" s="121"/>
      <c r="E28" s="121"/>
      <c r="F28" s="120"/>
      <c r="G28" s="120"/>
      <c r="H28" s="121"/>
      <c r="I28" s="121"/>
      <c r="J28" s="6"/>
      <c r="K28" s="38" t="str">
        <f>IF(ISBLANK(D28),"",D28-$D$48)</f>
        <v/>
      </c>
      <c r="L28" s="39" t="str">
        <f t="shared" ref="L28:L47" si="10">IF(K28="","",SIN(K28*PI()/200)*G28)</f>
        <v/>
      </c>
      <c r="M28" s="40" t="s">
        <v>38</v>
      </c>
      <c r="N28" s="38" t="str">
        <f>IF(ISBLANK(E28),"",E28-$E$48)</f>
        <v/>
      </c>
      <c r="O28" s="39" t="str">
        <f t="shared" ref="O28:O47" si="11">IF(N28="","",SIN(N28*PI()/200)*G28)</f>
        <v/>
      </c>
      <c r="P28" s="40" t="s">
        <v>38</v>
      </c>
      <c r="Q28" s="41" t="str">
        <f>IF(ISBLANK(F28),"",F28-$F$48)</f>
        <v/>
      </c>
      <c r="R28" s="42" t="s">
        <v>38</v>
      </c>
      <c r="S28" s="43" t="str">
        <f t="shared" ref="S28:S47" si="12">IF(ISBLANK(G28),"",G28-$G$48)</f>
        <v/>
      </c>
      <c r="T28" s="44" t="str">
        <f>IF(M28="ON",IF(ISBLANK(D28),"0",D28),"0")</f>
        <v>0</v>
      </c>
      <c r="U28" s="44" t="str">
        <f t="shared" ref="U28:U47" si="13">IF(P28="ON",IF(ISBLANK(E28),"0",IF(E28&lt;200,E28,(400-E28))),"0")</f>
        <v>0</v>
      </c>
      <c r="V28" s="44" t="str">
        <f t="shared" ref="V28:V47" si="14">IF(R28="ON",IF(ISBLANK(F28),"0",F28),"0")</f>
        <v>0</v>
      </c>
      <c r="W28" s="44" t="str">
        <f t="shared" ref="W28:W47" si="15">IF(R28="ON",IF(ISBLANK(G28),"0",G28),"0")</f>
        <v>0</v>
      </c>
      <c r="X28" s="45"/>
      <c r="Y28" s="81"/>
    </row>
    <row r="29" spans="1:35" x14ac:dyDescent="0.3">
      <c r="A29" s="35">
        <v>2</v>
      </c>
      <c r="B29" s="121"/>
      <c r="C29" s="121"/>
      <c r="D29" s="121"/>
      <c r="E29" s="121"/>
      <c r="F29" s="120"/>
      <c r="G29" s="120"/>
      <c r="H29" s="121"/>
      <c r="I29" s="121"/>
      <c r="J29" s="6"/>
      <c r="K29" s="122" t="str">
        <f>IF(ISBLANK(D29),"",IF(D28&lt;D29,((D29-200)-$D$48),((D29+200)-$D$48)))</f>
        <v/>
      </c>
      <c r="L29" s="123" t="str">
        <f t="shared" si="10"/>
        <v/>
      </c>
      <c r="M29" s="124" t="s">
        <v>38</v>
      </c>
      <c r="N29" s="122" t="str">
        <f>IF(ISBLANK(E29),"",(400-E29)-$E$48)</f>
        <v/>
      </c>
      <c r="O29" s="123" t="str">
        <f t="shared" si="11"/>
        <v/>
      </c>
      <c r="P29" s="124" t="s">
        <v>38</v>
      </c>
      <c r="Q29" s="125" t="str">
        <f t="shared" ref="Q29:Q47" si="16">IF(ISBLANK(F29),"",F29-$F$48)</f>
        <v/>
      </c>
      <c r="R29" s="126" t="s">
        <v>38</v>
      </c>
      <c r="S29" s="127" t="str">
        <f t="shared" si="12"/>
        <v/>
      </c>
      <c r="T29" s="128" t="str">
        <f>IF(M29="ON",IF(ISBLANK(D29),"0",IF(D28&lt;D29,(D29-200),(D29+200))),"0")</f>
        <v>0</v>
      </c>
      <c r="U29" s="128" t="str">
        <f t="shared" si="13"/>
        <v>0</v>
      </c>
      <c r="V29" s="128" t="str">
        <f t="shared" si="14"/>
        <v>0</v>
      </c>
      <c r="W29" s="128" t="str">
        <f t="shared" si="15"/>
        <v>0</v>
      </c>
      <c r="X29" s="129"/>
    </row>
    <row r="30" spans="1:35" x14ac:dyDescent="0.3">
      <c r="A30" s="35">
        <v>3</v>
      </c>
      <c r="B30" s="80"/>
      <c r="C30" s="80"/>
      <c r="D30" s="80"/>
      <c r="E30" s="80"/>
      <c r="F30" s="80"/>
      <c r="G30" s="80"/>
      <c r="H30" s="80"/>
      <c r="I30" s="80"/>
      <c r="J30" s="6"/>
      <c r="K30" s="38" t="str">
        <f>IF(ISBLANK(D30),"",D30-$D$48)</f>
        <v/>
      </c>
      <c r="L30" s="46" t="str">
        <f t="shared" si="10"/>
        <v/>
      </c>
      <c r="M30" s="40" t="s">
        <v>38</v>
      </c>
      <c r="N30" s="38" t="str">
        <f>IF(ISBLANK(E30),"",E30-$E$48)</f>
        <v/>
      </c>
      <c r="O30" s="46" t="str">
        <f t="shared" si="11"/>
        <v/>
      </c>
      <c r="P30" s="40" t="s">
        <v>38</v>
      </c>
      <c r="Q30" s="41" t="str">
        <f t="shared" si="16"/>
        <v/>
      </c>
      <c r="R30" s="42" t="s">
        <v>38</v>
      </c>
      <c r="S30" s="43" t="str">
        <f t="shared" si="12"/>
        <v/>
      </c>
      <c r="T30" s="44" t="str">
        <f>IF(M30="ON",IF(ISBLANK(D30),"0",D30),"0")</f>
        <v>0</v>
      </c>
      <c r="U30" s="44" t="str">
        <f t="shared" si="13"/>
        <v>0</v>
      </c>
      <c r="V30" s="44" t="str">
        <f t="shared" si="14"/>
        <v>0</v>
      </c>
      <c r="W30" s="44" t="str">
        <f t="shared" si="15"/>
        <v>0</v>
      </c>
      <c r="X30" s="45"/>
    </row>
    <row r="31" spans="1:35" x14ac:dyDescent="0.3">
      <c r="A31" s="35">
        <v>4</v>
      </c>
      <c r="B31" s="80"/>
      <c r="C31" s="80"/>
      <c r="D31" s="87"/>
      <c r="E31" s="80"/>
      <c r="F31" s="80"/>
      <c r="G31" s="80"/>
      <c r="H31" s="80"/>
      <c r="I31" s="80"/>
      <c r="J31" s="6"/>
      <c r="K31" s="122" t="str">
        <f>IF(ISBLANK(D31),"",IF(D30&lt;D31,((D31-200)-$D$48),((D31+200)-$D$48)))</f>
        <v/>
      </c>
      <c r="L31" s="123" t="str">
        <f t="shared" si="10"/>
        <v/>
      </c>
      <c r="M31" s="124" t="s">
        <v>38</v>
      </c>
      <c r="N31" s="122" t="str">
        <f>IF(ISBLANK(E31),"",(400-E31)-$E$48)</f>
        <v/>
      </c>
      <c r="O31" s="123" t="str">
        <f t="shared" si="11"/>
        <v/>
      </c>
      <c r="P31" s="124" t="s">
        <v>38</v>
      </c>
      <c r="Q31" s="125" t="str">
        <f t="shared" si="16"/>
        <v/>
      </c>
      <c r="R31" s="126" t="s">
        <v>38</v>
      </c>
      <c r="S31" s="127" t="str">
        <f t="shared" si="12"/>
        <v/>
      </c>
      <c r="T31" s="128" t="str">
        <f>IF(M31="ON",IF(ISBLANK(D31),"0",IF(D30&lt;D31,(D31-200),(D31+200))),"0")</f>
        <v>0</v>
      </c>
      <c r="U31" s="128" t="str">
        <f t="shared" si="13"/>
        <v>0</v>
      </c>
      <c r="V31" s="128" t="str">
        <f t="shared" si="14"/>
        <v>0</v>
      </c>
      <c r="W31" s="128" t="str">
        <f t="shared" si="15"/>
        <v>0</v>
      </c>
      <c r="X31" s="129"/>
    </row>
    <row r="32" spans="1:35" x14ac:dyDescent="0.3">
      <c r="A32" s="35">
        <v>5</v>
      </c>
      <c r="B32" s="80"/>
      <c r="C32" s="80"/>
      <c r="D32" s="80"/>
      <c r="E32" s="80"/>
      <c r="F32" s="80"/>
      <c r="G32" s="80"/>
      <c r="H32" s="80"/>
      <c r="I32" s="80"/>
      <c r="J32" s="6"/>
      <c r="K32" s="38" t="str">
        <f>IF(ISBLANK(D32),"",D32-$D$48)</f>
        <v/>
      </c>
      <c r="L32" s="46" t="str">
        <f t="shared" si="10"/>
        <v/>
      </c>
      <c r="M32" s="40" t="s">
        <v>38</v>
      </c>
      <c r="N32" s="38" t="str">
        <f>IF(ISBLANK(E32),"",E32-$E$48)</f>
        <v/>
      </c>
      <c r="O32" s="46" t="str">
        <f t="shared" si="11"/>
        <v/>
      </c>
      <c r="P32" s="40" t="s">
        <v>38</v>
      </c>
      <c r="Q32" s="41" t="str">
        <f t="shared" si="16"/>
        <v/>
      </c>
      <c r="R32" s="42" t="s">
        <v>38</v>
      </c>
      <c r="S32" s="43" t="str">
        <f t="shared" si="12"/>
        <v/>
      </c>
      <c r="T32" s="44" t="str">
        <f>IF(M32="ON",IF(ISBLANK(D32),"0",D32),"0")</f>
        <v>0</v>
      </c>
      <c r="U32" s="44" t="str">
        <f t="shared" si="13"/>
        <v>0</v>
      </c>
      <c r="V32" s="44" t="str">
        <f t="shared" si="14"/>
        <v>0</v>
      </c>
      <c r="W32" s="44" t="str">
        <f t="shared" si="15"/>
        <v>0</v>
      </c>
      <c r="X32" s="45"/>
    </row>
    <row r="33" spans="1:24" x14ac:dyDescent="0.3">
      <c r="A33" s="35">
        <v>6</v>
      </c>
      <c r="B33" s="80"/>
      <c r="C33" s="80"/>
      <c r="D33" s="80"/>
      <c r="E33" s="80"/>
      <c r="F33" s="80"/>
      <c r="G33" s="80"/>
      <c r="H33" s="80"/>
      <c r="I33" s="80"/>
      <c r="J33" s="6"/>
      <c r="K33" s="122" t="str">
        <f>IF(ISBLANK(D33),"",IF(D32&lt;D33,((D33-200)-$D$48),((D33+200)-$D$48)))</f>
        <v/>
      </c>
      <c r="L33" s="123" t="str">
        <f t="shared" si="10"/>
        <v/>
      </c>
      <c r="M33" s="124" t="s">
        <v>38</v>
      </c>
      <c r="N33" s="122" t="str">
        <f>IF(ISBLANK(E33),"",(400-E33)-$E$48)</f>
        <v/>
      </c>
      <c r="O33" s="123" t="str">
        <f t="shared" si="11"/>
        <v/>
      </c>
      <c r="P33" s="124" t="s">
        <v>38</v>
      </c>
      <c r="Q33" s="125" t="str">
        <f t="shared" si="16"/>
        <v/>
      </c>
      <c r="R33" s="126" t="s">
        <v>38</v>
      </c>
      <c r="S33" s="127" t="str">
        <f t="shared" si="12"/>
        <v/>
      </c>
      <c r="T33" s="128" t="str">
        <f>IF(M33="ON",IF(ISBLANK(D33),"0",IF(D32&lt;D33,(D33-200),(D33+200))),"0")</f>
        <v>0</v>
      </c>
      <c r="U33" s="128" t="str">
        <f t="shared" si="13"/>
        <v>0</v>
      </c>
      <c r="V33" s="128" t="str">
        <f t="shared" si="14"/>
        <v>0</v>
      </c>
      <c r="W33" s="128" t="str">
        <f t="shared" si="15"/>
        <v>0</v>
      </c>
      <c r="X33" s="129"/>
    </row>
    <row r="34" spans="1:24" x14ac:dyDescent="0.3">
      <c r="A34" s="35">
        <v>7</v>
      </c>
      <c r="B34" s="80"/>
      <c r="C34" s="80"/>
      <c r="D34" s="80"/>
      <c r="E34" s="80"/>
      <c r="F34" s="80"/>
      <c r="G34" s="80"/>
      <c r="H34" s="80"/>
      <c r="I34" s="80"/>
      <c r="J34" s="6"/>
      <c r="K34" s="38" t="str">
        <f>IF(ISBLANK(D34),"",D34-$D$48)</f>
        <v/>
      </c>
      <c r="L34" s="46" t="str">
        <f t="shared" si="10"/>
        <v/>
      </c>
      <c r="M34" s="40" t="s">
        <v>38</v>
      </c>
      <c r="N34" s="38" t="str">
        <f>IF(ISBLANK(E34),"",E34-$E$48)</f>
        <v/>
      </c>
      <c r="O34" s="46" t="str">
        <f t="shared" si="11"/>
        <v/>
      </c>
      <c r="P34" s="40" t="s">
        <v>38</v>
      </c>
      <c r="Q34" s="41" t="str">
        <f t="shared" si="16"/>
        <v/>
      </c>
      <c r="R34" s="42" t="s">
        <v>38</v>
      </c>
      <c r="S34" s="43" t="str">
        <f t="shared" si="12"/>
        <v/>
      </c>
      <c r="T34" s="44" t="str">
        <f>IF(M34="ON",IF(ISBLANK(D34),"0",D34),"0")</f>
        <v>0</v>
      </c>
      <c r="U34" s="44" t="str">
        <f t="shared" si="13"/>
        <v>0</v>
      </c>
      <c r="V34" s="44" t="str">
        <f t="shared" si="14"/>
        <v>0</v>
      </c>
      <c r="W34" s="44" t="str">
        <f t="shared" si="15"/>
        <v>0</v>
      </c>
      <c r="X34" s="45"/>
    </row>
    <row r="35" spans="1:24" x14ac:dyDescent="0.3">
      <c r="A35" s="35">
        <v>8</v>
      </c>
      <c r="B35" s="80"/>
      <c r="C35" s="80"/>
      <c r="D35" s="80"/>
      <c r="E35" s="80"/>
      <c r="F35" s="80"/>
      <c r="G35" s="80"/>
      <c r="H35" s="80"/>
      <c r="I35" s="80"/>
      <c r="J35" s="6"/>
      <c r="K35" s="122" t="str">
        <f>IF(ISBLANK(D35),"",IF(D34&lt;D35,((D35-200)-$D$48),((D35+200)-$D$48)))</f>
        <v/>
      </c>
      <c r="L35" s="123" t="str">
        <f t="shared" si="10"/>
        <v/>
      </c>
      <c r="M35" s="124" t="s">
        <v>38</v>
      </c>
      <c r="N35" s="122" t="str">
        <f>IF(ISBLANK(E35),"",(400-E35)-$E$48)</f>
        <v/>
      </c>
      <c r="O35" s="123" t="str">
        <f t="shared" si="11"/>
        <v/>
      </c>
      <c r="P35" s="124" t="s">
        <v>38</v>
      </c>
      <c r="Q35" s="125" t="str">
        <f t="shared" si="16"/>
        <v/>
      </c>
      <c r="R35" s="126" t="s">
        <v>38</v>
      </c>
      <c r="S35" s="127" t="str">
        <f t="shared" si="12"/>
        <v/>
      </c>
      <c r="T35" s="128" t="str">
        <f>IF(M35="ON",IF(ISBLANK(D35),"0",IF(D34&lt;D35,(D35-200),(D35+200))),"0")</f>
        <v>0</v>
      </c>
      <c r="U35" s="128" t="str">
        <f t="shared" si="13"/>
        <v>0</v>
      </c>
      <c r="V35" s="128" t="str">
        <f t="shared" si="14"/>
        <v>0</v>
      </c>
      <c r="W35" s="128" t="str">
        <f t="shared" si="15"/>
        <v>0</v>
      </c>
      <c r="X35" s="129"/>
    </row>
    <row r="36" spans="1:24" x14ac:dyDescent="0.3">
      <c r="A36" s="35">
        <v>9</v>
      </c>
      <c r="B36" s="36"/>
      <c r="C36" s="37"/>
      <c r="D36" s="37"/>
      <c r="E36" s="37"/>
      <c r="F36" s="37"/>
      <c r="G36" s="37"/>
      <c r="H36" s="37"/>
      <c r="I36" s="37"/>
      <c r="J36" s="6"/>
      <c r="K36" s="38" t="str">
        <f>IF(ISBLANK(D36),"",D36-$D$48)</f>
        <v/>
      </c>
      <c r="L36" s="46" t="str">
        <f t="shared" si="10"/>
        <v/>
      </c>
      <c r="M36" s="40" t="s">
        <v>38</v>
      </c>
      <c r="N36" s="38" t="str">
        <f>IF(ISBLANK(E36),"",E36-$E$48)</f>
        <v/>
      </c>
      <c r="O36" s="46" t="str">
        <f t="shared" si="11"/>
        <v/>
      </c>
      <c r="P36" s="40" t="s">
        <v>38</v>
      </c>
      <c r="Q36" s="41" t="str">
        <f t="shared" si="16"/>
        <v/>
      </c>
      <c r="R36" s="42" t="s">
        <v>38</v>
      </c>
      <c r="S36" s="43" t="str">
        <f t="shared" si="12"/>
        <v/>
      </c>
      <c r="T36" s="44" t="str">
        <f>IF(M36="ON",IF(ISBLANK(D36),"0",D36),"0")</f>
        <v>0</v>
      </c>
      <c r="U36" s="44" t="str">
        <f t="shared" si="13"/>
        <v>0</v>
      </c>
      <c r="V36" s="44" t="str">
        <f t="shared" si="14"/>
        <v>0</v>
      </c>
      <c r="W36" s="44" t="str">
        <f t="shared" si="15"/>
        <v>0</v>
      </c>
      <c r="X36" s="45"/>
    </row>
    <row r="37" spans="1:24" x14ac:dyDescent="0.3">
      <c r="A37" s="35">
        <v>10</v>
      </c>
      <c r="B37" s="36"/>
      <c r="C37" s="37"/>
      <c r="D37" s="37"/>
      <c r="E37" s="37"/>
      <c r="F37" s="37"/>
      <c r="G37" s="37"/>
      <c r="H37" s="37"/>
      <c r="I37" s="37"/>
      <c r="J37" s="6"/>
      <c r="K37" s="122" t="str">
        <f>IF(ISBLANK(D37),"",IF(D36&lt;D37,((D37-200)-$D$48),((D37+200)-$D$48)))</f>
        <v/>
      </c>
      <c r="L37" s="123" t="str">
        <f t="shared" si="10"/>
        <v/>
      </c>
      <c r="M37" s="124" t="s">
        <v>38</v>
      </c>
      <c r="N37" s="122" t="str">
        <f>IF(ISBLANK(E37),"",(400-E37)-$E$48)</f>
        <v/>
      </c>
      <c r="O37" s="123" t="str">
        <f t="shared" si="11"/>
        <v/>
      </c>
      <c r="P37" s="124" t="s">
        <v>38</v>
      </c>
      <c r="Q37" s="125" t="str">
        <f t="shared" si="16"/>
        <v/>
      </c>
      <c r="R37" s="126" t="s">
        <v>38</v>
      </c>
      <c r="S37" s="127" t="str">
        <f t="shared" si="12"/>
        <v/>
      </c>
      <c r="T37" s="128" t="str">
        <f>IF(M37="ON",IF(ISBLANK(D37),"0",IF(D36&lt;D37,(D37-200),(D37+200))),"0")</f>
        <v>0</v>
      </c>
      <c r="U37" s="128" t="str">
        <f t="shared" si="13"/>
        <v>0</v>
      </c>
      <c r="V37" s="128" t="str">
        <f t="shared" si="14"/>
        <v>0</v>
      </c>
      <c r="W37" s="128" t="str">
        <f t="shared" si="15"/>
        <v>0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>
        <f>B28</f>
        <v>0</v>
      </c>
      <c r="C48" s="49">
        <f>C28</f>
        <v>0</v>
      </c>
      <c r="D48" s="50">
        <f>T48</f>
        <v>0</v>
      </c>
      <c r="E48" s="50">
        <f>U48</f>
        <v>0</v>
      </c>
      <c r="F48" s="51">
        <f>V48</f>
        <v>0</v>
      </c>
      <c r="G48" s="51">
        <f>W48</f>
        <v>0</v>
      </c>
      <c r="H48" s="49">
        <f>H28</f>
        <v>0</v>
      </c>
      <c r="I48" s="49">
        <f>I28</f>
        <v>0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0</v>
      </c>
      <c r="U48" s="57">
        <f>IF(U49=0,VALUE(0),(U28+U29+U30+U31+U32+U33+U34+U35+U36+U37+U38+U39+U40+U41+U42+U43+U44+U45+U46+U47)/U49)</f>
        <v>0</v>
      </c>
      <c r="V48" s="57">
        <f>IF(V49=0,VALUE(0),(V28+V29+V30+V31+V32+V33+V34+V35+V36+V37+V38+V39+V40+V41+V42+V43+V44+V45+V46+V47)/V49)</f>
        <v>0</v>
      </c>
      <c r="W48" s="57">
        <f>IF(W49=0,VALUE(0),(W28+W29+W30+W31+W32+W33+W34+W35+W36+W37+W38+W39+W40+W41+W42+W43+W44+W45+W46+W47)/W49)</f>
        <v>0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0</v>
      </c>
      <c r="U49" s="66">
        <f>COUNT(U28:U47)</f>
        <v>0</v>
      </c>
      <c r="V49" s="66">
        <f>COUNT(V28:V47)</f>
        <v>0</v>
      </c>
      <c r="W49" s="66">
        <f>COUNT(W28:W47)</f>
        <v>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121"/>
      <c r="C53" s="121"/>
      <c r="D53" s="121"/>
      <c r="E53" s="121"/>
      <c r="F53" s="120"/>
      <c r="G53" s="120"/>
      <c r="H53" s="121"/>
      <c r="I53" s="121"/>
      <c r="J53" s="6"/>
      <c r="K53" s="38" t="str">
        <f>IF(ISBLANK(D53),"",D53-$D$73)</f>
        <v/>
      </c>
      <c r="L53" s="39" t="str">
        <f t="shared" ref="L53:L72" si="17">IF(K53="","",SIN(K53*PI()/200)*G53)</f>
        <v/>
      </c>
      <c r="M53" s="40" t="s">
        <v>38</v>
      </c>
      <c r="N53" s="38" t="str">
        <f>IF(ISBLANK(E53),"",E53-$E$73)</f>
        <v/>
      </c>
      <c r="O53" s="39" t="str">
        <f t="shared" ref="O53:O72" si="18">IF(N53="","",SIN(N53*PI()/200)*G53)</f>
        <v/>
      </c>
      <c r="P53" s="40" t="s">
        <v>38</v>
      </c>
      <c r="Q53" s="41" t="str">
        <f t="shared" ref="Q53:Q72" si="19">IF(ISBLANK(F53),"",F53-$F$73)</f>
        <v/>
      </c>
      <c r="R53" s="42" t="s">
        <v>38</v>
      </c>
      <c r="S53" s="43" t="str">
        <f t="shared" ref="S53:S72" si="20">IF(ISBLANK(G53),"",G53-$G$73)</f>
        <v/>
      </c>
      <c r="T53" s="44" t="str">
        <f>IF(M53="ON",IF(ISBLANK(D53),"0",D53),"0")</f>
        <v>0</v>
      </c>
      <c r="U53" s="44" t="str">
        <f t="shared" ref="U53:U72" si="21">IF(P53="ON",IF(ISBLANK(E53),"0",IF(E53&lt;200,E53,(400-E53))),"0")</f>
        <v>0</v>
      </c>
      <c r="V53" s="44" t="str">
        <f t="shared" ref="V53:V72" si="22">IF(R53="ON",IF(ISBLANK(F53),"0",F53),"0")</f>
        <v>0</v>
      </c>
      <c r="W53" s="44" t="str">
        <f t="shared" ref="W53:W72" si="23">IF(R53="ON",IF(ISBLANK(G53),"0",G53),"0")</f>
        <v>0</v>
      </c>
      <c r="X53" s="45"/>
    </row>
    <row r="54" spans="1:24" x14ac:dyDescent="0.3">
      <c r="A54" s="69">
        <v>2</v>
      </c>
      <c r="B54" s="121"/>
      <c r="C54" s="121"/>
      <c r="D54" s="121"/>
      <c r="E54" s="121"/>
      <c r="F54" s="120"/>
      <c r="G54" s="120"/>
      <c r="H54" s="121"/>
      <c r="I54" s="121"/>
      <c r="J54" s="6"/>
      <c r="K54" s="122" t="str">
        <f>IF(ISBLANK(D54),"",IF(D53&lt;D54,((D54-200)-$D$73),((D54+200)-$D$73)))</f>
        <v/>
      </c>
      <c r="L54" s="123" t="str">
        <f t="shared" si="17"/>
        <v/>
      </c>
      <c r="M54" s="124" t="s">
        <v>38</v>
      </c>
      <c r="N54" s="122" t="str">
        <f>IF(ISBLANK(E54),"",(400-E54)-$E$73)</f>
        <v/>
      </c>
      <c r="O54" s="123" t="str">
        <f t="shared" si="18"/>
        <v/>
      </c>
      <c r="P54" s="124" t="s">
        <v>38</v>
      </c>
      <c r="Q54" s="125" t="str">
        <f t="shared" si="19"/>
        <v/>
      </c>
      <c r="R54" s="126" t="s">
        <v>38</v>
      </c>
      <c r="S54" s="127" t="str">
        <f t="shared" si="20"/>
        <v/>
      </c>
      <c r="T54" s="128" t="str">
        <f>IF(M54="ON",IF(ISBLANK(D54),"0",IF(D53&lt;D54,(D54-200),(D54+200))),"0")</f>
        <v>0</v>
      </c>
      <c r="U54" s="128" t="str">
        <f t="shared" si="21"/>
        <v>0</v>
      </c>
      <c r="V54" s="128" t="str">
        <f t="shared" si="22"/>
        <v>0</v>
      </c>
      <c r="W54" s="128" t="str">
        <f t="shared" si="23"/>
        <v>0</v>
      </c>
      <c r="X54" s="129"/>
    </row>
    <row r="55" spans="1:24" x14ac:dyDescent="0.3">
      <c r="A55" s="69">
        <v>3</v>
      </c>
      <c r="B55" s="80"/>
      <c r="C55" s="80"/>
      <c r="D55" s="80"/>
      <c r="E55" s="80"/>
      <c r="F55" s="80"/>
      <c r="G55" s="80"/>
      <c r="H55" s="80"/>
      <c r="I55" s="80"/>
      <c r="J55" s="6"/>
      <c r="K55" s="38" t="str">
        <f>IF(ISBLANK(D55),"",D55-$D$73)</f>
        <v/>
      </c>
      <c r="L55" s="46" t="str">
        <f t="shared" si="17"/>
        <v/>
      </c>
      <c r="M55" s="40" t="s">
        <v>38</v>
      </c>
      <c r="N55" s="38" t="str">
        <f>IF(ISBLANK(E55),"",E55-$E$73)</f>
        <v/>
      </c>
      <c r="O55" s="46" t="str">
        <f t="shared" si="18"/>
        <v/>
      </c>
      <c r="P55" s="40" t="s">
        <v>38</v>
      </c>
      <c r="Q55" s="41" t="str">
        <f t="shared" si="19"/>
        <v/>
      </c>
      <c r="R55" s="42" t="s">
        <v>38</v>
      </c>
      <c r="S55" s="43" t="str">
        <f t="shared" si="20"/>
        <v/>
      </c>
      <c r="T55" s="44" t="str">
        <f>IF(M55="ON",IF(ISBLANK(D55),"0",D55),"0")</f>
        <v>0</v>
      </c>
      <c r="U55" s="44" t="str">
        <f t="shared" si="21"/>
        <v>0</v>
      </c>
      <c r="V55" s="44" t="str">
        <f t="shared" si="22"/>
        <v>0</v>
      </c>
      <c r="W55" s="44" t="str">
        <f t="shared" si="23"/>
        <v>0</v>
      </c>
      <c r="X55" s="45"/>
    </row>
    <row r="56" spans="1:24" x14ac:dyDescent="0.3">
      <c r="A56" s="69">
        <v>4</v>
      </c>
      <c r="B56" s="80"/>
      <c r="C56" s="80"/>
      <c r="D56" s="80"/>
      <c r="E56" s="80"/>
      <c r="F56" s="80"/>
      <c r="G56" s="80"/>
      <c r="H56" s="80"/>
      <c r="I56" s="80"/>
      <c r="J56" s="6"/>
      <c r="K56" s="122" t="str">
        <f>IF(ISBLANK(D56),"",IF(D55&lt;D56,((D56-200)-$D$73),((D56+200)-$D$73)))</f>
        <v/>
      </c>
      <c r="L56" s="123" t="str">
        <f t="shared" si="17"/>
        <v/>
      </c>
      <c r="M56" s="124" t="s">
        <v>38</v>
      </c>
      <c r="N56" s="122" t="str">
        <f>IF(ISBLANK(E56),"",(400-E56)-$E$73)</f>
        <v/>
      </c>
      <c r="O56" s="123" t="str">
        <f t="shared" si="18"/>
        <v/>
      </c>
      <c r="P56" s="124" t="s">
        <v>38</v>
      </c>
      <c r="Q56" s="125" t="str">
        <f t="shared" si="19"/>
        <v/>
      </c>
      <c r="R56" s="126" t="s">
        <v>38</v>
      </c>
      <c r="S56" s="127" t="str">
        <f t="shared" si="20"/>
        <v/>
      </c>
      <c r="T56" s="128" t="str">
        <f>IF(M56="ON",IF(ISBLANK(D56),"0",IF(D55&lt;D56,(D56-200),(D56+200))),"0")</f>
        <v>0</v>
      </c>
      <c r="U56" s="128" t="str">
        <f t="shared" si="21"/>
        <v>0</v>
      </c>
      <c r="V56" s="128" t="str">
        <f t="shared" si="22"/>
        <v>0</v>
      </c>
      <c r="W56" s="128" t="str">
        <f t="shared" si="23"/>
        <v>0</v>
      </c>
      <c r="X56" s="129"/>
    </row>
    <row r="57" spans="1:24" x14ac:dyDescent="0.3">
      <c r="A57" s="69">
        <v>5</v>
      </c>
      <c r="B57" s="80"/>
      <c r="C57" s="80"/>
      <c r="D57" s="80"/>
      <c r="E57" s="80"/>
      <c r="F57" s="80"/>
      <c r="G57" s="80"/>
      <c r="H57" s="80"/>
      <c r="I57" s="80"/>
      <c r="J57" s="6"/>
      <c r="K57" s="38" t="str">
        <f>IF(ISBLANK(D57),"",D57-$D$73)</f>
        <v/>
      </c>
      <c r="L57" s="46" t="str">
        <f t="shared" si="17"/>
        <v/>
      </c>
      <c r="M57" s="40" t="s">
        <v>38</v>
      </c>
      <c r="N57" s="38" t="str">
        <f>IF(ISBLANK(E57),"",E57-$E$73)</f>
        <v/>
      </c>
      <c r="O57" s="46" t="str">
        <f t="shared" si="18"/>
        <v/>
      </c>
      <c r="P57" s="40" t="s">
        <v>38</v>
      </c>
      <c r="Q57" s="41" t="str">
        <f t="shared" si="19"/>
        <v/>
      </c>
      <c r="R57" s="42" t="s">
        <v>38</v>
      </c>
      <c r="S57" s="43" t="str">
        <f t="shared" si="20"/>
        <v/>
      </c>
      <c r="T57" s="44" t="str">
        <f>IF(M57="ON",IF(ISBLANK(D57),"0",D57),"0")</f>
        <v>0</v>
      </c>
      <c r="U57" s="44" t="str">
        <f t="shared" si="21"/>
        <v>0</v>
      </c>
      <c r="V57" s="44" t="str">
        <f t="shared" si="22"/>
        <v>0</v>
      </c>
      <c r="W57" s="44" t="str">
        <f t="shared" si="23"/>
        <v>0</v>
      </c>
      <c r="X57" s="45"/>
    </row>
    <row r="58" spans="1:24" x14ac:dyDescent="0.3">
      <c r="A58" s="69">
        <v>6</v>
      </c>
      <c r="B58" s="80"/>
      <c r="C58" s="80"/>
      <c r="D58" s="80"/>
      <c r="E58" s="80"/>
      <c r="F58" s="80"/>
      <c r="G58" s="80"/>
      <c r="H58" s="80"/>
      <c r="I58" s="80"/>
      <c r="J58" s="6"/>
      <c r="K58" s="122" t="str">
        <f>IF(ISBLANK(D58),"",IF(D57&lt;D58,((D58-200)-$D$73),((D58+200)-$D$73)))</f>
        <v/>
      </c>
      <c r="L58" s="123" t="str">
        <f t="shared" si="17"/>
        <v/>
      </c>
      <c r="M58" s="124" t="s">
        <v>38</v>
      </c>
      <c r="N58" s="122" t="str">
        <f>IF(ISBLANK(E58),"",(400-E58)-$E$73)</f>
        <v/>
      </c>
      <c r="O58" s="123" t="str">
        <f t="shared" si="18"/>
        <v/>
      </c>
      <c r="P58" s="124" t="s">
        <v>38</v>
      </c>
      <c r="Q58" s="125" t="str">
        <f t="shared" si="19"/>
        <v/>
      </c>
      <c r="R58" s="126" t="s">
        <v>38</v>
      </c>
      <c r="S58" s="127" t="str">
        <f t="shared" si="20"/>
        <v/>
      </c>
      <c r="T58" s="128" t="str">
        <f>IF(M58="ON",IF(ISBLANK(D58),"0",IF(D57&lt;D58,(D58-200),(D58+200))),"0")</f>
        <v>0</v>
      </c>
      <c r="U58" s="128" t="str">
        <f t="shared" si="21"/>
        <v>0</v>
      </c>
      <c r="V58" s="128" t="str">
        <f t="shared" si="22"/>
        <v>0</v>
      </c>
      <c r="W58" s="128" t="str">
        <f t="shared" si="23"/>
        <v>0</v>
      </c>
      <c r="X58" s="129"/>
    </row>
    <row r="59" spans="1:24" x14ac:dyDescent="0.3">
      <c r="A59" s="69">
        <v>7</v>
      </c>
      <c r="B59" s="80"/>
      <c r="C59" s="80"/>
      <c r="D59" s="80"/>
      <c r="E59" s="80"/>
      <c r="F59" s="80"/>
      <c r="G59" s="80"/>
      <c r="H59" s="80"/>
      <c r="I59" s="80"/>
      <c r="J59" s="6"/>
      <c r="K59" s="38" t="str">
        <f>IF(ISBLANK(D59),"",D59-$D$73)</f>
        <v/>
      </c>
      <c r="L59" s="46" t="str">
        <f t="shared" si="17"/>
        <v/>
      </c>
      <c r="M59" s="40" t="s">
        <v>38</v>
      </c>
      <c r="N59" s="38" t="str">
        <f>IF(ISBLANK(E59),"",E59-$E$73)</f>
        <v/>
      </c>
      <c r="O59" s="46" t="str">
        <f t="shared" si="18"/>
        <v/>
      </c>
      <c r="P59" s="40" t="s">
        <v>38</v>
      </c>
      <c r="Q59" s="41" t="str">
        <f t="shared" si="19"/>
        <v/>
      </c>
      <c r="R59" s="42" t="s">
        <v>38</v>
      </c>
      <c r="S59" s="43" t="str">
        <f t="shared" si="20"/>
        <v/>
      </c>
      <c r="T59" s="44" t="str">
        <f>IF(M59="ON",IF(ISBLANK(D59),"0",D59),"0")</f>
        <v>0</v>
      </c>
      <c r="U59" s="44" t="str">
        <f t="shared" si="21"/>
        <v>0</v>
      </c>
      <c r="V59" s="44" t="str">
        <f t="shared" si="22"/>
        <v>0</v>
      </c>
      <c r="W59" s="44" t="str">
        <f t="shared" si="23"/>
        <v>0</v>
      </c>
      <c r="X59" s="45"/>
    </row>
    <row r="60" spans="1:24" x14ac:dyDescent="0.3">
      <c r="A60" s="69">
        <v>8</v>
      </c>
      <c r="B60" s="80"/>
      <c r="C60" s="80"/>
      <c r="D60" s="80"/>
      <c r="E60" s="80"/>
      <c r="F60" s="80"/>
      <c r="G60" s="80"/>
      <c r="H60" s="80"/>
      <c r="I60" s="80"/>
      <c r="J60" s="6"/>
      <c r="K60" s="122" t="str">
        <f>IF(ISBLANK(D60),"",IF(D59&lt;D60,((D60-200)-$D$73),((D60+200)-$D$73)))</f>
        <v/>
      </c>
      <c r="L60" s="123" t="str">
        <f t="shared" si="17"/>
        <v/>
      </c>
      <c r="M60" s="124" t="s">
        <v>38</v>
      </c>
      <c r="N60" s="122" t="str">
        <f>IF(ISBLANK(E60),"",(400-E60)-$E$73)</f>
        <v/>
      </c>
      <c r="O60" s="123" t="str">
        <f t="shared" si="18"/>
        <v/>
      </c>
      <c r="P60" s="124" t="s">
        <v>38</v>
      </c>
      <c r="Q60" s="125" t="str">
        <f t="shared" si="19"/>
        <v/>
      </c>
      <c r="R60" s="126" t="s">
        <v>38</v>
      </c>
      <c r="S60" s="127" t="str">
        <f t="shared" si="20"/>
        <v/>
      </c>
      <c r="T60" s="128" t="str">
        <f>IF(M60="ON",IF(ISBLANK(D60),"0",IF(D59&lt;D60,(D60-200),(D60+200))),"0")</f>
        <v>0</v>
      </c>
      <c r="U60" s="128" t="str">
        <f t="shared" si="21"/>
        <v>0</v>
      </c>
      <c r="V60" s="128" t="str">
        <f t="shared" si="22"/>
        <v>0</v>
      </c>
      <c r="W60" s="128" t="str">
        <f t="shared" si="23"/>
        <v>0</v>
      </c>
      <c r="X60" s="129"/>
    </row>
    <row r="61" spans="1:24" x14ac:dyDescent="0.3">
      <c r="A61" s="69">
        <v>9</v>
      </c>
      <c r="B61" s="36"/>
      <c r="C61" s="37"/>
      <c r="D61" s="37"/>
      <c r="E61" s="37"/>
      <c r="F61" s="37"/>
      <c r="G61" s="37"/>
      <c r="H61" s="37"/>
      <c r="I61" s="37"/>
      <c r="J61" s="6"/>
      <c r="K61" s="38" t="str">
        <f>IF(ISBLANK(D61),"",D61-$D$73)</f>
        <v/>
      </c>
      <c r="L61" s="46" t="str">
        <f t="shared" si="17"/>
        <v/>
      </c>
      <c r="M61" s="40" t="s">
        <v>38</v>
      </c>
      <c r="N61" s="38" t="str">
        <f>IF(ISBLANK(E61),"",E61-$E$73)</f>
        <v/>
      </c>
      <c r="O61" s="46" t="str">
        <f t="shared" si="18"/>
        <v/>
      </c>
      <c r="P61" s="40" t="s">
        <v>38</v>
      </c>
      <c r="Q61" s="41" t="str">
        <f t="shared" si="19"/>
        <v/>
      </c>
      <c r="R61" s="42" t="s">
        <v>38</v>
      </c>
      <c r="S61" s="43" t="str">
        <f t="shared" si="20"/>
        <v/>
      </c>
      <c r="T61" s="44" t="str">
        <f>IF(M61="ON",IF(ISBLANK(D61),"0",D61),"0")</f>
        <v>0</v>
      </c>
      <c r="U61" s="44" t="str">
        <f t="shared" si="21"/>
        <v>0</v>
      </c>
      <c r="V61" s="44" t="str">
        <f t="shared" si="22"/>
        <v>0</v>
      </c>
      <c r="W61" s="44" t="str">
        <f t="shared" si="23"/>
        <v>0</v>
      </c>
      <c r="X61" s="45"/>
    </row>
    <row r="62" spans="1:24" x14ac:dyDescent="0.3">
      <c r="A62" s="69">
        <v>10</v>
      </c>
      <c r="B62" s="36"/>
      <c r="C62" s="37"/>
      <c r="D62" s="37"/>
      <c r="E62" s="37"/>
      <c r="F62" s="37"/>
      <c r="G62" s="37"/>
      <c r="H62" s="37"/>
      <c r="I62" s="37"/>
      <c r="J62" s="6"/>
      <c r="K62" s="122" t="str">
        <f>IF(ISBLANK(D62),"",IF(D61&lt;D62,((D62-200)-$D$73),((D62+200)-$D$73)))</f>
        <v/>
      </c>
      <c r="L62" s="123" t="str">
        <f t="shared" si="17"/>
        <v/>
      </c>
      <c r="M62" s="124" t="s">
        <v>38</v>
      </c>
      <c r="N62" s="122" t="str">
        <f>IF(ISBLANK(E62),"",(400-E62)-$E$73)</f>
        <v/>
      </c>
      <c r="O62" s="123" t="str">
        <f t="shared" si="18"/>
        <v/>
      </c>
      <c r="P62" s="124" t="s">
        <v>38</v>
      </c>
      <c r="Q62" s="125" t="str">
        <f t="shared" si="19"/>
        <v/>
      </c>
      <c r="R62" s="126" t="s">
        <v>38</v>
      </c>
      <c r="S62" s="127" t="str">
        <f t="shared" si="20"/>
        <v/>
      </c>
      <c r="T62" s="128" t="str">
        <f>IF(M62="ON",IF(ISBLANK(D62),"0",IF(D61&lt;D62,(D62-200),(D62+200))),"0")</f>
        <v>0</v>
      </c>
      <c r="U62" s="128" t="str">
        <f t="shared" si="21"/>
        <v>0</v>
      </c>
      <c r="V62" s="128" t="str">
        <f t="shared" si="22"/>
        <v>0</v>
      </c>
      <c r="W62" s="128" t="str">
        <f t="shared" si="23"/>
        <v>0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>
        <f>B53</f>
        <v>0</v>
      </c>
      <c r="C73" s="49">
        <f>C53</f>
        <v>0</v>
      </c>
      <c r="D73" s="50">
        <f>T73</f>
        <v>0</v>
      </c>
      <c r="E73" s="50">
        <f>U73</f>
        <v>0</v>
      </c>
      <c r="F73" s="51">
        <f>V73</f>
        <v>0</v>
      </c>
      <c r="G73" s="51">
        <f>W73</f>
        <v>0</v>
      </c>
      <c r="H73" s="49">
        <f>H53</f>
        <v>0</v>
      </c>
      <c r="I73" s="49">
        <f>I53</f>
        <v>0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0</v>
      </c>
      <c r="U73" s="57">
        <f>IF(U74=0,VALUE(0),(U53+U54+U55+U56+U57+U58+U59+U60+U61+U62+U63+U64+U65+U66+U67+U68+U69+U70+U71+U72)/U74)</f>
        <v>0</v>
      </c>
      <c r="V73" s="57">
        <f>IF(V74=0,VALUE(0),(V53+V54+V55+V56+V57+V58+V59+V60+V61+V62+V63+V64+V65+V66+V67+V68+V69+V70+V71+V72)/V74)</f>
        <v>0</v>
      </c>
      <c r="W73" s="57">
        <f>IF(W74=0,VALUE(0),(W53+W54+W55+W56+W57+W58+W59+W60+W61+W62+W63+W64+W65+W66+W67+W68+W69+W70+W71+W72)/W74)</f>
        <v>0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0</v>
      </c>
      <c r="U74" s="66">
        <f>COUNT(U53:U72)</f>
        <v>0</v>
      </c>
      <c r="V74" s="66">
        <f>COUNT(V53:V72)</f>
        <v>0</v>
      </c>
      <c r="W74" s="66">
        <f>COUNT(W53:W72)</f>
        <v>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119"/>
      <c r="C78" s="119"/>
      <c r="D78" s="119"/>
      <c r="E78" s="119"/>
      <c r="F78" s="120"/>
      <c r="G78" s="120"/>
      <c r="H78" s="119"/>
      <c r="I78" s="119"/>
      <c r="J78" s="6"/>
      <c r="K78" s="38" t="str">
        <f>IF(ISBLANK(D78),"",D78-$D$98)</f>
        <v/>
      </c>
      <c r="L78" s="39" t="str">
        <f t="shared" ref="L78:L97" si="24">IF(K78="","",SIN(K78*PI()/200)*G78)</f>
        <v/>
      </c>
      <c r="M78" s="40" t="s">
        <v>38</v>
      </c>
      <c r="N78" s="38" t="str">
        <f>IF(ISBLANK(E78),"",E78-$E$98)</f>
        <v/>
      </c>
      <c r="O78" s="39" t="str">
        <f t="shared" ref="O78:O97" si="25">IF(N78="","",SIN(N78*PI()/200)*G78)</f>
        <v/>
      </c>
      <c r="P78" s="40" t="s">
        <v>38</v>
      </c>
      <c r="Q78" s="41" t="str">
        <f t="shared" ref="Q78:Q97" si="26">IF(ISBLANK(F78),"",F78-$F$98)</f>
        <v/>
      </c>
      <c r="R78" s="42" t="s">
        <v>38</v>
      </c>
      <c r="S78" s="43" t="str">
        <f t="shared" ref="S78:S97" si="27">IF(ISBLANK(G78),"",G78-$G$98)</f>
        <v/>
      </c>
      <c r="T78" s="44" t="str">
        <f>IF(M78="ON",IF(ISBLANK(D78),"0",D78),"0")</f>
        <v>0</v>
      </c>
      <c r="U78" s="44" t="str">
        <f t="shared" ref="U78:U97" si="28">IF(P78="ON",IF(ISBLANK(E78),"0",IF(E78&lt;200,E78,(400-E78))),"0")</f>
        <v>0</v>
      </c>
      <c r="V78" s="44" t="str">
        <f t="shared" ref="V78:V97" si="29">IF(R78="ON",IF(ISBLANK(F78),"0",F78),"0")</f>
        <v>0</v>
      </c>
      <c r="W78" s="44" t="str">
        <f t="shared" ref="W78:W97" si="30">IF(R78="ON",IF(ISBLANK(G78),"0",G78),"0")</f>
        <v>0</v>
      </c>
      <c r="X78" s="45"/>
    </row>
    <row r="79" spans="1:24" x14ac:dyDescent="0.3">
      <c r="A79" s="69">
        <v>2</v>
      </c>
      <c r="B79" s="119"/>
      <c r="C79" s="119"/>
      <c r="D79" s="119"/>
      <c r="E79" s="119"/>
      <c r="F79" s="120"/>
      <c r="G79" s="120"/>
      <c r="H79" s="119"/>
      <c r="I79" s="119"/>
      <c r="J79" s="6"/>
      <c r="K79" s="122" t="str">
        <f>IF(ISBLANK(D79),"",IF(D78&lt;D79,((D79-200)-$D$98),((D79+200)-$D$98)))</f>
        <v/>
      </c>
      <c r="L79" s="123" t="str">
        <f t="shared" si="24"/>
        <v/>
      </c>
      <c r="M79" s="124" t="s">
        <v>38</v>
      </c>
      <c r="N79" s="122" t="str">
        <f>IF(ISBLANK(E79),"",(400-E79)-$E$98)</f>
        <v/>
      </c>
      <c r="O79" s="123" t="str">
        <f t="shared" si="25"/>
        <v/>
      </c>
      <c r="P79" s="124" t="s">
        <v>38</v>
      </c>
      <c r="Q79" s="125" t="str">
        <f t="shared" si="26"/>
        <v/>
      </c>
      <c r="R79" s="126" t="s">
        <v>38</v>
      </c>
      <c r="S79" s="127" t="str">
        <f t="shared" si="27"/>
        <v/>
      </c>
      <c r="T79" s="128" t="str">
        <f>IF(M79="ON",IF(ISBLANK(D79),"0",IF(D78&lt;D79,(D79-200),(D79+200))),"0")</f>
        <v>0</v>
      </c>
      <c r="U79" s="128" t="str">
        <f t="shared" si="28"/>
        <v>0</v>
      </c>
      <c r="V79" s="128" t="str">
        <f t="shared" si="29"/>
        <v>0</v>
      </c>
      <c r="W79" s="128" t="str">
        <f t="shared" si="30"/>
        <v>0</v>
      </c>
      <c r="X79" s="129"/>
    </row>
    <row r="80" spans="1:24" x14ac:dyDescent="0.3">
      <c r="A80" s="69">
        <v>3</v>
      </c>
      <c r="B80" s="80"/>
      <c r="C80" s="80"/>
      <c r="D80" s="80"/>
      <c r="E80" s="80"/>
      <c r="F80" s="80"/>
      <c r="G80" s="80"/>
      <c r="H80" s="80"/>
      <c r="I80" s="80"/>
      <c r="J80" s="6"/>
      <c r="K80" s="38" t="str">
        <f>IF(ISBLANK(D80),"",D80-$D$98)</f>
        <v/>
      </c>
      <c r="L80" s="46" t="str">
        <f t="shared" si="24"/>
        <v/>
      </c>
      <c r="M80" s="40" t="s">
        <v>38</v>
      </c>
      <c r="N80" s="38" t="str">
        <f>IF(ISBLANK(E80),"",E80-$E$98)</f>
        <v/>
      </c>
      <c r="O80" s="46" t="str">
        <f t="shared" si="25"/>
        <v/>
      </c>
      <c r="P80" s="40" t="s">
        <v>38</v>
      </c>
      <c r="Q80" s="41" t="str">
        <f t="shared" si="26"/>
        <v/>
      </c>
      <c r="R80" s="42" t="s">
        <v>38</v>
      </c>
      <c r="S80" s="43" t="str">
        <f t="shared" si="27"/>
        <v/>
      </c>
      <c r="T80" s="44" t="str">
        <f>IF(M80="ON",IF(ISBLANK(D80),"0",D80),"0")</f>
        <v>0</v>
      </c>
      <c r="U80" s="44" t="str">
        <f t="shared" si="28"/>
        <v>0</v>
      </c>
      <c r="V80" s="44" t="str">
        <f t="shared" si="29"/>
        <v>0</v>
      </c>
      <c r="W80" s="44" t="str">
        <f t="shared" si="30"/>
        <v>0</v>
      </c>
      <c r="X80" s="45"/>
    </row>
    <row r="81" spans="1:24" x14ac:dyDescent="0.3">
      <c r="A81" s="69">
        <v>4</v>
      </c>
      <c r="B81" s="80"/>
      <c r="C81" s="80"/>
      <c r="D81" s="80"/>
      <c r="E81" s="80"/>
      <c r="F81" s="80"/>
      <c r="G81" s="80"/>
      <c r="H81" s="80"/>
      <c r="I81" s="80"/>
      <c r="J81" s="6"/>
      <c r="K81" s="122" t="str">
        <f>IF(ISBLANK(D81),"",IF(D80&lt;D81,((D81-200)-$D$98),((D81+200)-$D$98)))</f>
        <v/>
      </c>
      <c r="L81" s="123" t="str">
        <f t="shared" si="24"/>
        <v/>
      </c>
      <c r="M81" s="124" t="s">
        <v>38</v>
      </c>
      <c r="N81" s="122" t="str">
        <f>IF(ISBLANK(E81),"",(400-E81)-$E$98)</f>
        <v/>
      </c>
      <c r="O81" s="123" t="str">
        <f t="shared" si="25"/>
        <v/>
      </c>
      <c r="P81" s="124" t="s">
        <v>38</v>
      </c>
      <c r="Q81" s="125" t="str">
        <f t="shared" si="26"/>
        <v/>
      </c>
      <c r="R81" s="126" t="s">
        <v>38</v>
      </c>
      <c r="S81" s="127" t="str">
        <f t="shared" si="27"/>
        <v/>
      </c>
      <c r="T81" s="128" t="str">
        <f>IF(M81="ON",IF(ISBLANK(D81),"0",IF(D80&lt;D81,(D81-200),(D81+200))),"0")</f>
        <v>0</v>
      </c>
      <c r="U81" s="128" t="str">
        <f t="shared" si="28"/>
        <v>0</v>
      </c>
      <c r="V81" s="128" t="str">
        <f t="shared" si="29"/>
        <v>0</v>
      </c>
      <c r="W81" s="128" t="str">
        <f t="shared" si="30"/>
        <v>0</v>
      </c>
      <c r="X81" s="129"/>
    </row>
    <row r="82" spans="1:24" x14ac:dyDescent="0.3">
      <c r="A82" s="69">
        <v>5</v>
      </c>
      <c r="B82" s="80"/>
      <c r="C82" s="80"/>
      <c r="D82" s="80"/>
      <c r="E82" s="80"/>
      <c r="F82" s="80"/>
      <c r="G82" s="80"/>
      <c r="H82" s="80"/>
      <c r="I82" s="80"/>
      <c r="J82" s="6"/>
      <c r="K82" s="38" t="str">
        <f>IF(ISBLANK(D82),"",D82-$D$98)</f>
        <v/>
      </c>
      <c r="L82" s="46" t="str">
        <f t="shared" si="24"/>
        <v/>
      </c>
      <c r="M82" s="40" t="s">
        <v>38</v>
      </c>
      <c r="N82" s="38" t="str">
        <f>IF(ISBLANK(E82),"",E82-$E$98)</f>
        <v/>
      </c>
      <c r="O82" s="46" t="str">
        <f t="shared" si="25"/>
        <v/>
      </c>
      <c r="P82" s="40" t="s">
        <v>38</v>
      </c>
      <c r="Q82" s="41" t="str">
        <f t="shared" si="26"/>
        <v/>
      </c>
      <c r="R82" s="42" t="s">
        <v>38</v>
      </c>
      <c r="S82" s="43" t="str">
        <f t="shared" si="27"/>
        <v/>
      </c>
      <c r="T82" s="44" t="str">
        <f>IF(M82="ON",IF(ISBLANK(D82),"0",D82),"0")</f>
        <v>0</v>
      </c>
      <c r="U82" s="44" t="str">
        <f t="shared" si="28"/>
        <v>0</v>
      </c>
      <c r="V82" s="44" t="str">
        <f t="shared" si="29"/>
        <v>0</v>
      </c>
      <c r="W82" s="44" t="str">
        <f t="shared" si="30"/>
        <v>0</v>
      </c>
      <c r="X82" s="45"/>
    </row>
    <row r="83" spans="1:24" x14ac:dyDescent="0.3">
      <c r="A83" s="69">
        <v>6</v>
      </c>
      <c r="B83" s="80"/>
      <c r="C83" s="80"/>
      <c r="D83" s="80"/>
      <c r="E83" s="80"/>
      <c r="F83" s="80"/>
      <c r="G83" s="80"/>
      <c r="H83" s="80"/>
      <c r="I83" s="80"/>
      <c r="J83" s="6"/>
      <c r="K83" s="122" t="str">
        <f>IF(ISBLANK(D83),"",IF(D82&lt;D83,((D83-200)-$D$98),((D83+200)-$D$98)))</f>
        <v/>
      </c>
      <c r="L83" s="123" t="str">
        <f t="shared" si="24"/>
        <v/>
      </c>
      <c r="M83" s="124" t="s">
        <v>38</v>
      </c>
      <c r="N83" s="122" t="str">
        <f>IF(ISBLANK(E83),"",(400-E83)-$E$98)</f>
        <v/>
      </c>
      <c r="O83" s="123" t="str">
        <f t="shared" si="25"/>
        <v/>
      </c>
      <c r="P83" s="124" t="s">
        <v>38</v>
      </c>
      <c r="Q83" s="125" t="str">
        <f t="shared" si="26"/>
        <v/>
      </c>
      <c r="R83" s="126" t="s">
        <v>38</v>
      </c>
      <c r="S83" s="127" t="str">
        <f t="shared" si="27"/>
        <v/>
      </c>
      <c r="T83" s="128" t="str">
        <f>IF(M83="ON",IF(ISBLANK(D83),"0",IF(D82&lt;D83,(D83-200),(D83+200))),"0")</f>
        <v>0</v>
      </c>
      <c r="U83" s="128" t="str">
        <f t="shared" si="28"/>
        <v>0</v>
      </c>
      <c r="V83" s="128" t="str">
        <f t="shared" si="29"/>
        <v>0</v>
      </c>
      <c r="W83" s="128" t="str">
        <f t="shared" si="30"/>
        <v>0</v>
      </c>
      <c r="X83" s="129"/>
    </row>
    <row r="84" spans="1:24" x14ac:dyDescent="0.3">
      <c r="A84" s="69">
        <v>7</v>
      </c>
      <c r="B84" s="80"/>
      <c r="C84" s="80"/>
      <c r="D84" s="80"/>
      <c r="E84" s="80"/>
      <c r="F84" s="80"/>
      <c r="G84" s="80"/>
      <c r="H84" s="80"/>
      <c r="I84" s="80"/>
      <c r="J84" s="6"/>
      <c r="K84" s="38" t="str">
        <f>IF(ISBLANK(D84),"",D84-$D$98)</f>
        <v/>
      </c>
      <c r="L84" s="46" t="str">
        <f t="shared" si="24"/>
        <v/>
      </c>
      <c r="M84" s="40" t="s">
        <v>38</v>
      </c>
      <c r="N84" s="38" t="str">
        <f>IF(ISBLANK(E84),"",E84-$E$98)</f>
        <v/>
      </c>
      <c r="O84" s="46" t="str">
        <f t="shared" si="25"/>
        <v/>
      </c>
      <c r="P84" s="40" t="s">
        <v>38</v>
      </c>
      <c r="Q84" s="41" t="str">
        <f t="shared" si="26"/>
        <v/>
      </c>
      <c r="R84" s="42" t="s">
        <v>38</v>
      </c>
      <c r="S84" s="43" t="str">
        <f t="shared" si="27"/>
        <v/>
      </c>
      <c r="T84" s="44" t="str">
        <f>IF(M84="ON",IF(ISBLANK(D84),"0",D84),"0")</f>
        <v>0</v>
      </c>
      <c r="U84" s="44" t="str">
        <f t="shared" si="28"/>
        <v>0</v>
      </c>
      <c r="V84" s="44" t="str">
        <f t="shared" si="29"/>
        <v>0</v>
      </c>
      <c r="W84" s="44" t="str">
        <f t="shared" si="30"/>
        <v>0</v>
      </c>
      <c r="X84" s="45"/>
    </row>
    <row r="85" spans="1:24" x14ac:dyDescent="0.3">
      <c r="A85" s="69">
        <v>8</v>
      </c>
      <c r="B85" s="80"/>
      <c r="C85" s="80"/>
      <c r="D85" s="80"/>
      <c r="E85" s="80"/>
      <c r="F85" s="80"/>
      <c r="G85" s="80"/>
      <c r="H85" s="80"/>
      <c r="I85" s="80"/>
      <c r="J85" s="6"/>
      <c r="K85" s="122" t="str">
        <f>IF(ISBLANK(D85),"",IF(D84&lt;D85,((D85-200)-$D$98),((D85+200)-$D$98)))</f>
        <v/>
      </c>
      <c r="L85" s="123" t="str">
        <f t="shared" si="24"/>
        <v/>
      </c>
      <c r="M85" s="124" t="s">
        <v>38</v>
      </c>
      <c r="N85" s="122" t="str">
        <f>IF(ISBLANK(E85),"",(400-E85)-$E$98)</f>
        <v/>
      </c>
      <c r="O85" s="123" t="str">
        <f t="shared" si="25"/>
        <v/>
      </c>
      <c r="P85" s="124" t="s">
        <v>38</v>
      </c>
      <c r="Q85" s="125" t="str">
        <f t="shared" si="26"/>
        <v/>
      </c>
      <c r="R85" s="126" t="s">
        <v>38</v>
      </c>
      <c r="S85" s="127" t="str">
        <f t="shared" si="27"/>
        <v/>
      </c>
      <c r="T85" s="128" t="str">
        <f>IF(M85="ON",IF(ISBLANK(D85),"0",IF(D84&lt;D85,(D85-200),(D85+200))),"0")</f>
        <v>0</v>
      </c>
      <c r="U85" s="128" t="str">
        <f t="shared" si="28"/>
        <v>0</v>
      </c>
      <c r="V85" s="128" t="str">
        <f t="shared" si="29"/>
        <v>0</v>
      </c>
      <c r="W85" s="128" t="str">
        <f t="shared" si="30"/>
        <v>0</v>
      </c>
      <c r="X85" s="129"/>
    </row>
    <row r="86" spans="1:24" x14ac:dyDescent="0.3">
      <c r="A86" s="69">
        <v>9</v>
      </c>
      <c r="B86" s="36"/>
      <c r="C86" s="37"/>
      <c r="D86" s="37"/>
      <c r="E86" s="37"/>
      <c r="F86" s="37"/>
      <c r="G86" s="37"/>
      <c r="H86" s="37"/>
      <c r="I86" s="37"/>
      <c r="J86" s="6"/>
      <c r="K86" s="38" t="str">
        <f>IF(ISBLANK(D86),"",D86-$D$98)</f>
        <v/>
      </c>
      <c r="L86" s="46" t="str">
        <f t="shared" si="24"/>
        <v/>
      </c>
      <c r="M86" s="40" t="s">
        <v>38</v>
      </c>
      <c r="N86" s="38" t="str">
        <f>IF(ISBLANK(E86),"",E86-$E$98)</f>
        <v/>
      </c>
      <c r="O86" s="46" t="str">
        <f t="shared" si="25"/>
        <v/>
      </c>
      <c r="P86" s="40" t="s">
        <v>38</v>
      </c>
      <c r="Q86" s="41" t="str">
        <f t="shared" si="26"/>
        <v/>
      </c>
      <c r="R86" s="42" t="s">
        <v>38</v>
      </c>
      <c r="S86" s="43" t="str">
        <f t="shared" si="27"/>
        <v/>
      </c>
      <c r="T86" s="44" t="str">
        <f>IF(M86="ON",IF(ISBLANK(D86),"0",D86),"0")</f>
        <v>0</v>
      </c>
      <c r="U86" s="44" t="str">
        <f t="shared" si="28"/>
        <v>0</v>
      </c>
      <c r="V86" s="44" t="str">
        <f t="shared" si="29"/>
        <v>0</v>
      </c>
      <c r="W86" s="44" t="str">
        <f t="shared" si="30"/>
        <v>0</v>
      </c>
      <c r="X86" s="45"/>
    </row>
    <row r="87" spans="1:24" x14ac:dyDescent="0.3">
      <c r="A87" s="69">
        <v>10</v>
      </c>
      <c r="B87" s="36"/>
      <c r="C87" s="37"/>
      <c r="D87" s="37"/>
      <c r="E87" s="37"/>
      <c r="F87" s="37"/>
      <c r="G87" s="37"/>
      <c r="H87" s="37"/>
      <c r="I87" s="37"/>
      <c r="J87" s="6"/>
      <c r="K87" s="122" t="str">
        <f>IF(ISBLANK(D87),"",IF(D86&lt;D87,((D87-200)-$D$98),((D87+200)-$D$98)))</f>
        <v/>
      </c>
      <c r="L87" s="123" t="str">
        <f t="shared" si="24"/>
        <v/>
      </c>
      <c r="M87" s="124" t="s">
        <v>38</v>
      </c>
      <c r="N87" s="122" t="str">
        <f>IF(ISBLANK(E87),"",(400-E87)-$E$98)</f>
        <v/>
      </c>
      <c r="O87" s="123" t="str">
        <f t="shared" si="25"/>
        <v/>
      </c>
      <c r="P87" s="124" t="s">
        <v>38</v>
      </c>
      <c r="Q87" s="125" t="str">
        <f t="shared" si="26"/>
        <v/>
      </c>
      <c r="R87" s="126" t="s">
        <v>38</v>
      </c>
      <c r="S87" s="127" t="str">
        <f t="shared" si="27"/>
        <v/>
      </c>
      <c r="T87" s="128" t="str">
        <f>IF(M87="ON",IF(ISBLANK(D87),"0",IF(D86&lt;D87,(D87-200),(D87+200))),"0")</f>
        <v>0</v>
      </c>
      <c r="U87" s="128" t="str">
        <f t="shared" si="28"/>
        <v>0</v>
      </c>
      <c r="V87" s="128" t="str">
        <f t="shared" si="29"/>
        <v>0</v>
      </c>
      <c r="W87" s="128" t="str">
        <f t="shared" si="30"/>
        <v>0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>
        <f>B78</f>
        <v>0</v>
      </c>
      <c r="C98" s="49">
        <f>C78</f>
        <v>0</v>
      </c>
      <c r="D98" s="50">
        <f>T98</f>
        <v>0</v>
      </c>
      <c r="E98" s="50">
        <f>U98</f>
        <v>0</v>
      </c>
      <c r="F98" s="51">
        <f>V98</f>
        <v>0</v>
      </c>
      <c r="G98" s="51">
        <f>W98</f>
        <v>0</v>
      </c>
      <c r="H98" s="49">
        <f>H78</f>
        <v>0</v>
      </c>
      <c r="I98" s="49">
        <f>I78</f>
        <v>0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0</v>
      </c>
      <c r="U98" s="57">
        <f>IF(U99=0,VALUE(0),(U78+U79+U80+U81+U82+U83+U84+U85+U86+U87+U88+U89+U90+U91+U92+U93+U94+U95+U96+U97)/U99)</f>
        <v>0</v>
      </c>
      <c r="V98" s="57">
        <f>IF(V99=0,VALUE(0),(V78+V79+V80+V81+V82+V83+V84+V85+V86+V87+V88+V89+V90+V91+V92+V93+V94+V95+V96+V97)/V99)</f>
        <v>0</v>
      </c>
      <c r="W98" s="57">
        <f>IF(W99=0,VALUE(0),(W78+W79+W80+W81+W82+W83+W84+W85+W86+W87+W88+W89+W90+W91+W92+W93+W94+W95+W96+W97)/W99)</f>
        <v>0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0</v>
      </c>
      <c r="U99" s="66">
        <f>COUNT(U78:U97)</f>
        <v>0</v>
      </c>
      <c r="V99" s="66">
        <f>COUNT(V78:V97)</f>
        <v>0</v>
      </c>
      <c r="W99" s="66">
        <f>COUNT(W78:W97)</f>
        <v>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80"/>
      <c r="C105" s="80"/>
      <c r="D105" s="80"/>
      <c r="E105" s="80"/>
      <c r="F105" s="80"/>
      <c r="G105" s="80"/>
      <c r="H105" s="80"/>
      <c r="I105" s="80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80"/>
      <c r="C106" s="80"/>
      <c r="D106" s="80"/>
      <c r="E106" s="80"/>
      <c r="F106" s="80"/>
      <c r="G106" s="80"/>
      <c r="H106" s="80"/>
      <c r="I106" s="80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75"/>
      <c r="E107" s="75"/>
      <c r="F107" s="75"/>
      <c r="G107" s="75"/>
      <c r="H107" s="74"/>
      <c r="I107" s="74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6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6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6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6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6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119"/>
      <c r="C128" s="119"/>
      <c r="D128" s="119"/>
      <c r="E128" s="119"/>
      <c r="F128" s="119"/>
      <c r="G128" s="119"/>
      <c r="H128" s="119"/>
      <c r="I128" s="119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119"/>
      <c r="C129" s="119"/>
      <c r="D129" s="119"/>
      <c r="E129" s="119"/>
      <c r="F129" s="119"/>
      <c r="G129" s="119"/>
      <c r="H129" s="119"/>
      <c r="I129" s="119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119"/>
      <c r="C130" s="119"/>
      <c r="D130" s="119"/>
      <c r="E130" s="119"/>
      <c r="F130" s="119"/>
      <c r="G130" s="119"/>
      <c r="H130" s="119"/>
      <c r="I130" s="119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119"/>
      <c r="C131" s="119"/>
      <c r="D131" s="119"/>
      <c r="E131" s="119"/>
      <c r="F131" s="119"/>
      <c r="G131" s="119"/>
      <c r="H131" s="119"/>
      <c r="I131" s="119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6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6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6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6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6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6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80"/>
      <c r="C153" s="80"/>
      <c r="D153" s="80"/>
      <c r="E153" s="80"/>
      <c r="F153" s="80"/>
      <c r="G153" s="80"/>
      <c r="H153" s="80"/>
      <c r="I153" s="80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80"/>
      <c r="C154" s="80"/>
      <c r="D154" s="80"/>
      <c r="E154" s="80"/>
      <c r="F154" s="80"/>
      <c r="G154" s="80"/>
      <c r="H154" s="80"/>
      <c r="I154" s="80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80"/>
      <c r="C155" s="80"/>
      <c r="D155" s="80"/>
      <c r="E155" s="80"/>
      <c r="F155" s="80"/>
      <c r="G155" s="80"/>
      <c r="H155" s="80"/>
      <c r="I155" s="80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80"/>
      <c r="C156" s="80"/>
      <c r="D156" s="80"/>
      <c r="E156" s="80"/>
      <c r="F156" s="80"/>
      <c r="G156" s="80"/>
      <c r="H156" s="80"/>
      <c r="I156" s="80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80"/>
      <c r="C157" s="80"/>
      <c r="D157" s="80"/>
      <c r="E157" s="80"/>
      <c r="F157" s="80"/>
      <c r="G157" s="80"/>
      <c r="H157" s="80"/>
      <c r="I157" s="80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80"/>
      <c r="C158" s="80"/>
      <c r="D158" s="80"/>
      <c r="E158" s="80"/>
      <c r="F158" s="80"/>
      <c r="G158" s="80"/>
      <c r="H158" s="80"/>
      <c r="I158" s="80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75"/>
      <c r="E178" s="75"/>
      <c r="F178" s="75"/>
      <c r="G178" s="75"/>
      <c r="H178" s="74"/>
      <c r="I178" s="74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75"/>
      <c r="E179" s="75"/>
      <c r="F179" s="75"/>
      <c r="G179" s="75"/>
      <c r="H179" s="74"/>
      <c r="I179" s="74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6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6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6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6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75"/>
      <c r="E203" s="75"/>
      <c r="F203" s="75"/>
      <c r="G203" s="75"/>
      <c r="H203" s="74"/>
      <c r="I203" s="74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6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6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6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6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6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75"/>
      <c r="E228" s="75"/>
      <c r="F228" s="75"/>
      <c r="G228" s="75"/>
      <c r="H228" s="74"/>
      <c r="I228" s="74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6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6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6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6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6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17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178" priority="103" operator="equal">
      <formula>"OFF"</formula>
    </cfRule>
  </conditionalFormatting>
  <conditionalFormatting sqref="P28:P47">
    <cfRule type="cellIs" dxfId="177" priority="102" operator="equal">
      <formula>"OFF"</formula>
    </cfRule>
  </conditionalFormatting>
  <conditionalFormatting sqref="R28:R47">
    <cfRule type="cellIs" dxfId="176" priority="101" operator="equal">
      <formula>"OFF"</formula>
    </cfRule>
  </conditionalFormatting>
  <conditionalFormatting sqref="O28:O47">
    <cfRule type="cellIs" dxfId="175" priority="100" operator="notBetween">
      <formula>-0.0017</formula>
      <formula>0.0017</formula>
    </cfRule>
  </conditionalFormatting>
  <conditionalFormatting sqref="L28:L47">
    <cfRule type="cellIs" dxfId="174" priority="99" operator="notBetween">
      <formula>-0.0017</formula>
      <formula>0.0017</formula>
    </cfRule>
  </conditionalFormatting>
  <conditionalFormatting sqref="K53:K72 N53:N72">
    <cfRule type="cellIs" dxfId="17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172" priority="96" operator="equal">
      <formula>"OFF"</formula>
    </cfRule>
  </conditionalFormatting>
  <conditionalFormatting sqref="P53:P72">
    <cfRule type="cellIs" dxfId="171" priority="95" operator="equal">
      <formula>"OFF"</formula>
    </cfRule>
  </conditionalFormatting>
  <conditionalFormatting sqref="R53:R72">
    <cfRule type="cellIs" dxfId="170" priority="94" operator="equal">
      <formula>"OFF"</formula>
    </cfRule>
  </conditionalFormatting>
  <conditionalFormatting sqref="O53:O72">
    <cfRule type="cellIs" dxfId="169" priority="93" operator="notBetween">
      <formula>-0.0017</formula>
      <formula>0.0017</formula>
    </cfRule>
  </conditionalFormatting>
  <conditionalFormatting sqref="L53:L72">
    <cfRule type="cellIs" dxfId="168" priority="92" operator="notBetween">
      <formula>-0.0017</formula>
      <formula>0.0017</formula>
    </cfRule>
  </conditionalFormatting>
  <conditionalFormatting sqref="K78:K97 N78:N97">
    <cfRule type="cellIs" dxfId="16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166" priority="89" operator="equal">
      <formula>"OFF"</formula>
    </cfRule>
  </conditionalFormatting>
  <conditionalFormatting sqref="P78:P97">
    <cfRule type="cellIs" dxfId="165" priority="88" operator="equal">
      <formula>"OFF"</formula>
    </cfRule>
  </conditionalFormatting>
  <conditionalFormatting sqref="R78:R97">
    <cfRule type="cellIs" dxfId="164" priority="87" operator="equal">
      <formula>"OFF"</formula>
    </cfRule>
  </conditionalFormatting>
  <conditionalFormatting sqref="O78:O97">
    <cfRule type="cellIs" dxfId="163" priority="86" operator="notBetween">
      <formula>-0.0017</formula>
      <formula>0.0017</formula>
    </cfRule>
  </conditionalFormatting>
  <conditionalFormatting sqref="L78:L97">
    <cfRule type="cellIs" dxfId="162" priority="85" operator="notBetween">
      <formula>-0.0017</formula>
      <formula>0.0017</formula>
    </cfRule>
  </conditionalFormatting>
  <conditionalFormatting sqref="K103:K122 N103:N122">
    <cfRule type="cellIs" dxfId="16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160" priority="82" operator="equal">
      <formula>"OFF"</formula>
    </cfRule>
  </conditionalFormatting>
  <conditionalFormatting sqref="P103:P122">
    <cfRule type="cellIs" dxfId="159" priority="81" operator="equal">
      <formula>"OFF"</formula>
    </cfRule>
  </conditionalFormatting>
  <conditionalFormatting sqref="R103:R122">
    <cfRule type="cellIs" dxfId="158" priority="80" operator="equal">
      <formula>"OFF"</formula>
    </cfRule>
  </conditionalFormatting>
  <conditionalFormatting sqref="O103:O122">
    <cfRule type="cellIs" dxfId="157" priority="79" operator="notBetween">
      <formula>-0.0017</formula>
      <formula>0.0017</formula>
    </cfRule>
  </conditionalFormatting>
  <conditionalFormatting sqref="L103:L122">
    <cfRule type="cellIs" dxfId="156" priority="78" operator="notBetween">
      <formula>-0.0017</formula>
      <formula>0.0017</formula>
    </cfRule>
  </conditionalFormatting>
  <conditionalFormatting sqref="K128:K147 N128:N147">
    <cfRule type="cellIs" dxfId="15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154" priority="75" operator="equal">
      <formula>"OFF"</formula>
    </cfRule>
  </conditionalFormatting>
  <conditionalFormatting sqref="P128:P147">
    <cfRule type="cellIs" dxfId="153" priority="74" operator="equal">
      <formula>"OFF"</formula>
    </cfRule>
  </conditionalFormatting>
  <conditionalFormatting sqref="R128:R147">
    <cfRule type="cellIs" dxfId="152" priority="73" operator="equal">
      <formula>"OFF"</formula>
    </cfRule>
  </conditionalFormatting>
  <conditionalFormatting sqref="O128:O147">
    <cfRule type="cellIs" dxfId="151" priority="72" operator="notBetween">
      <formula>-0.0017</formula>
      <formula>0.0017</formula>
    </cfRule>
  </conditionalFormatting>
  <conditionalFormatting sqref="L128:L147">
    <cfRule type="cellIs" dxfId="150" priority="71" operator="notBetween">
      <formula>-0.0017</formula>
      <formula>0.0017</formula>
    </cfRule>
  </conditionalFormatting>
  <conditionalFormatting sqref="K153:K172 N153:N172">
    <cfRule type="cellIs" dxfId="14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148" priority="68" operator="equal">
      <formula>"OFF"</formula>
    </cfRule>
  </conditionalFormatting>
  <conditionalFormatting sqref="P153:P172">
    <cfRule type="cellIs" dxfId="147" priority="67" operator="equal">
      <formula>"OFF"</formula>
    </cfRule>
  </conditionalFormatting>
  <conditionalFormatting sqref="R153:R172">
    <cfRule type="cellIs" dxfId="146" priority="66" operator="equal">
      <formula>"OFF"</formula>
    </cfRule>
  </conditionalFormatting>
  <conditionalFormatting sqref="O153:O172">
    <cfRule type="cellIs" dxfId="145" priority="65" operator="notBetween">
      <formula>-0.0017</formula>
      <formula>0.0017</formula>
    </cfRule>
  </conditionalFormatting>
  <conditionalFormatting sqref="L153:L172">
    <cfRule type="cellIs" dxfId="144" priority="64" operator="notBetween">
      <formula>-0.0017</formula>
      <formula>0.0017</formula>
    </cfRule>
  </conditionalFormatting>
  <conditionalFormatting sqref="K178:K197 N178:N197">
    <cfRule type="cellIs" dxfId="14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142" priority="61" operator="equal">
      <formula>"OFF"</formula>
    </cfRule>
  </conditionalFormatting>
  <conditionalFormatting sqref="P178:P197">
    <cfRule type="cellIs" dxfId="141" priority="60" operator="equal">
      <formula>"OFF"</formula>
    </cfRule>
  </conditionalFormatting>
  <conditionalFormatting sqref="R178:R197">
    <cfRule type="cellIs" dxfId="140" priority="59" operator="equal">
      <formula>"OFF"</formula>
    </cfRule>
  </conditionalFormatting>
  <conditionalFormatting sqref="O178:O197">
    <cfRule type="cellIs" dxfId="139" priority="58" operator="notBetween">
      <formula>-0.0017</formula>
      <formula>0.0017</formula>
    </cfRule>
  </conditionalFormatting>
  <conditionalFormatting sqref="L178:L197">
    <cfRule type="cellIs" dxfId="138" priority="57" operator="notBetween">
      <formula>-0.0017</formula>
      <formula>0.0017</formula>
    </cfRule>
  </conditionalFormatting>
  <conditionalFormatting sqref="K203:K222 N203:N222">
    <cfRule type="cellIs" dxfId="13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136" priority="54" operator="equal">
      <formula>"OFF"</formula>
    </cfRule>
  </conditionalFormatting>
  <conditionalFormatting sqref="P203:P222">
    <cfRule type="cellIs" dxfId="135" priority="53" operator="equal">
      <formula>"OFF"</formula>
    </cfRule>
  </conditionalFormatting>
  <conditionalFormatting sqref="R203:R222">
    <cfRule type="cellIs" dxfId="134" priority="52" operator="equal">
      <formula>"OFF"</formula>
    </cfRule>
  </conditionalFormatting>
  <conditionalFormatting sqref="O203:O222">
    <cfRule type="cellIs" dxfId="133" priority="51" operator="notBetween">
      <formula>-0.0017</formula>
      <formula>0.0017</formula>
    </cfRule>
  </conditionalFormatting>
  <conditionalFormatting sqref="L203:L222">
    <cfRule type="cellIs" dxfId="132" priority="50" operator="notBetween">
      <formula>-0.0017</formula>
      <formula>0.0017</formula>
    </cfRule>
  </conditionalFormatting>
  <conditionalFormatting sqref="K228:K247 N228:N247">
    <cfRule type="cellIs" dxfId="13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130" priority="47" operator="equal">
      <formula>"OFF"</formula>
    </cfRule>
  </conditionalFormatting>
  <conditionalFormatting sqref="P228:P247">
    <cfRule type="cellIs" dxfId="129" priority="46" operator="equal">
      <formula>"OFF"</formula>
    </cfRule>
  </conditionalFormatting>
  <conditionalFormatting sqref="R228:R247">
    <cfRule type="cellIs" dxfId="128" priority="45" operator="equal">
      <formula>"OFF"</formula>
    </cfRule>
  </conditionalFormatting>
  <conditionalFormatting sqref="O228:O247">
    <cfRule type="cellIs" dxfId="127" priority="44" operator="notBetween">
      <formula>-0.0017</formula>
      <formula>0.0017</formula>
    </cfRule>
  </conditionalFormatting>
  <conditionalFormatting sqref="L228:L247">
    <cfRule type="cellIs" dxfId="126" priority="43" operator="notBetween">
      <formula>-0.0017</formula>
      <formula>0.0017</formula>
    </cfRule>
  </conditionalFormatting>
  <conditionalFormatting sqref="K253:K272 N253:N272">
    <cfRule type="cellIs" dxfId="12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124" priority="40" operator="equal">
      <formula>"OFF"</formula>
    </cfRule>
  </conditionalFormatting>
  <conditionalFormatting sqref="P253:P272">
    <cfRule type="cellIs" dxfId="123" priority="39" operator="equal">
      <formula>"OFF"</formula>
    </cfRule>
  </conditionalFormatting>
  <conditionalFormatting sqref="R253:R272">
    <cfRule type="cellIs" dxfId="122" priority="38" operator="equal">
      <formula>"OFF"</formula>
    </cfRule>
  </conditionalFormatting>
  <conditionalFormatting sqref="O253:O272">
    <cfRule type="cellIs" dxfId="121" priority="37" operator="notBetween">
      <formula>-0.0017</formula>
      <formula>0.0017</formula>
    </cfRule>
  </conditionalFormatting>
  <conditionalFormatting sqref="L253:L272">
    <cfRule type="cellIs" dxfId="120" priority="36" operator="notBetween">
      <formula>-0.0017</formula>
      <formula>0.0017</formula>
    </cfRule>
  </conditionalFormatting>
  <conditionalFormatting sqref="K278:K297 N278:N297">
    <cfRule type="cellIs" dxfId="11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118" priority="33" operator="equal">
      <formula>"OFF"</formula>
    </cfRule>
  </conditionalFormatting>
  <conditionalFormatting sqref="P278:P297">
    <cfRule type="cellIs" dxfId="117" priority="32" operator="equal">
      <formula>"OFF"</formula>
    </cfRule>
  </conditionalFormatting>
  <conditionalFormatting sqref="R278:R297">
    <cfRule type="cellIs" dxfId="116" priority="31" operator="equal">
      <formula>"OFF"</formula>
    </cfRule>
  </conditionalFormatting>
  <conditionalFormatting sqref="O278:O297">
    <cfRule type="cellIs" dxfId="115" priority="30" operator="notBetween">
      <formula>-0.0017</formula>
      <formula>0.0017</formula>
    </cfRule>
  </conditionalFormatting>
  <conditionalFormatting sqref="L278:L297">
    <cfRule type="cellIs" dxfId="114" priority="29" operator="notBetween">
      <formula>-0.0017</formula>
      <formula>0.0017</formula>
    </cfRule>
  </conditionalFormatting>
  <conditionalFormatting sqref="K303:K322 N303:N322">
    <cfRule type="cellIs" dxfId="11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112" priority="26" operator="equal">
      <formula>"OFF"</formula>
    </cfRule>
  </conditionalFormatting>
  <conditionalFormatting sqref="P303:P322">
    <cfRule type="cellIs" dxfId="111" priority="25" operator="equal">
      <formula>"OFF"</formula>
    </cfRule>
  </conditionalFormatting>
  <conditionalFormatting sqref="R303:R322">
    <cfRule type="cellIs" dxfId="110" priority="24" operator="equal">
      <formula>"OFF"</formula>
    </cfRule>
  </conditionalFormatting>
  <conditionalFormatting sqref="O303:O322">
    <cfRule type="cellIs" dxfId="109" priority="23" operator="notBetween">
      <formula>-0.0017</formula>
      <formula>0.0017</formula>
    </cfRule>
  </conditionalFormatting>
  <conditionalFormatting sqref="L303:L322">
    <cfRule type="cellIs" dxfId="108" priority="22" operator="notBetween">
      <formula>-0.0017</formula>
      <formula>0.0017</formula>
    </cfRule>
  </conditionalFormatting>
  <conditionalFormatting sqref="K328:K347 N328:N347">
    <cfRule type="cellIs" dxfId="10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106" priority="19" operator="equal">
      <formula>"OFF"</formula>
    </cfRule>
  </conditionalFormatting>
  <conditionalFormatting sqref="P328:P347">
    <cfRule type="cellIs" dxfId="105" priority="18" operator="equal">
      <formula>"OFF"</formula>
    </cfRule>
  </conditionalFormatting>
  <conditionalFormatting sqref="R328:R347">
    <cfRule type="cellIs" dxfId="104" priority="17" operator="equal">
      <formula>"OFF"</formula>
    </cfRule>
  </conditionalFormatting>
  <conditionalFormatting sqref="O328:O347">
    <cfRule type="cellIs" dxfId="103" priority="16" operator="notBetween">
      <formula>-0.0017</formula>
      <formula>0.0017</formula>
    </cfRule>
  </conditionalFormatting>
  <conditionalFormatting sqref="L328:L347">
    <cfRule type="cellIs" dxfId="102" priority="15" operator="notBetween">
      <formula>-0.0017</formula>
      <formula>0.0017</formula>
    </cfRule>
  </conditionalFormatting>
  <conditionalFormatting sqref="K353:K372 N353:N372">
    <cfRule type="cellIs" dxfId="10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100" priority="12" operator="equal">
      <formula>"OFF"</formula>
    </cfRule>
  </conditionalFormatting>
  <conditionalFormatting sqref="P353:P372">
    <cfRule type="cellIs" dxfId="99" priority="11" operator="equal">
      <formula>"OFF"</formula>
    </cfRule>
  </conditionalFormatting>
  <conditionalFormatting sqref="R353:R372">
    <cfRule type="cellIs" dxfId="98" priority="10" operator="equal">
      <formula>"OFF"</formula>
    </cfRule>
  </conditionalFormatting>
  <conditionalFormatting sqref="O353:O372">
    <cfRule type="cellIs" dxfId="97" priority="9" operator="notBetween">
      <formula>-0.0017</formula>
      <formula>0.0017</formula>
    </cfRule>
  </conditionalFormatting>
  <conditionalFormatting sqref="L353:L372">
    <cfRule type="cellIs" dxfId="96" priority="8" operator="notBetween">
      <formula>-0.0017</formula>
      <formula>0.0017</formula>
    </cfRule>
  </conditionalFormatting>
  <conditionalFormatting sqref="K378:K397 N378:N397">
    <cfRule type="cellIs" dxfId="9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94" priority="5" operator="equal">
      <formula>"OFF"</formula>
    </cfRule>
  </conditionalFormatting>
  <conditionalFormatting sqref="P378:P397">
    <cfRule type="cellIs" dxfId="93" priority="4" operator="equal">
      <formula>"OFF"</formula>
    </cfRule>
  </conditionalFormatting>
  <conditionalFormatting sqref="R378:R397">
    <cfRule type="cellIs" dxfId="92" priority="3" operator="equal">
      <formula>"OFF"</formula>
    </cfRule>
  </conditionalFormatting>
  <conditionalFormatting sqref="O378:O397">
    <cfRule type="cellIs" dxfId="91" priority="2" operator="notBetween">
      <formula>-0.0017</formula>
      <formula>0.0017</formula>
    </cfRule>
  </conditionalFormatting>
  <conditionalFormatting sqref="L378:L397">
    <cfRule type="cellIs" dxfId="9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BD966955-3DC1-4C06-A9C1-AABDCD4C3BF4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D44B-8E5D-4EB7-B1F4-4EF198BEF82F}">
  <sheetPr>
    <tabColor theme="3" tint="0.79998168889431442"/>
  </sheetPr>
  <dimension ref="A1:AK399"/>
  <sheetViews>
    <sheetView zoomScale="40" zoomScaleNormal="40" workbookViewId="0">
      <pane ySplit="24" topLeftCell="A25" activePane="bottomLeft" state="frozen"/>
      <selection activeCell="Z43" sqref="Z43"/>
      <selection pane="bottomLeft" activeCell="Z37" sqref="Z37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48">
        <v>170213</v>
      </c>
      <c r="F1" s="102">
        <v>1018.1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63"/>
      <c r="F2" s="102">
        <v>17.8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80</v>
      </c>
      <c r="G3" s="198" t="s">
        <v>51</v>
      </c>
      <c r="H3" s="198"/>
      <c r="N3" s="199" t="s">
        <v>58</v>
      </c>
      <c r="O3" s="199"/>
      <c r="P3" s="99"/>
      <c r="Q3" s="101">
        <v>3</v>
      </c>
      <c r="R3" s="99"/>
      <c r="S3" s="100">
        <v>3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4.5334323110159858</v>
      </c>
      <c r="G4" s="198" t="s">
        <v>49</v>
      </c>
      <c r="H4" s="198"/>
      <c r="N4" s="200" t="s">
        <v>59</v>
      </c>
      <c r="O4" s="200"/>
      <c r="P4" s="110">
        <v>1</v>
      </c>
      <c r="Q4" s="111">
        <f>IF(P4="","0",(P4-1)*1000000)</f>
        <v>0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3</v>
      </c>
      <c r="R5" s="109"/>
      <c r="S5" s="114">
        <f>S4+S3</f>
        <v>3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>
        <f>B48</f>
        <v>0</v>
      </c>
      <c r="C9" s="8">
        <f>C48</f>
        <v>0</v>
      </c>
      <c r="D9" s="9">
        <f>D48</f>
        <v>0</v>
      </c>
      <c r="E9" s="9">
        <f>E48</f>
        <v>0</v>
      </c>
      <c r="F9" s="9">
        <f>VALUE(F48)</f>
        <v>0</v>
      </c>
      <c r="G9" s="9">
        <f>VALUE(G48)</f>
        <v>0</v>
      </c>
      <c r="H9" s="9">
        <f>H48</f>
        <v>0</v>
      </c>
      <c r="I9" s="10">
        <f>I48</f>
        <v>0</v>
      </c>
      <c r="K9" s="79">
        <f>(F9*(1+($S$3/1000000)))/(1+($Q$3/1000000))-F9</f>
        <v>0</v>
      </c>
      <c r="L9" s="78">
        <f>(G9*(1+($S$5/1000000)))/(1+($Q$5/1000000))-G9</f>
        <v>0</v>
      </c>
      <c r="N9" s="88" t="s">
        <v>14</v>
      </c>
      <c r="O9" s="212" t="str">
        <f t="shared" ref="O9:O23" si="0">IF(C9=0,"",$C$9&amp;"-"&amp;$B$9&amp;"-"&amp;C9)</f>
        <v/>
      </c>
      <c r="P9" s="212"/>
      <c r="Q9" s="89">
        <v>0</v>
      </c>
      <c r="R9" s="90" t="str">
        <f>IF(F9=0,"",F9+K9)</f>
        <v/>
      </c>
      <c r="S9" s="89" t="str">
        <f t="shared" ref="S9:S23" si="1">IF(E9=0,"",E9)</f>
        <v/>
      </c>
      <c r="T9" s="213" t="str">
        <f t="shared" ref="T9:T23" si="2">H9&amp;"/"&amp;I9</f>
        <v>0/0</v>
      </c>
      <c r="U9" s="213"/>
      <c r="V9" s="93" t="str">
        <f>"  #  "&amp;E1&amp;" Atm ppm = "&amp;F4&amp;"     ( p: "&amp;F1&amp;"mbar    t: "&amp;F2&amp;"C     hum: "&amp;F3&amp;" % )"</f>
        <v xml:space="preserve">  #  170213 Atm ppm = 4.53343231101599     ( p: 1018.1mbar    t: 17.8C     hum: 80 % )</v>
      </c>
      <c r="X9" s="88" t="s">
        <v>14</v>
      </c>
      <c r="Y9" s="212" t="str">
        <f t="shared" ref="Y9:Y23" si="3">O9</f>
        <v/>
      </c>
      <c r="Z9" s="212"/>
      <c r="AA9" s="89">
        <f t="shared" ref="AA9:AA23" si="4">Q9</f>
        <v>0</v>
      </c>
      <c r="AB9" s="92" t="str">
        <f t="shared" ref="AB9:AB23" si="5">IF(G9=0,"",G9+L9)</f>
        <v/>
      </c>
      <c r="AC9" s="93" t="str">
        <f>"  #  "&amp;E1&amp;" Atmos ppm = "&amp;F4&amp;"     ( p: "&amp;F1&amp;"mbar    t: "&amp;F2&amp;"C     hum: "&amp;F3&amp;" % )"</f>
        <v xml:space="preserve">  #  170213 Atmos ppm = 4.53343231101599     ( p: 1018.1mbar    t: 17.8C     hum: 80 % )</v>
      </c>
      <c r="AD9" s="6"/>
    </row>
    <row r="10" spans="1:37" x14ac:dyDescent="0.3">
      <c r="A10" s="7" t="s">
        <v>15</v>
      </c>
      <c r="B10" s="8">
        <f>B73</f>
        <v>0</v>
      </c>
      <c r="C10" s="8">
        <f>C73</f>
        <v>0</v>
      </c>
      <c r="D10" s="9">
        <f>D73</f>
        <v>0</v>
      </c>
      <c r="E10" s="9">
        <f>E73</f>
        <v>0</v>
      </c>
      <c r="F10" s="9">
        <f>VALUE(F73)</f>
        <v>0</v>
      </c>
      <c r="G10" s="9">
        <f>VALUE(G73)</f>
        <v>0</v>
      </c>
      <c r="H10" s="9">
        <f>H73</f>
        <v>0</v>
      </c>
      <c r="I10" s="10">
        <f>I73</f>
        <v>0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0</v>
      </c>
      <c r="N10" s="11" t="s">
        <v>14</v>
      </c>
      <c r="O10" s="208" t="str">
        <f t="shared" si="0"/>
        <v/>
      </c>
      <c r="P10" s="208"/>
      <c r="Q10" s="12" t="str">
        <f t="shared" ref="Q10:Q23" si="8">IF(D10=0,"",IF($D$9&lt;D10,D10-$D$9,(400-$D$9+D10)))</f>
        <v/>
      </c>
      <c r="R10" s="13" t="str">
        <f t="shared" ref="R10:R23" si="9">IF(F10=0,"",F10+K10)</f>
        <v/>
      </c>
      <c r="S10" s="12" t="str">
        <f t="shared" si="1"/>
        <v/>
      </c>
      <c r="T10" s="209" t="str">
        <f t="shared" si="2"/>
        <v>0/0</v>
      </c>
      <c r="U10" s="209"/>
      <c r="V10" s="91"/>
      <c r="X10" s="11" t="s">
        <v>14</v>
      </c>
      <c r="Y10" s="208" t="str">
        <f t="shared" si="3"/>
        <v/>
      </c>
      <c r="Z10" s="208"/>
      <c r="AA10" s="12" t="str">
        <f t="shared" si="4"/>
        <v/>
      </c>
      <c r="AB10" s="13" t="str">
        <f t="shared" si="5"/>
        <v/>
      </c>
      <c r="AC10" s="14"/>
      <c r="AD10" s="6"/>
    </row>
    <row r="11" spans="1:37" x14ac:dyDescent="0.3">
      <c r="A11" s="7" t="s">
        <v>16</v>
      </c>
      <c r="B11" s="8">
        <f>B98</f>
        <v>0</v>
      </c>
      <c r="C11" s="8">
        <f>C98</f>
        <v>0</v>
      </c>
      <c r="D11" s="9">
        <f>D98</f>
        <v>0</v>
      </c>
      <c r="E11" s="9">
        <f>E98</f>
        <v>0</v>
      </c>
      <c r="F11" s="9">
        <f>VALUE(F98)</f>
        <v>0</v>
      </c>
      <c r="G11" s="9">
        <f>VALUE(G98)</f>
        <v>0</v>
      </c>
      <c r="H11" s="9">
        <f>H98</f>
        <v>0</v>
      </c>
      <c r="I11" s="10">
        <f>I98</f>
        <v>0</v>
      </c>
      <c r="K11" s="79">
        <f t="shared" si="6"/>
        <v>0</v>
      </c>
      <c r="L11" s="78">
        <f t="shared" si="7"/>
        <v>0</v>
      </c>
      <c r="N11" s="11" t="s">
        <v>14</v>
      </c>
      <c r="O11" s="208" t="str">
        <f t="shared" si="0"/>
        <v/>
      </c>
      <c r="P11" s="208"/>
      <c r="Q11" s="12" t="str">
        <f t="shared" si="8"/>
        <v/>
      </c>
      <c r="R11" s="13" t="str">
        <f t="shared" si="9"/>
        <v/>
      </c>
      <c r="S11" s="12" t="str">
        <f t="shared" si="1"/>
        <v/>
      </c>
      <c r="T11" s="209" t="str">
        <f t="shared" si="2"/>
        <v>0/0</v>
      </c>
      <c r="U11" s="209"/>
      <c r="V11" s="91"/>
      <c r="X11" s="11" t="s">
        <v>14</v>
      </c>
      <c r="Y11" s="208" t="str">
        <f t="shared" si="3"/>
        <v/>
      </c>
      <c r="Z11" s="208"/>
      <c r="AA11" s="12" t="str">
        <f t="shared" si="4"/>
        <v/>
      </c>
      <c r="AB11" s="13" t="str">
        <f t="shared" si="5"/>
        <v/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121"/>
      <c r="C28" s="121"/>
      <c r="D28" s="121"/>
      <c r="E28" s="121"/>
      <c r="F28" s="120"/>
      <c r="G28" s="120"/>
      <c r="H28" s="121"/>
      <c r="I28" s="121"/>
      <c r="J28" s="6"/>
      <c r="K28" s="38" t="str">
        <f>IF(ISBLANK(D28),"",D28-$D$48)</f>
        <v/>
      </c>
      <c r="L28" s="39" t="str">
        <f t="shared" ref="L28:L47" si="10">IF(K28="","",SIN(K28*PI()/200)*G28)</f>
        <v/>
      </c>
      <c r="M28" s="40" t="s">
        <v>38</v>
      </c>
      <c r="N28" s="38" t="str">
        <f>IF(ISBLANK(E28),"",E28-$E$48)</f>
        <v/>
      </c>
      <c r="O28" s="39" t="str">
        <f t="shared" ref="O28:O47" si="11">IF(N28="","",SIN(N28*PI()/200)*G28)</f>
        <v/>
      </c>
      <c r="P28" s="40" t="s">
        <v>38</v>
      </c>
      <c r="Q28" s="41" t="str">
        <f>IF(ISBLANK(F28),"",F28-$F$48)</f>
        <v/>
      </c>
      <c r="R28" s="42" t="s">
        <v>38</v>
      </c>
      <c r="S28" s="43" t="str">
        <f t="shared" ref="S28:S47" si="12">IF(ISBLANK(G28),"",G28-$G$48)</f>
        <v/>
      </c>
      <c r="T28" s="44" t="str">
        <f>IF(M28="ON",IF(ISBLANK(D28),"0",D28),"0")</f>
        <v>0</v>
      </c>
      <c r="U28" s="44" t="str">
        <f t="shared" ref="U28:U47" si="13">IF(P28="ON",IF(ISBLANK(E28),"0",IF(E28&lt;200,E28,(400-E28))),"0")</f>
        <v>0</v>
      </c>
      <c r="V28" s="44" t="str">
        <f t="shared" ref="V28:V47" si="14">IF(R28="ON",IF(ISBLANK(F28),"0",F28),"0")</f>
        <v>0</v>
      </c>
      <c r="W28" s="44" t="str">
        <f t="shared" ref="W28:W47" si="15">IF(R28="ON",IF(ISBLANK(G28),"0",G28),"0")</f>
        <v>0</v>
      </c>
      <c r="X28" s="45"/>
      <c r="Y28" s="81"/>
    </row>
    <row r="29" spans="1:35" x14ac:dyDescent="0.3">
      <c r="A29" s="35">
        <v>2</v>
      </c>
      <c r="B29" s="121"/>
      <c r="C29" s="121"/>
      <c r="D29" s="121"/>
      <c r="E29" s="121"/>
      <c r="F29" s="120"/>
      <c r="G29" s="120"/>
      <c r="H29" s="121"/>
      <c r="I29" s="121"/>
      <c r="J29" s="6"/>
      <c r="K29" s="122" t="str">
        <f>IF(ISBLANK(D29),"",IF(D28&lt;D29,((D29-200)-$D$48),((D29+200)-$D$48)))</f>
        <v/>
      </c>
      <c r="L29" s="123" t="str">
        <f t="shared" si="10"/>
        <v/>
      </c>
      <c r="M29" s="124" t="s">
        <v>38</v>
      </c>
      <c r="N29" s="122" t="str">
        <f>IF(ISBLANK(E29),"",(400-E29)-$E$48)</f>
        <v/>
      </c>
      <c r="O29" s="123" t="str">
        <f t="shared" si="11"/>
        <v/>
      </c>
      <c r="P29" s="124" t="s">
        <v>38</v>
      </c>
      <c r="Q29" s="125" t="str">
        <f t="shared" ref="Q29:Q47" si="16">IF(ISBLANK(F29),"",F29-$F$48)</f>
        <v/>
      </c>
      <c r="R29" s="126" t="s">
        <v>38</v>
      </c>
      <c r="S29" s="127" t="str">
        <f t="shared" si="12"/>
        <v/>
      </c>
      <c r="T29" s="128" t="str">
        <f>IF(M29="ON",IF(ISBLANK(D29),"0",IF(D28&lt;D29,(D29-200),(D29+200))),"0")</f>
        <v>0</v>
      </c>
      <c r="U29" s="128" t="str">
        <f t="shared" si="13"/>
        <v>0</v>
      </c>
      <c r="V29" s="128" t="str">
        <f t="shared" si="14"/>
        <v>0</v>
      </c>
      <c r="W29" s="128" t="str">
        <f t="shared" si="15"/>
        <v>0</v>
      </c>
      <c r="X29" s="129"/>
    </row>
    <row r="30" spans="1:35" x14ac:dyDescent="0.3">
      <c r="A30" s="35">
        <v>3</v>
      </c>
      <c r="B30" s="80"/>
      <c r="C30" s="80"/>
      <c r="D30" s="80"/>
      <c r="E30" s="80"/>
      <c r="F30" s="80"/>
      <c r="G30" s="80"/>
      <c r="H30" s="80"/>
      <c r="I30" s="80"/>
      <c r="J30" s="6"/>
      <c r="K30" s="38" t="str">
        <f>IF(ISBLANK(D30),"",D30-$D$48)</f>
        <v/>
      </c>
      <c r="L30" s="46" t="str">
        <f t="shared" si="10"/>
        <v/>
      </c>
      <c r="M30" s="40" t="s">
        <v>38</v>
      </c>
      <c r="N30" s="38" t="str">
        <f>IF(ISBLANK(E30),"",E30-$E$48)</f>
        <v/>
      </c>
      <c r="O30" s="46" t="str">
        <f t="shared" si="11"/>
        <v/>
      </c>
      <c r="P30" s="40" t="s">
        <v>38</v>
      </c>
      <c r="Q30" s="41" t="str">
        <f t="shared" si="16"/>
        <v/>
      </c>
      <c r="R30" s="42" t="s">
        <v>38</v>
      </c>
      <c r="S30" s="43" t="str">
        <f t="shared" si="12"/>
        <v/>
      </c>
      <c r="T30" s="44" t="str">
        <f>IF(M30="ON",IF(ISBLANK(D30),"0",D30),"0")</f>
        <v>0</v>
      </c>
      <c r="U30" s="44" t="str">
        <f t="shared" si="13"/>
        <v>0</v>
      </c>
      <c r="V30" s="44" t="str">
        <f t="shared" si="14"/>
        <v>0</v>
      </c>
      <c r="W30" s="44" t="str">
        <f t="shared" si="15"/>
        <v>0</v>
      </c>
      <c r="X30" s="45"/>
    </row>
    <row r="31" spans="1:35" x14ac:dyDescent="0.3">
      <c r="A31" s="35">
        <v>4</v>
      </c>
      <c r="B31" s="80"/>
      <c r="C31" s="80"/>
      <c r="D31" s="87"/>
      <c r="E31" s="80"/>
      <c r="F31" s="80"/>
      <c r="G31" s="80"/>
      <c r="H31" s="80"/>
      <c r="I31" s="80"/>
      <c r="J31" s="6"/>
      <c r="K31" s="122" t="str">
        <f>IF(ISBLANK(D31),"",IF(D30&lt;D31,((D31-200)-$D$48),((D31+200)-$D$48)))</f>
        <v/>
      </c>
      <c r="L31" s="123" t="str">
        <f t="shared" si="10"/>
        <v/>
      </c>
      <c r="M31" s="124" t="s">
        <v>38</v>
      </c>
      <c r="N31" s="122" t="str">
        <f>IF(ISBLANK(E31),"",(400-E31)-$E$48)</f>
        <v/>
      </c>
      <c r="O31" s="123" t="str">
        <f t="shared" si="11"/>
        <v/>
      </c>
      <c r="P31" s="124" t="s">
        <v>38</v>
      </c>
      <c r="Q31" s="125" t="str">
        <f t="shared" si="16"/>
        <v/>
      </c>
      <c r="R31" s="126" t="s">
        <v>38</v>
      </c>
      <c r="S31" s="127" t="str">
        <f t="shared" si="12"/>
        <v/>
      </c>
      <c r="T31" s="128" t="str">
        <f>IF(M31="ON",IF(ISBLANK(D31),"0",IF(D30&lt;D31,(D31-200),(D31+200))),"0")</f>
        <v>0</v>
      </c>
      <c r="U31" s="128" t="str">
        <f t="shared" si="13"/>
        <v>0</v>
      </c>
      <c r="V31" s="128" t="str">
        <f t="shared" si="14"/>
        <v>0</v>
      </c>
      <c r="W31" s="128" t="str">
        <f t="shared" si="15"/>
        <v>0</v>
      </c>
      <c r="X31" s="129"/>
    </row>
    <row r="32" spans="1:35" x14ac:dyDescent="0.3">
      <c r="A32" s="35">
        <v>5</v>
      </c>
      <c r="B32" s="80"/>
      <c r="C32" s="80"/>
      <c r="D32" s="80"/>
      <c r="E32" s="80"/>
      <c r="F32" s="80"/>
      <c r="G32" s="80"/>
      <c r="H32" s="80"/>
      <c r="I32" s="80"/>
      <c r="J32" s="6"/>
      <c r="K32" s="38" t="str">
        <f>IF(ISBLANK(D32),"",D32-$D$48)</f>
        <v/>
      </c>
      <c r="L32" s="46" t="str">
        <f t="shared" si="10"/>
        <v/>
      </c>
      <c r="M32" s="40" t="s">
        <v>38</v>
      </c>
      <c r="N32" s="38" t="str">
        <f>IF(ISBLANK(E32),"",E32-$E$48)</f>
        <v/>
      </c>
      <c r="O32" s="46" t="str">
        <f t="shared" si="11"/>
        <v/>
      </c>
      <c r="P32" s="40" t="s">
        <v>38</v>
      </c>
      <c r="Q32" s="41" t="str">
        <f t="shared" si="16"/>
        <v/>
      </c>
      <c r="R32" s="42" t="s">
        <v>38</v>
      </c>
      <c r="S32" s="43" t="str">
        <f t="shared" si="12"/>
        <v/>
      </c>
      <c r="T32" s="44" t="str">
        <f>IF(M32="ON",IF(ISBLANK(D32),"0",D32),"0")</f>
        <v>0</v>
      </c>
      <c r="U32" s="44" t="str">
        <f t="shared" si="13"/>
        <v>0</v>
      </c>
      <c r="V32" s="44" t="str">
        <f t="shared" si="14"/>
        <v>0</v>
      </c>
      <c r="W32" s="44" t="str">
        <f t="shared" si="15"/>
        <v>0</v>
      </c>
      <c r="X32" s="45"/>
    </row>
    <row r="33" spans="1:24" x14ac:dyDescent="0.3">
      <c r="A33" s="35">
        <v>6</v>
      </c>
      <c r="B33" s="80"/>
      <c r="C33" s="80"/>
      <c r="D33" s="80"/>
      <c r="E33" s="80"/>
      <c r="F33" s="80"/>
      <c r="G33" s="80"/>
      <c r="H33" s="80"/>
      <c r="I33" s="80"/>
      <c r="J33" s="6"/>
      <c r="K33" s="122" t="str">
        <f>IF(ISBLANK(D33),"",IF(D32&lt;D33,((D33-200)-$D$48),((D33+200)-$D$48)))</f>
        <v/>
      </c>
      <c r="L33" s="123" t="str">
        <f t="shared" si="10"/>
        <v/>
      </c>
      <c r="M33" s="124" t="s">
        <v>38</v>
      </c>
      <c r="N33" s="122" t="str">
        <f>IF(ISBLANK(E33),"",(400-E33)-$E$48)</f>
        <v/>
      </c>
      <c r="O33" s="123" t="str">
        <f t="shared" si="11"/>
        <v/>
      </c>
      <c r="P33" s="124" t="s">
        <v>38</v>
      </c>
      <c r="Q33" s="125" t="str">
        <f t="shared" si="16"/>
        <v/>
      </c>
      <c r="R33" s="126" t="s">
        <v>38</v>
      </c>
      <c r="S33" s="127" t="str">
        <f t="shared" si="12"/>
        <v/>
      </c>
      <c r="T33" s="128" t="str">
        <f>IF(M33="ON",IF(ISBLANK(D33),"0",IF(D32&lt;D33,(D33-200),(D33+200))),"0")</f>
        <v>0</v>
      </c>
      <c r="U33" s="128" t="str">
        <f t="shared" si="13"/>
        <v>0</v>
      </c>
      <c r="V33" s="128" t="str">
        <f t="shared" si="14"/>
        <v>0</v>
      </c>
      <c r="W33" s="128" t="str">
        <f t="shared" si="15"/>
        <v>0</v>
      </c>
      <c r="X33" s="129"/>
    </row>
    <row r="34" spans="1:24" x14ac:dyDescent="0.3">
      <c r="A34" s="35">
        <v>7</v>
      </c>
      <c r="B34" s="80"/>
      <c r="C34" s="80"/>
      <c r="D34" s="80"/>
      <c r="E34" s="80"/>
      <c r="F34" s="80"/>
      <c r="G34" s="80"/>
      <c r="H34" s="80"/>
      <c r="I34" s="80"/>
      <c r="J34" s="6"/>
      <c r="K34" s="38" t="str">
        <f>IF(ISBLANK(D34),"",D34-$D$48)</f>
        <v/>
      </c>
      <c r="L34" s="46" t="str">
        <f t="shared" si="10"/>
        <v/>
      </c>
      <c r="M34" s="40" t="s">
        <v>38</v>
      </c>
      <c r="N34" s="38" t="str">
        <f>IF(ISBLANK(E34),"",E34-$E$48)</f>
        <v/>
      </c>
      <c r="O34" s="46" t="str">
        <f t="shared" si="11"/>
        <v/>
      </c>
      <c r="P34" s="40" t="s">
        <v>38</v>
      </c>
      <c r="Q34" s="41" t="str">
        <f t="shared" si="16"/>
        <v/>
      </c>
      <c r="R34" s="42" t="s">
        <v>38</v>
      </c>
      <c r="S34" s="43" t="str">
        <f t="shared" si="12"/>
        <v/>
      </c>
      <c r="T34" s="44" t="str">
        <f>IF(M34="ON",IF(ISBLANK(D34),"0",D34),"0")</f>
        <v>0</v>
      </c>
      <c r="U34" s="44" t="str">
        <f t="shared" si="13"/>
        <v>0</v>
      </c>
      <c r="V34" s="44" t="str">
        <f t="shared" si="14"/>
        <v>0</v>
      </c>
      <c r="W34" s="44" t="str">
        <f t="shared" si="15"/>
        <v>0</v>
      </c>
      <c r="X34" s="45"/>
    </row>
    <row r="35" spans="1:24" x14ac:dyDescent="0.3">
      <c r="A35" s="35">
        <v>8</v>
      </c>
      <c r="B35" s="80"/>
      <c r="C35" s="80"/>
      <c r="D35" s="80"/>
      <c r="E35" s="80"/>
      <c r="F35" s="80"/>
      <c r="G35" s="80"/>
      <c r="H35" s="80"/>
      <c r="I35" s="80"/>
      <c r="J35" s="6"/>
      <c r="K35" s="122" t="str">
        <f>IF(ISBLANK(D35),"",IF(D34&lt;D35,((D35-200)-$D$48),((D35+200)-$D$48)))</f>
        <v/>
      </c>
      <c r="L35" s="123" t="str">
        <f t="shared" si="10"/>
        <v/>
      </c>
      <c r="M35" s="124" t="s">
        <v>38</v>
      </c>
      <c r="N35" s="122" t="str">
        <f>IF(ISBLANK(E35),"",(400-E35)-$E$48)</f>
        <v/>
      </c>
      <c r="O35" s="123" t="str">
        <f t="shared" si="11"/>
        <v/>
      </c>
      <c r="P35" s="124" t="s">
        <v>38</v>
      </c>
      <c r="Q35" s="125" t="str">
        <f t="shared" si="16"/>
        <v/>
      </c>
      <c r="R35" s="126" t="s">
        <v>38</v>
      </c>
      <c r="S35" s="127" t="str">
        <f t="shared" si="12"/>
        <v/>
      </c>
      <c r="T35" s="128" t="str">
        <f>IF(M35="ON",IF(ISBLANK(D35),"0",IF(D34&lt;D35,(D35-200),(D35+200))),"0")</f>
        <v>0</v>
      </c>
      <c r="U35" s="128" t="str">
        <f t="shared" si="13"/>
        <v>0</v>
      </c>
      <c r="V35" s="128" t="str">
        <f t="shared" si="14"/>
        <v>0</v>
      </c>
      <c r="W35" s="128" t="str">
        <f t="shared" si="15"/>
        <v>0</v>
      </c>
      <c r="X35" s="129"/>
    </row>
    <row r="36" spans="1:24" x14ac:dyDescent="0.3">
      <c r="A36" s="35">
        <v>9</v>
      </c>
      <c r="B36" s="36"/>
      <c r="C36" s="37"/>
      <c r="D36" s="37"/>
      <c r="E36" s="37"/>
      <c r="F36" s="37"/>
      <c r="G36" s="37"/>
      <c r="H36" s="37"/>
      <c r="I36" s="37"/>
      <c r="J36" s="6"/>
      <c r="K36" s="38" t="str">
        <f>IF(ISBLANK(D36),"",D36-$D$48)</f>
        <v/>
      </c>
      <c r="L36" s="46" t="str">
        <f t="shared" si="10"/>
        <v/>
      </c>
      <c r="M36" s="40" t="s">
        <v>38</v>
      </c>
      <c r="N36" s="38" t="str">
        <f>IF(ISBLANK(E36),"",E36-$E$48)</f>
        <v/>
      </c>
      <c r="O36" s="46" t="str">
        <f t="shared" si="11"/>
        <v/>
      </c>
      <c r="P36" s="40" t="s">
        <v>38</v>
      </c>
      <c r="Q36" s="41" t="str">
        <f t="shared" si="16"/>
        <v/>
      </c>
      <c r="R36" s="42" t="s">
        <v>38</v>
      </c>
      <c r="S36" s="43" t="str">
        <f t="shared" si="12"/>
        <v/>
      </c>
      <c r="T36" s="44" t="str">
        <f>IF(M36="ON",IF(ISBLANK(D36),"0",D36),"0")</f>
        <v>0</v>
      </c>
      <c r="U36" s="44" t="str">
        <f t="shared" si="13"/>
        <v>0</v>
      </c>
      <c r="V36" s="44" t="str">
        <f t="shared" si="14"/>
        <v>0</v>
      </c>
      <c r="W36" s="44" t="str">
        <f t="shared" si="15"/>
        <v>0</v>
      </c>
      <c r="X36" s="45"/>
    </row>
    <row r="37" spans="1:24" x14ac:dyDescent="0.3">
      <c r="A37" s="35">
        <v>10</v>
      </c>
      <c r="B37" s="36"/>
      <c r="C37" s="37"/>
      <c r="D37" s="37"/>
      <c r="E37" s="37"/>
      <c r="F37" s="37"/>
      <c r="G37" s="37"/>
      <c r="H37" s="37"/>
      <c r="I37" s="37"/>
      <c r="J37" s="6"/>
      <c r="K37" s="122" t="str">
        <f>IF(ISBLANK(D37),"",IF(D36&lt;D37,((D37-200)-$D$48),((D37+200)-$D$48)))</f>
        <v/>
      </c>
      <c r="L37" s="123" t="str">
        <f t="shared" si="10"/>
        <v/>
      </c>
      <c r="M37" s="124" t="s">
        <v>38</v>
      </c>
      <c r="N37" s="122" t="str">
        <f>IF(ISBLANK(E37),"",(400-E37)-$E$48)</f>
        <v/>
      </c>
      <c r="O37" s="123" t="str">
        <f t="shared" si="11"/>
        <v/>
      </c>
      <c r="P37" s="124" t="s">
        <v>38</v>
      </c>
      <c r="Q37" s="125" t="str">
        <f t="shared" si="16"/>
        <v/>
      </c>
      <c r="R37" s="126" t="s">
        <v>38</v>
      </c>
      <c r="S37" s="127" t="str">
        <f t="shared" si="12"/>
        <v/>
      </c>
      <c r="T37" s="128" t="str">
        <f>IF(M37="ON",IF(ISBLANK(D37),"0",IF(D36&lt;D37,(D37-200),(D37+200))),"0")</f>
        <v>0</v>
      </c>
      <c r="U37" s="128" t="str">
        <f t="shared" si="13"/>
        <v>0</v>
      </c>
      <c r="V37" s="128" t="str">
        <f t="shared" si="14"/>
        <v>0</v>
      </c>
      <c r="W37" s="128" t="str">
        <f t="shared" si="15"/>
        <v>0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>
        <f>B28</f>
        <v>0</v>
      </c>
      <c r="C48" s="49">
        <f>C28</f>
        <v>0</v>
      </c>
      <c r="D48" s="50">
        <f>T48</f>
        <v>0</v>
      </c>
      <c r="E48" s="50">
        <f>U48</f>
        <v>0</v>
      </c>
      <c r="F48" s="51">
        <f>V48</f>
        <v>0</v>
      </c>
      <c r="G48" s="51">
        <f>W48</f>
        <v>0</v>
      </c>
      <c r="H48" s="49">
        <f>H28</f>
        <v>0</v>
      </c>
      <c r="I48" s="49">
        <f>I28</f>
        <v>0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0</v>
      </c>
      <c r="U48" s="57">
        <f>IF(U49=0,VALUE(0),(U28+U29+U30+U31+U32+U33+U34+U35+U36+U37+U38+U39+U40+U41+U42+U43+U44+U45+U46+U47)/U49)</f>
        <v>0</v>
      </c>
      <c r="V48" s="57">
        <f>IF(V49=0,VALUE(0),(V28+V29+V30+V31+V32+V33+V34+V35+V36+V37+V38+V39+V40+V41+V42+V43+V44+V45+V46+V47)/V49)</f>
        <v>0</v>
      </c>
      <c r="W48" s="57">
        <f>IF(W49=0,VALUE(0),(W28+W29+W30+W31+W32+W33+W34+W35+W36+W37+W38+W39+W40+W41+W42+W43+W44+W45+W46+W47)/W49)</f>
        <v>0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0</v>
      </c>
      <c r="U49" s="66">
        <f>COUNT(U28:U47)</f>
        <v>0</v>
      </c>
      <c r="V49" s="66">
        <f>COUNT(V28:V47)</f>
        <v>0</v>
      </c>
      <c r="W49" s="66">
        <f>COUNT(W28:W47)</f>
        <v>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121"/>
      <c r="C53" s="121"/>
      <c r="D53" s="121"/>
      <c r="E53" s="121"/>
      <c r="F53" s="120"/>
      <c r="G53" s="120"/>
      <c r="H53" s="121"/>
      <c r="I53" s="121"/>
      <c r="J53" s="6"/>
      <c r="K53" s="38" t="str">
        <f>IF(ISBLANK(D53),"",D53-$D$73)</f>
        <v/>
      </c>
      <c r="L53" s="39" t="str">
        <f t="shared" ref="L53:L72" si="17">IF(K53="","",SIN(K53*PI()/200)*G53)</f>
        <v/>
      </c>
      <c r="M53" s="40" t="s">
        <v>38</v>
      </c>
      <c r="N53" s="38" t="str">
        <f>IF(ISBLANK(E53),"",E53-$E$73)</f>
        <v/>
      </c>
      <c r="O53" s="39" t="str">
        <f t="shared" ref="O53:O72" si="18">IF(N53="","",SIN(N53*PI()/200)*G53)</f>
        <v/>
      </c>
      <c r="P53" s="40" t="s">
        <v>38</v>
      </c>
      <c r="Q53" s="41" t="str">
        <f t="shared" ref="Q53:Q72" si="19">IF(ISBLANK(F53),"",F53-$F$73)</f>
        <v/>
      </c>
      <c r="R53" s="42" t="s">
        <v>38</v>
      </c>
      <c r="S53" s="43" t="str">
        <f t="shared" ref="S53:S72" si="20">IF(ISBLANK(G53),"",G53-$G$73)</f>
        <v/>
      </c>
      <c r="T53" s="44" t="str">
        <f>IF(M53="ON",IF(ISBLANK(D53),"0",D53),"0")</f>
        <v>0</v>
      </c>
      <c r="U53" s="44" t="str">
        <f t="shared" ref="U53:U72" si="21">IF(P53="ON",IF(ISBLANK(E53),"0",IF(E53&lt;200,E53,(400-E53))),"0")</f>
        <v>0</v>
      </c>
      <c r="V53" s="44" t="str">
        <f t="shared" ref="V53:V72" si="22">IF(R53="ON",IF(ISBLANK(F53),"0",F53),"0")</f>
        <v>0</v>
      </c>
      <c r="W53" s="44" t="str">
        <f t="shared" ref="W53:W72" si="23">IF(R53="ON",IF(ISBLANK(G53),"0",G53),"0")</f>
        <v>0</v>
      </c>
      <c r="X53" s="45"/>
    </row>
    <row r="54" spans="1:24" x14ac:dyDescent="0.3">
      <c r="A54" s="69">
        <v>2</v>
      </c>
      <c r="B54" s="121"/>
      <c r="C54" s="121"/>
      <c r="D54" s="121"/>
      <c r="E54" s="121"/>
      <c r="F54" s="120"/>
      <c r="G54" s="120"/>
      <c r="H54" s="121"/>
      <c r="I54" s="121"/>
      <c r="J54" s="6"/>
      <c r="K54" s="122" t="str">
        <f>IF(ISBLANK(D54),"",IF(D53&lt;D54,((D54-200)-$D$73),((D54+200)-$D$73)))</f>
        <v/>
      </c>
      <c r="L54" s="123" t="str">
        <f t="shared" si="17"/>
        <v/>
      </c>
      <c r="M54" s="124" t="s">
        <v>38</v>
      </c>
      <c r="N54" s="122" t="str">
        <f>IF(ISBLANK(E54),"",(400-E54)-$E$73)</f>
        <v/>
      </c>
      <c r="O54" s="123" t="str">
        <f t="shared" si="18"/>
        <v/>
      </c>
      <c r="P54" s="124" t="s">
        <v>38</v>
      </c>
      <c r="Q54" s="125" t="str">
        <f t="shared" si="19"/>
        <v/>
      </c>
      <c r="R54" s="126" t="s">
        <v>38</v>
      </c>
      <c r="S54" s="127" t="str">
        <f t="shared" si="20"/>
        <v/>
      </c>
      <c r="T54" s="128" t="str">
        <f>IF(M54="ON",IF(ISBLANK(D54),"0",IF(D53&lt;D54,(D54-200),(D54+200))),"0")</f>
        <v>0</v>
      </c>
      <c r="U54" s="128" t="str">
        <f t="shared" si="21"/>
        <v>0</v>
      </c>
      <c r="V54" s="128" t="str">
        <f t="shared" si="22"/>
        <v>0</v>
      </c>
      <c r="W54" s="128" t="str">
        <f t="shared" si="23"/>
        <v>0</v>
      </c>
      <c r="X54" s="129"/>
    </row>
    <row r="55" spans="1:24" x14ac:dyDescent="0.3">
      <c r="A55" s="69">
        <v>3</v>
      </c>
      <c r="B55" s="80"/>
      <c r="C55" s="80"/>
      <c r="D55" s="80"/>
      <c r="E55" s="80"/>
      <c r="F55" s="80"/>
      <c r="G55" s="80"/>
      <c r="H55" s="80"/>
      <c r="I55" s="80"/>
      <c r="J55" s="6"/>
      <c r="K55" s="38" t="str">
        <f>IF(ISBLANK(D55),"",D55-$D$73)</f>
        <v/>
      </c>
      <c r="L55" s="46" t="str">
        <f t="shared" si="17"/>
        <v/>
      </c>
      <c r="M55" s="40" t="s">
        <v>38</v>
      </c>
      <c r="N55" s="38" t="str">
        <f>IF(ISBLANK(E55),"",E55-$E$73)</f>
        <v/>
      </c>
      <c r="O55" s="46" t="str">
        <f t="shared" si="18"/>
        <v/>
      </c>
      <c r="P55" s="40" t="s">
        <v>38</v>
      </c>
      <c r="Q55" s="41" t="str">
        <f t="shared" si="19"/>
        <v/>
      </c>
      <c r="R55" s="42" t="s">
        <v>38</v>
      </c>
      <c r="S55" s="43" t="str">
        <f t="shared" si="20"/>
        <v/>
      </c>
      <c r="T55" s="44" t="str">
        <f>IF(M55="ON",IF(ISBLANK(D55),"0",D55),"0")</f>
        <v>0</v>
      </c>
      <c r="U55" s="44" t="str">
        <f t="shared" si="21"/>
        <v>0</v>
      </c>
      <c r="V55" s="44" t="str">
        <f t="shared" si="22"/>
        <v>0</v>
      </c>
      <c r="W55" s="44" t="str">
        <f t="shared" si="23"/>
        <v>0</v>
      </c>
      <c r="X55" s="45"/>
    </row>
    <row r="56" spans="1:24" x14ac:dyDescent="0.3">
      <c r="A56" s="69">
        <v>4</v>
      </c>
      <c r="B56" s="80"/>
      <c r="C56" s="80"/>
      <c r="D56" s="80"/>
      <c r="E56" s="80"/>
      <c r="F56" s="80"/>
      <c r="G56" s="80"/>
      <c r="H56" s="80"/>
      <c r="I56" s="80"/>
      <c r="J56" s="6"/>
      <c r="K56" s="122" t="str">
        <f>IF(ISBLANK(D56),"",IF(D55&lt;D56,((D56-200)-$D$73),((D56+200)-$D$73)))</f>
        <v/>
      </c>
      <c r="L56" s="123" t="str">
        <f t="shared" si="17"/>
        <v/>
      </c>
      <c r="M56" s="124" t="s">
        <v>38</v>
      </c>
      <c r="N56" s="122" t="str">
        <f>IF(ISBLANK(E56),"",(400-E56)-$E$73)</f>
        <v/>
      </c>
      <c r="O56" s="123" t="str">
        <f t="shared" si="18"/>
        <v/>
      </c>
      <c r="P56" s="124" t="s">
        <v>38</v>
      </c>
      <c r="Q56" s="125" t="str">
        <f t="shared" si="19"/>
        <v/>
      </c>
      <c r="R56" s="126" t="s">
        <v>38</v>
      </c>
      <c r="S56" s="127" t="str">
        <f t="shared" si="20"/>
        <v/>
      </c>
      <c r="T56" s="128" t="str">
        <f>IF(M56="ON",IF(ISBLANK(D56),"0",IF(D55&lt;D56,(D56-200),(D56+200))),"0")</f>
        <v>0</v>
      </c>
      <c r="U56" s="128" t="str">
        <f t="shared" si="21"/>
        <v>0</v>
      </c>
      <c r="V56" s="128" t="str">
        <f t="shared" si="22"/>
        <v>0</v>
      </c>
      <c r="W56" s="128" t="str">
        <f t="shared" si="23"/>
        <v>0</v>
      </c>
      <c r="X56" s="129"/>
    </row>
    <row r="57" spans="1:24" x14ac:dyDescent="0.3">
      <c r="A57" s="69">
        <v>5</v>
      </c>
      <c r="B57" s="80"/>
      <c r="C57" s="80"/>
      <c r="D57" s="80"/>
      <c r="E57" s="80"/>
      <c r="F57" s="80"/>
      <c r="G57" s="80"/>
      <c r="H57" s="80"/>
      <c r="I57" s="80"/>
      <c r="J57" s="6"/>
      <c r="K57" s="38" t="str">
        <f>IF(ISBLANK(D57),"",D57-$D$73)</f>
        <v/>
      </c>
      <c r="L57" s="46" t="str">
        <f t="shared" si="17"/>
        <v/>
      </c>
      <c r="M57" s="40" t="s">
        <v>38</v>
      </c>
      <c r="N57" s="38" t="str">
        <f>IF(ISBLANK(E57),"",E57-$E$73)</f>
        <v/>
      </c>
      <c r="O57" s="46" t="str">
        <f t="shared" si="18"/>
        <v/>
      </c>
      <c r="P57" s="40" t="s">
        <v>38</v>
      </c>
      <c r="Q57" s="41" t="str">
        <f t="shared" si="19"/>
        <v/>
      </c>
      <c r="R57" s="42" t="s">
        <v>38</v>
      </c>
      <c r="S57" s="43" t="str">
        <f t="shared" si="20"/>
        <v/>
      </c>
      <c r="T57" s="44" t="str">
        <f>IF(M57="ON",IF(ISBLANK(D57),"0",D57),"0")</f>
        <v>0</v>
      </c>
      <c r="U57" s="44" t="str">
        <f t="shared" si="21"/>
        <v>0</v>
      </c>
      <c r="V57" s="44" t="str">
        <f t="shared" si="22"/>
        <v>0</v>
      </c>
      <c r="W57" s="44" t="str">
        <f t="shared" si="23"/>
        <v>0</v>
      </c>
      <c r="X57" s="45"/>
    </row>
    <row r="58" spans="1:24" x14ac:dyDescent="0.3">
      <c r="A58" s="69">
        <v>6</v>
      </c>
      <c r="B58" s="80"/>
      <c r="C58" s="80"/>
      <c r="D58" s="80"/>
      <c r="E58" s="80"/>
      <c r="F58" s="80"/>
      <c r="G58" s="80"/>
      <c r="H58" s="80"/>
      <c r="I58" s="80"/>
      <c r="J58" s="6"/>
      <c r="K58" s="122" t="str">
        <f>IF(ISBLANK(D58),"",IF(D57&lt;D58,((D58-200)-$D$73),((D58+200)-$D$73)))</f>
        <v/>
      </c>
      <c r="L58" s="123" t="str">
        <f t="shared" si="17"/>
        <v/>
      </c>
      <c r="M58" s="124" t="s">
        <v>38</v>
      </c>
      <c r="N58" s="122" t="str">
        <f>IF(ISBLANK(E58),"",(400-E58)-$E$73)</f>
        <v/>
      </c>
      <c r="O58" s="123" t="str">
        <f t="shared" si="18"/>
        <v/>
      </c>
      <c r="P58" s="124" t="s">
        <v>38</v>
      </c>
      <c r="Q58" s="125" t="str">
        <f t="shared" si="19"/>
        <v/>
      </c>
      <c r="R58" s="126" t="s">
        <v>38</v>
      </c>
      <c r="S58" s="127" t="str">
        <f t="shared" si="20"/>
        <v/>
      </c>
      <c r="T58" s="128" t="str">
        <f>IF(M58="ON",IF(ISBLANK(D58),"0",IF(D57&lt;D58,(D58-200),(D58+200))),"0")</f>
        <v>0</v>
      </c>
      <c r="U58" s="128" t="str">
        <f t="shared" si="21"/>
        <v>0</v>
      </c>
      <c r="V58" s="128" t="str">
        <f t="shared" si="22"/>
        <v>0</v>
      </c>
      <c r="W58" s="128" t="str">
        <f t="shared" si="23"/>
        <v>0</v>
      </c>
      <c r="X58" s="129"/>
    </row>
    <row r="59" spans="1:24" x14ac:dyDescent="0.3">
      <c r="A59" s="69">
        <v>7</v>
      </c>
      <c r="B59" s="80"/>
      <c r="C59" s="80"/>
      <c r="D59" s="80"/>
      <c r="E59" s="80"/>
      <c r="F59" s="80"/>
      <c r="G59" s="80"/>
      <c r="H59" s="80"/>
      <c r="I59" s="80"/>
      <c r="J59" s="6"/>
      <c r="K59" s="38" t="str">
        <f>IF(ISBLANK(D59),"",D59-$D$73)</f>
        <v/>
      </c>
      <c r="L59" s="46" t="str">
        <f t="shared" si="17"/>
        <v/>
      </c>
      <c r="M59" s="40" t="s">
        <v>38</v>
      </c>
      <c r="N59" s="38" t="str">
        <f>IF(ISBLANK(E59),"",E59-$E$73)</f>
        <v/>
      </c>
      <c r="O59" s="46" t="str">
        <f t="shared" si="18"/>
        <v/>
      </c>
      <c r="P59" s="40" t="s">
        <v>38</v>
      </c>
      <c r="Q59" s="41" t="str">
        <f t="shared" si="19"/>
        <v/>
      </c>
      <c r="R59" s="42" t="s">
        <v>38</v>
      </c>
      <c r="S59" s="43" t="str">
        <f t="shared" si="20"/>
        <v/>
      </c>
      <c r="T59" s="44" t="str">
        <f>IF(M59="ON",IF(ISBLANK(D59),"0",D59),"0")</f>
        <v>0</v>
      </c>
      <c r="U59" s="44" t="str">
        <f t="shared" si="21"/>
        <v>0</v>
      </c>
      <c r="V59" s="44" t="str">
        <f t="shared" si="22"/>
        <v>0</v>
      </c>
      <c r="W59" s="44" t="str">
        <f t="shared" si="23"/>
        <v>0</v>
      </c>
      <c r="X59" s="45"/>
    </row>
    <row r="60" spans="1:24" x14ac:dyDescent="0.3">
      <c r="A60" s="69">
        <v>8</v>
      </c>
      <c r="B60" s="80"/>
      <c r="C60" s="80"/>
      <c r="D60" s="80"/>
      <c r="E60" s="80"/>
      <c r="F60" s="80"/>
      <c r="G60" s="80"/>
      <c r="H60" s="80"/>
      <c r="I60" s="80"/>
      <c r="J60" s="6"/>
      <c r="K60" s="122" t="str">
        <f>IF(ISBLANK(D60),"",IF(D59&lt;D60,((D60-200)-$D$73),((D60+200)-$D$73)))</f>
        <v/>
      </c>
      <c r="L60" s="123" t="str">
        <f t="shared" si="17"/>
        <v/>
      </c>
      <c r="M60" s="124" t="s">
        <v>38</v>
      </c>
      <c r="N60" s="122" t="str">
        <f>IF(ISBLANK(E60),"",(400-E60)-$E$73)</f>
        <v/>
      </c>
      <c r="O60" s="123" t="str">
        <f t="shared" si="18"/>
        <v/>
      </c>
      <c r="P60" s="124" t="s">
        <v>38</v>
      </c>
      <c r="Q60" s="125" t="str">
        <f t="shared" si="19"/>
        <v/>
      </c>
      <c r="R60" s="126" t="s">
        <v>38</v>
      </c>
      <c r="S60" s="127" t="str">
        <f t="shared" si="20"/>
        <v/>
      </c>
      <c r="T60" s="128" t="str">
        <f>IF(M60="ON",IF(ISBLANK(D60),"0",IF(D59&lt;D60,(D60-200),(D60+200))),"0")</f>
        <v>0</v>
      </c>
      <c r="U60" s="128" t="str">
        <f t="shared" si="21"/>
        <v>0</v>
      </c>
      <c r="V60" s="128" t="str">
        <f t="shared" si="22"/>
        <v>0</v>
      </c>
      <c r="W60" s="128" t="str">
        <f t="shared" si="23"/>
        <v>0</v>
      </c>
      <c r="X60" s="129"/>
    </row>
    <row r="61" spans="1:24" x14ac:dyDescent="0.3">
      <c r="A61" s="69">
        <v>9</v>
      </c>
      <c r="B61" s="36"/>
      <c r="C61" s="37"/>
      <c r="D61" s="37"/>
      <c r="E61" s="37"/>
      <c r="F61" s="37"/>
      <c r="G61" s="37"/>
      <c r="H61" s="37"/>
      <c r="I61" s="37"/>
      <c r="J61" s="6"/>
      <c r="K61" s="38" t="str">
        <f>IF(ISBLANK(D61),"",D61-$D$73)</f>
        <v/>
      </c>
      <c r="L61" s="46" t="str">
        <f t="shared" si="17"/>
        <v/>
      </c>
      <c r="M61" s="40" t="s">
        <v>38</v>
      </c>
      <c r="N61" s="38" t="str">
        <f>IF(ISBLANK(E61),"",E61-$E$73)</f>
        <v/>
      </c>
      <c r="O61" s="46" t="str">
        <f t="shared" si="18"/>
        <v/>
      </c>
      <c r="P61" s="40" t="s">
        <v>38</v>
      </c>
      <c r="Q61" s="41" t="str">
        <f t="shared" si="19"/>
        <v/>
      </c>
      <c r="R61" s="42" t="s">
        <v>38</v>
      </c>
      <c r="S61" s="43" t="str">
        <f t="shared" si="20"/>
        <v/>
      </c>
      <c r="T61" s="44" t="str">
        <f>IF(M61="ON",IF(ISBLANK(D61),"0",D61),"0")</f>
        <v>0</v>
      </c>
      <c r="U61" s="44" t="str">
        <f t="shared" si="21"/>
        <v>0</v>
      </c>
      <c r="V61" s="44" t="str">
        <f t="shared" si="22"/>
        <v>0</v>
      </c>
      <c r="W61" s="44" t="str">
        <f t="shared" si="23"/>
        <v>0</v>
      </c>
      <c r="X61" s="45"/>
    </row>
    <row r="62" spans="1:24" x14ac:dyDescent="0.3">
      <c r="A62" s="69">
        <v>10</v>
      </c>
      <c r="B62" s="36"/>
      <c r="C62" s="37"/>
      <c r="D62" s="37"/>
      <c r="E62" s="37"/>
      <c r="F62" s="37"/>
      <c r="G62" s="37"/>
      <c r="H62" s="37"/>
      <c r="I62" s="37"/>
      <c r="J62" s="6"/>
      <c r="K62" s="122" t="str">
        <f>IF(ISBLANK(D62),"",IF(D61&lt;D62,((D62-200)-$D$73),((D62+200)-$D$73)))</f>
        <v/>
      </c>
      <c r="L62" s="123" t="str">
        <f t="shared" si="17"/>
        <v/>
      </c>
      <c r="M62" s="124" t="s">
        <v>38</v>
      </c>
      <c r="N62" s="122" t="str">
        <f>IF(ISBLANK(E62),"",(400-E62)-$E$73)</f>
        <v/>
      </c>
      <c r="O62" s="123" t="str">
        <f t="shared" si="18"/>
        <v/>
      </c>
      <c r="P62" s="124" t="s">
        <v>38</v>
      </c>
      <c r="Q62" s="125" t="str">
        <f t="shared" si="19"/>
        <v/>
      </c>
      <c r="R62" s="126" t="s">
        <v>38</v>
      </c>
      <c r="S62" s="127" t="str">
        <f t="shared" si="20"/>
        <v/>
      </c>
      <c r="T62" s="128" t="str">
        <f>IF(M62="ON",IF(ISBLANK(D62),"0",IF(D61&lt;D62,(D62-200),(D62+200))),"0")</f>
        <v>0</v>
      </c>
      <c r="U62" s="128" t="str">
        <f t="shared" si="21"/>
        <v>0</v>
      </c>
      <c r="V62" s="128" t="str">
        <f t="shared" si="22"/>
        <v>0</v>
      </c>
      <c r="W62" s="128" t="str">
        <f t="shared" si="23"/>
        <v>0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>
        <f>B53</f>
        <v>0</v>
      </c>
      <c r="C73" s="49">
        <f>C53</f>
        <v>0</v>
      </c>
      <c r="D73" s="50">
        <f>T73</f>
        <v>0</v>
      </c>
      <c r="E73" s="50">
        <f>U73</f>
        <v>0</v>
      </c>
      <c r="F73" s="51">
        <f>V73</f>
        <v>0</v>
      </c>
      <c r="G73" s="51">
        <f>W73</f>
        <v>0</v>
      </c>
      <c r="H73" s="49">
        <f>H53</f>
        <v>0</v>
      </c>
      <c r="I73" s="49">
        <f>I53</f>
        <v>0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0</v>
      </c>
      <c r="U73" s="57">
        <f>IF(U74=0,VALUE(0),(U53+U54+U55+U56+U57+U58+U59+U60+U61+U62+U63+U64+U65+U66+U67+U68+U69+U70+U71+U72)/U74)</f>
        <v>0</v>
      </c>
      <c r="V73" s="57">
        <f>IF(V74=0,VALUE(0),(V53+V54+V55+V56+V57+V58+V59+V60+V61+V62+V63+V64+V65+V66+V67+V68+V69+V70+V71+V72)/V74)</f>
        <v>0</v>
      </c>
      <c r="W73" s="57">
        <f>IF(W74=0,VALUE(0),(W53+W54+W55+W56+W57+W58+W59+W60+W61+W62+W63+W64+W65+W66+W67+W68+W69+W70+W71+W72)/W74)</f>
        <v>0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0</v>
      </c>
      <c r="U74" s="66">
        <f>COUNT(U53:U72)</f>
        <v>0</v>
      </c>
      <c r="V74" s="66">
        <f>COUNT(V53:V72)</f>
        <v>0</v>
      </c>
      <c r="W74" s="66">
        <f>COUNT(W53:W72)</f>
        <v>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119"/>
      <c r="C78" s="119"/>
      <c r="D78" s="119"/>
      <c r="E78" s="119"/>
      <c r="F78" s="120"/>
      <c r="G78" s="120"/>
      <c r="H78" s="119"/>
      <c r="I78" s="119"/>
      <c r="J78" s="6"/>
      <c r="K78" s="38" t="str">
        <f>IF(ISBLANK(D78),"",D78-$D$98)</f>
        <v/>
      </c>
      <c r="L78" s="39" t="str">
        <f t="shared" ref="L78:L97" si="24">IF(K78="","",SIN(K78*PI()/200)*G78)</f>
        <v/>
      </c>
      <c r="M78" s="40" t="s">
        <v>38</v>
      </c>
      <c r="N78" s="38" t="str">
        <f>IF(ISBLANK(E78),"",E78-$E$98)</f>
        <v/>
      </c>
      <c r="O78" s="39" t="str">
        <f t="shared" ref="O78:O97" si="25">IF(N78="","",SIN(N78*PI()/200)*G78)</f>
        <v/>
      </c>
      <c r="P78" s="40" t="s">
        <v>38</v>
      </c>
      <c r="Q78" s="41" t="str">
        <f t="shared" ref="Q78:Q97" si="26">IF(ISBLANK(F78),"",F78-$F$98)</f>
        <v/>
      </c>
      <c r="R78" s="42" t="s">
        <v>38</v>
      </c>
      <c r="S78" s="43" t="str">
        <f t="shared" ref="S78:S97" si="27">IF(ISBLANK(G78),"",G78-$G$98)</f>
        <v/>
      </c>
      <c r="T78" s="44" t="str">
        <f>IF(M78="ON",IF(ISBLANK(D78),"0",D78),"0")</f>
        <v>0</v>
      </c>
      <c r="U78" s="44" t="str">
        <f t="shared" ref="U78:U97" si="28">IF(P78="ON",IF(ISBLANK(E78),"0",IF(E78&lt;200,E78,(400-E78))),"0")</f>
        <v>0</v>
      </c>
      <c r="V78" s="44" t="str">
        <f t="shared" ref="V78:V97" si="29">IF(R78="ON",IF(ISBLANK(F78),"0",F78),"0")</f>
        <v>0</v>
      </c>
      <c r="W78" s="44" t="str">
        <f t="shared" ref="W78:W97" si="30">IF(R78="ON",IF(ISBLANK(G78),"0",G78),"0")</f>
        <v>0</v>
      </c>
      <c r="X78" s="45"/>
    </row>
    <row r="79" spans="1:24" x14ac:dyDescent="0.3">
      <c r="A79" s="69">
        <v>2</v>
      </c>
      <c r="B79" s="119"/>
      <c r="C79" s="119"/>
      <c r="D79" s="119"/>
      <c r="E79" s="119"/>
      <c r="F79" s="120"/>
      <c r="G79" s="120"/>
      <c r="H79" s="119"/>
      <c r="I79" s="119"/>
      <c r="J79" s="6"/>
      <c r="K79" s="122" t="str">
        <f>IF(ISBLANK(D79),"",IF(D78&lt;D79,((D79-200)-$D$98),((D79+200)-$D$98)))</f>
        <v/>
      </c>
      <c r="L79" s="123" t="str">
        <f t="shared" si="24"/>
        <v/>
      </c>
      <c r="M79" s="124" t="s">
        <v>38</v>
      </c>
      <c r="N79" s="122" t="str">
        <f>IF(ISBLANK(E79),"",(400-E79)-$E$98)</f>
        <v/>
      </c>
      <c r="O79" s="123" t="str">
        <f t="shared" si="25"/>
        <v/>
      </c>
      <c r="P79" s="124" t="s">
        <v>38</v>
      </c>
      <c r="Q79" s="125" t="str">
        <f t="shared" si="26"/>
        <v/>
      </c>
      <c r="R79" s="126" t="s">
        <v>38</v>
      </c>
      <c r="S79" s="127" t="str">
        <f t="shared" si="27"/>
        <v/>
      </c>
      <c r="T79" s="128" t="str">
        <f>IF(M79="ON",IF(ISBLANK(D79),"0",IF(D78&lt;D79,(D79-200),(D79+200))),"0")</f>
        <v>0</v>
      </c>
      <c r="U79" s="128" t="str">
        <f t="shared" si="28"/>
        <v>0</v>
      </c>
      <c r="V79" s="128" t="str">
        <f t="shared" si="29"/>
        <v>0</v>
      </c>
      <c r="W79" s="128" t="str">
        <f t="shared" si="30"/>
        <v>0</v>
      </c>
      <c r="X79" s="129"/>
    </row>
    <row r="80" spans="1:24" x14ac:dyDescent="0.3">
      <c r="A80" s="69">
        <v>3</v>
      </c>
      <c r="B80" s="80"/>
      <c r="C80" s="80"/>
      <c r="D80" s="80"/>
      <c r="E80" s="80"/>
      <c r="F80" s="80"/>
      <c r="G80" s="80"/>
      <c r="H80" s="80"/>
      <c r="I80" s="80"/>
      <c r="J80" s="6"/>
      <c r="K80" s="38" t="str">
        <f>IF(ISBLANK(D80),"",D80-$D$98)</f>
        <v/>
      </c>
      <c r="L80" s="46" t="str">
        <f t="shared" si="24"/>
        <v/>
      </c>
      <c r="M80" s="40" t="s">
        <v>38</v>
      </c>
      <c r="N80" s="38" t="str">
        <f>IF(ISBLANK(E80),"",E80-$E$98)</f>
        <v/>
      </c>
      <c r="O80" s="46" t="str">
        <f t="shared" si="25"/>
        <v/>
      </c>
      <c r="P80" s="40" t="s">
        <v>38</v>
      </c>
      <c r="Q80" s="41" t="str">
        <f t="shared" si="26"/>
        <v/>
      </c>
      <c r="R80" s="42" t="s">
        <v>38</v>
      </c>
      <c r="S80" s="43" t="str">
        <f t="shared" si="27"/>
        <v/>
      </c>
      <c r="T80" s="44" t="str">
        <f>IF(M80="ON",IF(ISBLANK(D80),"0",D80),"0")</f>
        <v>0</v>
      </c>
      <c r="U80" s="44" t="str">
        <f t="shared" si="28"/>
        <v>0</v>
      </c>
      <c r="V80" s="44" t="str">
        <f t="shared" si="29"/>
        <v>0</v>
      </c>
      <c r="W80" s="44" t="str">
        <f t="shared" si="30"/>
        <v>0</v>
      </c>
      <c r="X80" s="45"/>
    </row>
    <row r="81" spans="1:24" x14ac:dyDescent="0.3">
      <c r="A81" s="69">
        <v>4</v>
      </c>
      <c r="B81" s="80"/>
      <c r="C81" s="80"/>
      <c r="D81" s="80"/>
      <c r="E81" s="80"/>
      <c r="F81" s="80"/>
      <c r="G81" s="80"/>
      <c r="H81" s="80"/>
      <c r="I81" s="80"/>
      <c r="J81" s="6"/>
      <c r="K81" s="122" t="str">
        <f>IF(ISBLANK(D81),"",IF(D80&lt;D81,((D81-200)-$D$98),((D81+200)-$D$98)))</f>
        <v/>
      </c>
      <c r="L81" s="123" t="str">
        <f t="shared" si="24"/>
        <v/>
      </c>
      <c r="M81" s="124" t="s">
        <v>38</v>
      </c>
      <c r="N81" s="122" t="str">
        <f>IF(ISBLANK(E81),"",(400-E81)-$E$98)</f>
        <v/>
      </c>
      <c r="O81" s="123" t="str">
        <f t="shared" si="25"/>
        <v/>
      </c>
      <c r="P81" s="124" t="s">
        <v>38</v>
      </c>
      <c r="Q81" s="125" t="str">
        <f t="shared" si="26"/>
        <v/>
      </c>
      <c r="R81" s="126" t="s">
        <v>38</v>
      </c>
      <c r="S81" s="127" t="str">
        <f t="shared" si="27"/>
        <v/>
      </c>
      <c r="T81" s="128" t="str">
        <f>IF(M81="ON",IF(ISBLANK(D81),"0",IF(D80&lt;D81,(D81-200),(D81+200))),"0")</f>
        <v>0</v>
      </c>
      <c r="U81" s="128" t="str">
        <f t="shared" si="28"/>
        <v>0</v>
      </c>
      <c r="V81" s="128" t="str">
        <f t="shared" si="29"/>
        <v>0</v>
      </c>
      <c r="W81" s="128" t="str">
        <f t="shared" si="30"/>
        <v>0</v>
      </c>
      <c r="X81" s="129"/>
    </row>
    <row r="82" spans="1:24" x14ac:dyDescent="0.3">
      <c r="A82" s="69">
        <v>5</v>
      </c>
      <c r="B82" s="80"/>
      <c r="C82" s="80"/>
      <c r="D82" s="80"/>
      <c r="E82" s="80"/>
      <c r="F82" s="80"/>
      <c r="G82" s="80"/>
      <c r="H82" s="80"/>
      <c r="I82" s="80"/>
      <c r="J82" s="6"/>
      <c r="K82" s="38" t="str">
        <f>IF(ISBLANK(D82),"",D82-$D$98)</f>
        <v/>
      </c>
      <c r="L82" s="46" t="str">
        <f t="shared" si="24"/>
        <v/>
      </c>
      <c r="M82" s="40" t="s">
        <v>38</v>
      </c>
      <c r="N82" s="38" t="str">
        <f>IF(ISBLANK(E82),"",E82-$E$98)</f>
        <v/>
      </c>
      <c r="O82" s="46" t="str">
        <f t="shared" si="25"/>
        <v/>
      </c>
      <c r="P82" s="40" t="s">
        <v>38</v>
      </c>
      <c r="Q82" s="41" t="str">
        <f t="shared" si="26"/>
        <v/>
      </c>
      <c r="R82" s="42" t="s">
        <v>38</v>
      </c>
      <c r="S82" s="43" t="str">
        <f t="shared" si="27"/>
        <v/>
      </c>
      <c r="T82" s="44" t="str">
        <f>IF(M82="ON",IF(ISBLANK(D82),"0",D82),"0")</f>
        <v>0</v>
      </c>
      <c r="U82" s="44" t="str">
        <f t="shared" si="28"/>
        <v>0</v>
      </c>
      <c r="V82" s="44" t="str">
        <f t="shared" si="29"/>
        <v>0</v>
      </c>
      <c r="W82" s="44" t="str">
        <f t="shared" si="30"/>
        <v>0</v>
      </c>
      <c r="X82" s="45"/>
    </row>
    <row r="83" spans="1:24" x14ac:dyDescent="0.3">
      <c r="A83" s="69">
        <v>6</v>
      </c>
      <c r="B83" s="80"/>
      <c r="C83" s="80"/>
      <c r="D83" s="80"/>
      <c r="E83" s="80"/>
      <c r="F83" s="80"/>
      <c r="G83" s="80"/>
      <c r="H83" s="80"/>
      <c r="I83" s="80"/>
      <c r="J83" s="6"/>
      <c r="K83" s="122" t="str">
        <f>IF(ISBLANK(D83),"",IF(D82&lt;D83,((D83-200)-$D$98),((D83+200)-$D$98)))</f>
        <v/>
      </c>
      <c r="L83" s="123" t="str">
        <f t="shared" si="24"/>
        <v/>
      </c>
      <c r="M83" s="124" t="s">
        <v>38</v>
      </c>
      <c r="N83" s="122" t="str">
        <f>IF(ISBLANK(E83),"",(400-E83)-$E$98)</f>
        <v/>
      </c>
      <c r="O83" s="123" t="str">
        <f t="shared" si="25"/>
        <v/>
      </c>
      <c r="P83" s="124" t="s">
        <v>38</v>
      </c>
      <c r="Q83" s="125" t="str">
        <f t="shared" si="26"/>
        <v/>
      </c>
      <c r="R83" s="126" t="s">
        <v>38</v>
      </c>
      <c r="S83" s="127" t="str">
        <f t="shared" si="27"/>
        <v/>
      </c>
      <c r="T83" s="128" t="str">
        <f>IF(M83="ON",IF(ISBLANK(D83),"0",IF(D82&lt;D83,(D83-200),(D83+200))),"0")</f>
        <v>0</v>
      </c>
      <c r="U83" s="128" t="str">
        <f t="shared" si="28"/>
        <v>0</v>
      </c>
      <c r="V83" s="128" t="str">
        <f t="shared" si="29"/>
        <v>0</v>
      </c>
      <c r="W83" s="128" t="str">
        <f t="shared" si="30"/>
        <v>0</v>
      </c>
      <c r="X83" s="129"/>
    </row>
    <row r="84" spans="1:24" x14ac:dyDescent="0.3">
      <c r="A84" s="69">
        <v>7</v>
      </c>
      <c r="B84" s="80"/>
      <c r="C84" s="80"/>
      <c r="D84" s="80"/>
      <c r="E84" s="80"/>
      <c r="F84" s="80"/>
      <c r="G84" s="80"/>
      <c r="H84" s="80"/>
      <c r="I84" s="80"/>
      <c r="J84" s="6"/>
      <c r="K84" s="38" t="str">
        <f>IF(ISBLANK(D84),"",D84-$D$98)</f>
        <v/>
      </c>
      <c r="L84" s="46" t="str">
        <f t="shared" si="24"/>
        <v/>
      </c>
      <c r="M84" s="40" t="s">
        <v>38</v>
      </c>
      <c r="N84" s="38" t="str">
        <f>IF(ISBLANK(E84),"",E84-$E$98)</f>
        <v/>
      </c>
      <c r="O84" s="46" t="str">
        <f t="shared" si="25"/>
        <v/>
      </c>
      <c r="P84" s="40" t="s">
        <v>38</v>
      </c>
      <c r="Q84" s="41" t="str">
        <f t="shared" si="26"/>
        <v/>
      </c>
      <c r="R84" s="42" t="s">
        <v>38</v>
      </c>
      <c r="S84" s="43" t="str">
        <f t="shared" si="27"/>
        <v/>
      </c>
      <c r="T84" s="44" t="str">
        <f>IF(M84="ON",IF(ISBLANK(D84),"0",D84),"0")</f>
        <v>0</v>
      </c>
      <c r="U84" s="44" t="str">
        <f t="shared" si="28"/>
        <v>0</v>
      </c>
      <c r="V84" s="44" t="str">
        <f t="shared" si="29"/>
        <v>0</v>
      </c>
      <c r="W84" s="44" t="str">
        <f t="shared" si="30"/>
        <v>0</v>
      </c>
      <c r="X84" s="45"/>
    </row>
    <row r="85" spans="1:24" x14ac:dyDescent="0.3">
      <c r="A85" s="69">
        <v>8</v>
      </c>
      <c r="B85" s="80"/>
      <c r="C85" s="80"/>
      <c r="D85" s="80"/>
      <c r="E85" s="80"/>
      <c r="F85" s="80"/>
      <c r="G85" s="80"/>
      <c r="H85" s="80"/>
      <c r="I85" s="80"/>
      <c r="J85" s="6"/>
      <c r="K85" s="122" t="str">
        <f>IF(ISBLANK(D85),"",IF(D84&lt;D85,((D85-200)-$D$98),((D85+200)-$D$98)))</f>
        <v/>
      </c>
      <c r="L85" s="123" t="str">
        <f t="shared" si="24"/>
        <v/>
      </c>
      <c r="M85" s="124" t="s">
        <v>38</v>
      </c>
      <c r="N85" s="122" t="str">
        <f>IF(ISBLANK(E85),"",(400-E85)-$E$98)</f>
        <v/>
      </c>
      <c r="O85" s="123" t="str">
        <f t="shared" si="25"/>
        <v/>
      </c>
      <c r="P85" s="124" t="s">
        <v>38</v>
      </c>
      <c r="Q85" s="125" t="str">
        <f t="shared" si="26"/>
        <v/>
      </c>
      <c r="R85" s="126" t="s">
        <v>38</v>
      </c>
      <c r="S85" s="127" t="str">
        <f t="shared" si="27"/>
        <v/>
      </c>
      <c r="T85" s="128" t="str">
        <f>IF(M85="ON",IF(ISBLANK(D85),"0",IF(D84&lt;D85,(D85-200),(D85+200))),"0")</f>
        <v>0</v>
      </c>
      <c r="U85" s="128" t="str">
        <f t="shared" si="28"/>
        <v>0</v>
      </c>
      <c r="V85" s="128" t="str">
        <f t="shared" si="29"/>
        <v>0</v>
      </c>
      <c r="W85" s="128" t="str">
        <f t="shared" si="30"/>
        <v>0</v>
      </c>
      <c r="X85" s="129"/>
    </row>
    <row r="86" spans="1:24" x14ac:dyDescent="0.3">
      <c r="A86" s="69">
        <v>9</v>
      </c>
      <c r="B86" s="36"/>
      <c r="C86" s="37"/>
      <c r="D86" s="37"/>
      <c r="E86" s="37"/>
      <c r="F86" s="37"/>
      <c r="G86" s="37"/>
      <c r="H86" s="37"/>
      <c r="I86" s="37"/>
      <c r="J86" s="6"/>
      <c r="K86" s="38" t="str">
        <f>IF(ISBLANK(D86),"",D86-$D$98)</f>
        <v/>
      </c>
      <c r="L86" s="46" t="str">
        <f t="shared" si="24"/>
        <v/>
      </c>
      <c r="M86" s="40" t="s">
        <v>38</v>
      </c>
      <c r="N86" s="38" t="str">
        <f>IF(ISBLANK(E86),"",E86-$E$98)</f>
        <v/>
      </c>
      <c r="O86" s="46" t="str">
        <f t="shared" si="25"/>
        <v/>
      </c>
      <c r="P86" s="40" t="s">
        <v>38</v>
      </c>
      <c r="Q86" s="41" t="str">
        <f t="shared" si="26"/>
        <v/>
      </c>
      <c r="R86" s="42" t="s">
        <v>38</v>
      </c>
      <c r="S86" s="43" t="str">
        <f t="shared" si="27"/>
        <v/>
      </c>
      <c r="T86" s="44" t="str">
        <f>IF(M86="ON",IF(ISBLANK(D86),"0",D86),"0")</f>
        <v>0</v>
      </c>
      <c r="U86" s="44" t="str">
        <f t="shared" si="28"/>
        <v>0</v>
      </c>
      <c r="V86" s="44" t="str">
        <f t="shared" si="29"/>
        <v>0</v>
      </c>
      <c r="W86" s="44" t="str">
        <f t="shared" si="30"/>
        <v>0</v>
      </c>
      <c r="X86" s="45"/>
    </row>
    <row r="87" spans="1:24" x14ac:dyDescent="0.3">
      <c r="A87" s="69">
        <v>10</v>
      </c>
      <c r="B87" s="36"/>
      <c r="C87" s="37"/>
      <c r="D87" s="37"/>
      <c r="E87" s="37"/>
      <c r="F87" s="37"/>
      <c r="G87" s="37"/>
      <c r="H87" s="37"/>
      <c r="I87" s="37"/>
      <c r="J87" s="6"/>
      <c r="K87" s="122" t="str">
        <f>IF(ISBLANK(D87),"",IF(D86&lt;D87,((D87-200)-$D$98),((D87+200)-$D$98)))</f>
        <v/>
      </c>
      <c r="L87" s="123" t="str">
        <f t="shared" si="24"/>
        <v/>
      </c>
      <c r="M87" s="124" t="s">
        <v>38</v>
      </c>
      <c r="N87" s="122" t="str">
        <f>IF(ISBLANK(E87),"",(400-E87)-$E$98)</f>
        <v/>
      </c>
      <c r="O87" s="123" t="str">
        <f t="shared" si="25"/>
        <v/>
      </c>
      <c r="P87" s="124" t="s">
        <v>38</v>
      </c>
      <c r="Q87" s="125" t="str">
        <f t="shared" si="26"/>
        <v/>
      </c>
      <c r="R87" s="126" t="s">
        <v>38</v>
      </c>
      <c r="S87" s="127" t="str">
        <f t="shared" si="27"/>
        <v/>
      </c>
      <c r="T87" s="128" t="str">
        <f>IF(M87="ON",IF(ISBLANK(D87),"0",IF(D86&lt;D87,(D87-200),(D87+200))),"0")</f>
        <v>0</v>
      </c>
      <c r="U87" s="128" t="str">
        <f t="shared" si="28"/>
        <v>0</v>
      </c>
      <c r="V87" s="128" t="str">
        <f t="shared" si="29"/>
        <v>0</v>
      </c>
      <c r="W87" s="128" t="str">
        <f t="shared" si="30"/>
        <v>0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>
        <f>B78</f>
        <v>0</v>
      </c>
      <c r="C98" s="49">
        <f>C78</f>
        <v>0</v>
      </c>
      <c r="D98" s="50">
        <f>T98</f>
        <v>0</v>
      </c>
      <c r="E98" s="50">
        <f>U98</f>
        <v>0</v>
      </c>
      <c r="F98" s="51">
        <f>V98</f>
        <v>0</v>
      </c>
      <c r="G98" s="51">
        <f>W98</f>
        <v>0</v>
      </c>
      <c r="H98" s="49">
        <f>H78</f>
        <v>0</v>
      </c>
      <c r="I98" s="49">
        <f>I78</f>
        <v>0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0</v>
      </c>
      <c r="U98" s="57">
        <f>IF(U99=0,VALUE(0),(U78+U79+U80+U81+U82+U83+U84+U85+U86+U87+U88+U89+U90+U91+U92+U93+U94+U95+U96+U97)/U99)</f>
        <v>0</v>
      </c>
      <c r="V98" s="57">
        <f>IF(V99=0,VALUE(0),(V78+V79+V80+V81+V82+V83+V84+V85+V86+V87+V88+V89+V90+V91+V92+V93+V94+V95+V96+V97)/V99)</f>
        <v>0</v>
      </c>
      <c r="W98" s="57">
        <f>IF(W99=0,VALUE(0),(W78+W79+W80+W81+W82+W83+W84+W85+W86+W87+W88+W89+W90+W91+W92+W93+W94+W95+W96+W97)/W99)</f>
        <v>0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0</v>
      </c>
      <c r="U99" s="66">
        <f>COUNT(U78:U97)</f>
        <v>0</v>
      </c>
      <c r="V99" s="66">
        <f>COUNT(V78:V97)</f>
        <v>0</v>
      </c>
      <c r="W99" s="66">
        <f>COUNT(W78:W97)</f>
        <v>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80"/>
      <c r="C105" s="80"/>
      <c r="D105" s="80"/>
      <c r="E105" s="80"/>
      <c r="F105" s="80"/>
      <c r="G105" s="80"/>
      <c r="H105" s="80"/>
      <c r="I105" s="80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80"/>
      <c r="C106" s="80"/>
      <c r="D106" s="80"/>
      <c r="E106" s="80"/>
      <c r="F106" s="80"/>
      <c r="G106" s="80"/>
      <c r="H106" s="80"/>
      <c r="I106" s="80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75"/>
      <c r="E107" s="75"/>
      <c r="F107" s="75"/>
      <c r="G107" s="75"/>
      <c r="H107" s="74"/>
      <c r="I107" s="74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6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6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6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6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6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119"/>
      <c r="C128" s="119"/>
      <c r="D128" s="119"/>
      <c r="E128" s="119"/>
      <c r="F128" s="119"/>
      <c r="G128" s="119"/>
      <c r="H128" s="119"/>
      <c r="I128" s="119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119"/>
      <c r="C129" s="119"/>
      <c r="D129" s="119"/>
      <c r="E129" s="119"/>
      <c r="F129" s="119"/>
      <c r="G129" s="119"/>
      <c r="H129" s="119"/>
      <c r="I129" s="119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119"/>
      <c r="C130" s="119"/>
      <c r="D130" s="119"/>
      <c r="E130" s="119"/>
      <c r="F130" s="119"/>
      <c r="G130" s="119"/>
      <c r="H130" s="119"/>
      <c r="I130" s="119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119"/>
      <c r="C131" s="119"/>
      <c r="D131" s="119"/>
      <c r="E131" s="119"/>
      <c r="F131" s="119"/>
      <c r="G131" s="119"/>
      <c r="H131" s="119"/>
      <c r="I131" s="119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6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6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6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6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6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6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80"/>
      <c r="C153" s="80"/>
      <c r="D153" s="80"/>
      <c r="E153" s="80"/>
      <c r="F153" s="80"/>
      <c r="G153" s="80"/>
      <c r="H153" s="80"/>
      <c r="I153" s="80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80"/>
      <c r="C154" s="80"/>
      <c r="D154" s="80"/>
      <c r="E154" s="80"/>
      <c r="F154" s="80"/>
      <c r="G154" s="80"/>
      <c r="H154" s="80"/>
      <c r="I154" s="80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80"/>
      <c r="C155" s="80"/>
      <c r="D155" s="80"/>
      <c r="E155" s="80"/>
      <c r="F155" s="80"/>
      <c r="G155" s="80"/>
      <c r="H155" s="80"/>
      <c r="I155" s="80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80"/>
      <c r="C156" s="80"/>
      <c r="D156" s="80"/>
      <c r="E156" s="80"/>
      <c r="F156" s="80"/>
      <c r="G156" s="80"/>
      <c r="H156" s="80"/>
      <c r="I156" s="80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80"/>
      <c r="C157" s="80"/>
      <c r="D157" s="80"/>
      <c r="E157" s="80"/>
      <c r="F157" s="80"/>
      <c r="G157" s="80"/>
      <c r="H157" s="80"/>
      <c r="I157" s="80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80"/>
      <c r="C158" s="80"/>
      <c r="D158" s="80"/>
      <c r="E158" s="80"/>
      <c r="F158" s="80"/>
      <c r="G158" s="80"/>
      <c r="H158" s="80"/>
      <c r="I158" s="80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75"/>
      <c r="E178" s="75"/>
      <c r="F178" s="75"/>
      <c r="G178" s="75"/>
      <c r="H178" s="74"/>
      <c r="I178" s="74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75"/>
      <c r="E179" s="75"/>
      <c r="F179" s="75"/>
      <c r="G179" s="75"/>
      <c r="H179" s="74"/>
      <c r="I179" s="74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6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6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6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6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75"/>
      <c r="E203" s="75"/>
      <c r="F203" s="75"/>
      <c r="G203" s="75"/>
      <c r="H203" s="74"/>
      <c r="I203" s="74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6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6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6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6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6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75"/>
      <c r="E228" s="75"/>
      <c r="F228" s="75"/>
      <c r="G228" s="75"/>
      <c r="H228" s="74"/>
      <c r="I228" s="74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6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6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6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6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6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8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88" priority="103" operator="equal">
      <formula>"OFF"</formula>
    </cfRule>
  </conditionalFormatting>
  <conditionalFormatting sqref="P28:P47">
    <cfRule type="cellIs" dxfId="87" priority="102" operator="equal">
      <formula>"OFF"</formula>
    </cfRule>
  </conditionalFormatting>
  <conditionalFormatting sqref="R28:R47">
    <cfRule type="cellIs" dxfId="86" priority="101" operator="equal">
      <formula>"OFF"</formula>
    </cfRule>
  </conditionalFormatting>
  <conditionalFormatting sqref="O28:O47">
    <cfRule type="cellIs" dxfId="85" priority="100" operator="notBetween">
      <formula>-0.0017</formula>
      <formula>0.0017</formula>
    </cfRule>
  </conditionalFormatting>
  <conditionalFormatting sqref="L28:L47">
    <cfRule type="cellIs" dxfId="84" priority="99" operator="notBetween">
      <formula>-0.0017</formula>
      <formula>0.0017</formula>
    </cfRule>
  </conditionalFormatting>
  <conditionalFormatting sqref="K53:K72 N53:N72">
    <cfRule type="cellIs" dxfId="8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82" priority="96" operator="equal">
      <formula>"OFF"</formula>
    </cfRule>
  </conditionalFormatting>
  <conditionalFormatting sqref="P53:P72">
    <cfRule type="cellIs" dxfId="81" priority="95" operator="equal">
      <formula>"OFF"</formula>
    </cfRule>
  </conditionalFormatting>
  <conditionalFormatting sqref="R53:R72">
    <cfRule type="cellIs" dxfId="80" priority="94" operator="equal">
      <formula>"OFF"</formula>
    </cfRule>
  </conditionalFormatting>
  <conditionalFormatting sqref="O53:O72">
    <cfRule type="cellIs" dxfId="79" priority="93" operator="notBetween">
      <formula>-0.0017</formula>
      <formula>0.0017</formula>
    </cfRule>
  </conditionalFormatting>
  <conditionalFormatting sqref="L53:L72">
    <cfRule type="cellIs" dxfId="78" priority="92" operator="notBetween">
      <formula>-0.0017</formula>
      <formula>0.0017</formula>
    </cfRule>
  </conditionalFormatting>
  <conditionalFormatting sqref="K78:K97 N78:N97">
    <cfRule type="cellIs" dxfId="7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76" priority="89" operator="equal">
      <formula>"OFF"</formula>
    </cfRule>
  </conditionalFormatting>
  <conditionalFormatting sqref="P78:P97">
    <cfRule type="cellIs" dxfId="75" priority="88" operator="equal">
      <formula>"OFF"</formula>
    </cfRule>
  </conditionalFormatting>
  <conditionalFormatting sqref="R78:R97">
    <cfRule type="cellIs" dxfId="74" priority="87" operator="equal">
      <formula>"OFF"</formula>
    </cfRule>
  </conditionalFormatting>
  <conditionalFormatting sqref="O78:O97">
    <cfRule type="cellIs" dxfId="73" priority="86" operator="notBetween">
      <formula>-0.0017</formula>
      <formula>0.0017</formula>
    </cfRule>
  </conditionalFormatting>
  <conditionalFormatting sqref="L78:L97">
    <cfRule type="cellIs" dxfId="72" priority="85" operator="notBetween">
      <formula>-0.0017</formula>
      <formula>0.0017</formula>
    </cfRule>
  </conditionalFormatting>
  <conditionalFormatting sqref="K103:K122 N103:N122">
    <cfRule type="cellIs" dxfId="7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70" priority="82" operator="equal">
      <formula>"OFF"</formula>
    </cfRule>
  </conditionalFormatting>
  <conditionalFormatting sqref="P103:P122">
    <cfRule type="cellIs" dxfId="69" priority="81" operator="equal">
      <formula>"OFF"</formula>
    </cfRule>
  </conditionalFormatting>
  <conditionalFormatting sqref="R103:R122">
    <cfRule type="cellIs" dxfId="68" priority="80" operator="equal">
      <formula>"OFF"</formula>
    </cfRule>
  </conditionalFormatting>
  <conditionalFormatting sqref="O103:O122">
    <cfRule type="cellIs" dxfId="67" priority="79" operator="notBetween">
      <formula>-0.0017</formula>
      <formula>0.0017</formula>
    </cfRule>
  </conditionalFormatting>
  <conditionalFormatting sqref="L103:L122">
    <cfRule type="cellIs" dxfId="66" priority="78" operator="notBetween">
      <formula>-0.0017</formula>
      <formula>0.0017</formula>
    </cfRule>
  </conditionalFormatting>
  <conditionalFormatting sqref="K128:K147 N128:N147">
    <cfRule type="cellIs" dxfId="6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64" priority="75" operator="equal">
      <formula>"OFF"</formula>
    </cfRule>
  </conditionalFormatting>
  <conditionalFormatting sqref="P128:P147">
    <cfRule type="cellIs" dxfId="63" priority="74" operator="equal">
      <formula>"OFF"</formula>
    </cfRule>
  </conditionalFormatting>
  <conditionalFormatting sqref="R128:R147">
    <cfRule type="cellIs" dxfId="62" priority="73" operator="equal">
      <formula>"OFF"</formula>
    </cfRule>
  </conditionalFormatting>
  <conditionalFormatting sqref="O128:O147">
    <cfRule type="cellIs" dxfId="61" priority="72" operator="notBetween">
      <formula>-0.0017</formula>
      <formula>0.0017</formula>
    </cfRule>
  </conditionalFormatting>
  <conditionalFormatting sqref="L128:L147">
    <cfRule type="cellIs" dxfId="60" priority="71" operator="notBetween">
      <formula>-0.0017</formula>
      <formula>0.0017</formula>
    </cfRule>
  </conditionalFormatting>
  <conditionalFormatting sqref="K153:K172 N153:N172">
    <cfRule type="cellIs" dxfId="5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58" priority="68" operator="equal">
      <formula>"OFF"</formula>
    </cfRule>
  </conditionalFormatting>
  <conditionalFormatting sqref="P153:P172">
    <cfRule type="cellIs" dxfId="57" priority="67" operator="equal">
      <formula>"OFF"</formula>
    </cfRule>
  </conditionalFormatting>
  <conditionalFormatting sqref="R153:R172">
    <cfRule type="cellIs" dxfId="56" priority="66" operator="equal">
      <formula>"OFF"</formula>
    </cfRule>
  </conditionalFormatting>
  <conditionalFormatting sqref="O153:O172">
    <cfRule type="cellIs" dxfId="55" priority="65" operator="notBetween">
      <formula>-0.0017</formula>
      <formula>0.0017</formula>
    </cfRule>
  </conditionalFormatting>
  <conditionalFormatting sqref="L153:L172">
    <cfRule type="cellIs" dxfId="54" priority="64" operator="notBetween">
      <formula>-0.0017</formula>
      <formula>0.0017</formula>
    </cfRule>
  </conditionalFormatting>
  <conditionalFormatting sqref="K178:K197 N178:N197">
    <cfRule type="cellIs" dxfId="5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52" priority="61" operator="equal">
      <formula>"OFF"</formula>
    </cfRule>
  </conditionalFormatting>
  <conditionalFormatting sqref="P178:P197">
    <cfRule type="cellIs" dxfId="51" priority="60" operator="equal">
      <formula>"OFF"</formula>
    </cfRule>
  </conditionalFormatting>
  <conditionalFormatting sqref="R178:R197">
    <cfRule type="cellIs" dxfId="50" priority="59" operator="equal">
      <formula>"OFF"</formula>
    </cfRule>
  </conditionalFormatting>
  <conditionalFormatting sqref="O178:O197">
    <cfRule type="cellIs" dxfId="49" priority="58" operator="notBetween">
      <formula>-0.0017</formula>
      <formula>0.0017</formula>
    </cfRule>
  </conditionalFormatting>
  <conditionalFormatting sqref="L178:L197">
    <cfRule type="cellIs" dxfId="48" priority="57" operator="notBetween">
      <formula>-0.0017</formula>
      <formula>0.0017</formula>
    </cfRule>
  </conditionalFormatting>
  <conditionalFormatting sqref="K203:K222 N203:N222">
    <cfRule type="cellIs" dxfId="4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46" priority="54" operator="equal">
      <formula>"OFF"</formula>
    </cfRule>
  </conditionalFormatting>
  <conditionalFormatting sqref="P203:P222">
    <cfRule type="cellIs" dxfId="45" priority="53" operator="equal">
      <formula>"OFF"</formula>
    </cfRule>
  </conditionalFormatting>
  <conditionalFormatting sqref="R203:R222">
    <cfRule type="cellIs" dxfId="44" priority="52" operator="equal">
      <formula>"OFF"</formula>
    </cfRule>
  </conditionalFormatting>
  <conditionalFormatting sqref="O203:O222">
    <cfRule type="cellIs" dxfId="43" priority="51" operator="notBetween">
      <formula>-0.0017</formula>
      <formula>0.0017</formula>
    </cfRule>
  </conditionalFormatting>
  <conditionalFormatting sqref="L203:L222">
    <cfRule type="cellIs" dxfId="42" priority="50" operator="notBetween">
      <formula>-0.0017</formula>
      <formula>0.0017</formula>
    </cfRule>
  </conditionalFormatting>
  <conditionalFormatting sqref="K228:K247 N228:N247">
    <cfRule type="cellIs" dxfId="4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40" priority="47" operator="equal">
      <formula>"OFF"</formula>
    </cfRule>
  </conditionalFormatting>
  <conditionalFormatting sqref="P228:P247">
    <cfRule type="cellIs" dxfId="39" priority="46" operator="equal">
      <formula>"OFF"</formula>
    </cfRule>
  </conditionalFormatting>
  <conditionalFormatting sqref="R228:R247">
    <cfRule type="cellIs" dxfId="38" priority="45" operator="equal">
      <formula>"OFF"</formula>
    </cfRule>
  </conditionalFormatting>
  <conditionalFormatting sqref="O228:O247">
    <cfRule type="cellIs" dxfId="37" priority="44" operator="notBetween">
      <formula>-0.0017</formula>
      <formula>0.0017</formula>
    </cfRule>
  </conditionalFormatting>
  <conditionalFormatting sqref="L228:L247">
    <cfRule type="cellIs" dxfId="36" priority="43" operator="notBetween">
      <formula>-0.0017</formula>
      <formula>0.0017</formula>
    </cfRule>
  </conditionalFormatting>
  <conditionalFormatting sqref="K253:K272 N253:N272">
    <cfRule type="cellIs" dxfId="3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34" priority="40" operator="equal">
      <formula>"OFF"</formula>
    </cfRule>
  </conditionalFormatting>
  <conditionalFormatting sqref="P253:P272">
    <cfRule type="cellIs" dxfId="33" priority="39" operator="equal">
      <formula>"OFF"</formula>
    </cfRule>
  </conditionalFormatting>
  <conditionalFormatting sqref="R253:R272">
    <cfRule type="cellIs" dxfId="32" priority="38" operator="equal">
      <formula>"OFF"</formula>
    </cfRule>
  </conditionalFormatting>
  <conditionalFormatting sqref="O253:O272">
    <cfRule type="cellIs" dxfId="31" priority="37" operator="notBetween">
      <formula>-0.0017</formula>
      <formula>0.0017</formula>
    </cfRule>
  </conditionalFormatting>
  <conditionalFormatting sqref="L253:L272">
    <cfRule type="cellIs" dxfId="30" priority="36" operator="notBetween">
      <formula>-0.0017</formula>
      <formula>0.0017</formula>
    </cfRule>
  </conditionalFormatting>
  <conditionalFormatting sqref="K278:K297 N278:N297">
    <cfRule type="cellIs" dxfId="2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28" priority="33" operator="equal">
      <formula>"OFF"</formula>
    </cfRule>
  </conditionalFormatting>
  <conditionalFormatting sqref="P278:P297">
    <cfRule type="cellIs" dxfId="27" priority="32" operator="equal">
      <formula>"OFF"</formula>
    </cfRule>
  </conditionalFormatting>
  <conditionalFormatting sqref="R278:R297">
    <cfRule type="cellIs" dxfId="26" priority="31" operator="equal">
      <formula>"OFF"</formula>
    </cfRule>
  </conditionalFormatting>
  <conditionalFormatting sqref="O278:O297">
    <cfRule type="cellIs" dxfId="25" priority="30" operator="notBetween">
      <formula>-0.0017</formula>
      <formula>0.0017</formula>
    </cfRule>
  </conditionalFormatting>
  <conditionalFormatting sqref="L278:L297">
    <cfRule type="cellIs" dxfId="24" priority="29" operator="notBetween">
      <formula>-0.0017</formula>
      <formula>0.0017</formula>
    </cfRule>
  </conditionalFormatting>
  <conditionalFormatting sqref="K303:K322 N303:N322">
    <cfRule type="cellIs" dxfId="2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22" priority="26" operator="equal">
      <formula>"OFF"</formula>
    </cfRule>
  </conditionalFormatting>
  <conditionalFormatting sqref="P303:P322">
    <cfRule type="cellIs" dxfId="21" priority="25" operator="equal">
      <formula>"OFF"</formula>
    </cfRule>
  </conditionalFormatting>
  <conditionalFormatting sqref="R303:R322">
    <cfRule type="cellIs" dxfId="20" priority="24" operator="equal">
      <formula>"OFF"</formula>
    </cfRule>
  </conditionalFormatting>
  <conditionalFormatting sqref="O303:O322">
    <cfRule type="cellIs" dxfId="19" priority="23" operator="notBetween">
      <formula>-0.0017</formula>
      <formula>0.0017</formula>
    </cfRule>
  </conditionalFormatting>
  <conditionalFormatting sqref="L303:L322">
    <cfRule type="cellIs" dxfId="18" priority="22" operator="notBetween">
      <formula>-0.0017</formula>
      <formula>0.0017</formula>
    </cfRule>
  </conditionalFormatting>
  <conditionalFormatting sqref="K328:K347 N328:N347">
    <cfRule type="cellIs" dxfId="1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16" priority="19" operator="equal">
      <formula>"OFF"</formula>
    </cfRule>
  </conditionalFormatting>
  <conditionalFormatting sqref="P328:P347">
    <cfRule type="cellIs" dxfId="15" priority="18" operator="equal">
      <formula>"OFF"</formula>
    </cfRule>
  </conditionalFormatting>
  <conditionalFormatting sqref="R328:R347">
    <cfRule type="cellIs" dxfId="14" priority="17" operator="equal">
      <formula>"OFF"</formula>
    </cfRule>
  </conditionalFormatting>
  <conditionalFormatting sqref="O328:O347">
    <cfRule type="cellIs" dxfId="13" priority="16" operator="notBetween">
      <formula>-0.0017</formula>
      <formula>0.0017</formula>
    </cfRule>
  </conditionalFormatting>
  <conditionalFormatting sqref="L328:L347">
    <cfRule type="cellIs" dxfId="12" priority="15" operator="notBetween">
      <formula>-0.0017</formula>
      <formula>0.0017</formula>
    </cfRule>
  </conditionalFormatting>
  <conditionalFormatting sqref="K353:K372 N353:N372">
    <cfRule type="cellIs" dxfId="1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10" priority="12" operator="equal">
      <formula>"OFF"</formula>
    </cfRule>
  </conditionalFormatting>
  <conditionalFormatting sqref="P353:P372">
    <cfRule type="cellIs" dxfId="9" priority="11" operator="equal">
      <formula>"OFF"</formula>
    </cfRule>
  </conditionalFormatting>
  <conditionalFormatting sqref="R353:R372">
    <cfRule type="cellIs" dxfId="8" priority="10" operator="equal">
      <formula>"OFF"</formula>
    </cfRule>
  </conditionalFormatting>
  <conditionalFormatting sqref="O353:O372">
    <cfRule type="cellIs" dxfId="7" priority="9" operator="notBetween">
      <formula>-0.0017</formula>
      <formula>0.0017</formula>
    </cfRule>
  </conditionalFormatting>
  <conditionalFormatting sqref="L353:L372">
    <cfRule type="cellIs" dxfId="6" priority="8" operator="notBetween">
      <formula>-0.0017</formula>
      <formula>0.0017</formula>
    </cfRule>
  </conditionalFormatting>
  <conditionalFormatting sqref="K378:K397 N378:N397">
    <cfRule type="cellIs" dxfId="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4" priority="5" operator="equal">
      <formula>"OFF"</formula>
    </cfRule>
  </conditionalFormatting>
  <conditionalFormatting sqref="P378:P397">
    <cfRule type="cellIs" dxfId="3" priority="4" operator="equal">
      <formula>"OFF"</formula>
    </cfRule>
  </conditionalFormatting>
  <conditionalFormatting sqref="R378:R397">
    <cfRule type="cellIs" dxfId="2" priority="3" operator="equal">
      <formula>"OFF"</formula>
    </cfRule>
  </conditionalFormatting>
  <conditionalFormatting sqref="O378:O397">
    <cfRule type="cellIs" dxfId="1" priority="2" operator="notBetween">
      <formula>-0.0017</formula>
      <formula>0.0017</formula>
    </cfRule>
  </conditionalFormatting>
  <conditionalFormatting sqref="L378:L397">
    <cfRule type="cellIs" dxfId="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3ED1D28D-8BA0-4320-960A-3A7D07F127FD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2436-FE8C-4852-BD16-B69677F05518}">
  <dimension ref="A1:AD42"/>
  <sheetViews>
    <sheetView zoomScale="85" zoomScaleNormal="85" workbookViewId="0">
      <selection activeCell="G25" sqref="G25"/>
    </sheetView>
  </sheetViews>
  <sheetFormatPr defaultRowHeight="15.6" x14ac:dyDescent="0.3"/>
  <cols>
    <col min="1" max="1" width="7.19921875" customWidth="1"/>
    <col min="2" max="2" width="7.8984375" bestFit="1" customWidth="1"/>
    <col min="3" max="4" width="9.3984375" bestFit="1" customWidth="1"/>
    <col min="7" max="7" width="7.19921875" bestFit="1" customWidth="1"/>
    <col min="8" max="8" width="8.3984375" bestFit="1" customWidth="1"/>
    <col min="9" max="9" width="1.8984375" bestFit="1" customWidth="1"/>
    <col min="10" max="10" width="5.8984375" bestFit="1" customWidth="1"/>
    <col min="11" max="11" width="6.8984375" bestFit="1" customWidth="1"/>
    <col min="12" max="12" width="7.5" bestFit="1" customWidth="1"/>
    <col min="13" max="13" width="4.69921875" bestFit="1" customWidth="1"/>
    <col min="14" max="14" width="1.8984375" bestFit="1" customWidth="1"/>
    <col min="15" max="15" width="6.3984375" bestFit="1" customWidth="1"/>
    <col min="16" max="16" width="5.5" bestFit="1" customWidth="1"/>
    <col min="17" max="18" width="6.19921875" bestFit="1" customWidth="1"/>
    <col min="19" max="19" width="19.59765625" bestFit="1" customWidth="1"/>
  </cols>
  <sheetData>
    <row r="1" spans="1:30" x14ac:dyDescent="0.3">
      <c r="A1" s="194" t="s">
        <v>104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6"/>
      <c r="S1" s="157" t="s">
        <v>107</v>
      </c>
      <c r="T1" s="191" t="s">
        <v>103</v>
      </c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ht="16.2" thickBot="1" x14ac:dyDescent="0.35">
      <c r="A2" s="155" t="s">
        <v>86</v>
      </c>
      <c r="B2" s="156" t="s">
        <v>87</v>
      </c>
      <c r="C2" s="156" t="s">
        <v>4</v>
      </c>
      <c r="D2" s="156" t="s">
        <v>5</v>
      </c>
      <c r="E2" s="156" t="s">
        <v>88</v>
      </c>
      <c r="F2" s="156" t="s">
        <v>89</v>
      </c>
      <c r="G2" s="156" t="s">
        <v>90</v>
      </c>
      <c r="H2" s="156" t="s">
        <v>91</v>
      </c>
      <c r="I2" s="156"/>
      <c r="J2" s="156"/>
      <c r="K2" s="156" t="s">
        <v>92</v>
      </c>
      <c r="L2" s="156" t="s">
        <v>93</v>
      </c>
      <c r="M2" s="156" t="s">
        <v>112</v>
      </c>
      <c r="N2" s="156"/>
      <c r="O2" s="156"/>
      <c r="P2" s="166" t="s">
        <v>111</v>
      </c>
      <c r="Q2" s="156" t="s">
        <v>109</v>
      </c>
      <c r="R2" s="165" t="s">
        <v>110</v>
      </c>
      <c r="S2" s="164" t="s">
        <v>108</v>
      </c>
      <c r="T2" s="158" t="s">
        <v>86</v>
      </c>
      <c r="U2" s="158" t="s">
        <v>87</v>
      </c>
      <c r="V2" s="158" t="s">
        <v>4</v>
      </c>
      <c r="W2" s="158" t="s">
        <v>5</v>
      </c>
      <c r="X2" s="158" t="s">
        <v>88</v>
      </c>
      <c r="Y2" s="158" t="s">
        <v>89</v>
      </c>
      <c r="Z2" s="158" t="s">
        <v>94</v>
      </c>
      <c r="AA2" s="158" t="s">
        <v>91</v>
      </c>
      <c r="AB2" s="159" t="s">
        <v>5</v>
      </c>
      <c r="AC2" s="159" t="s">
        <v>95</v>
      </c>
      <c r="AD2" s="159" t="s">
        <v>96</v>
      </c>
    </row>
    <row r="3" spans="1:30" x14ac:dyDescent="0.3">
      <c r="A3">
        <v>9000</v>
      </c>
      <c r="B3">
        <v>8004</v>
      </c>
      <c r="C3" s="168">
        <v>328.61968000000002</v>
      </c>
      <c r="D3" s="168">
        <v>99.448778000000004</v>
      </c>
      <c r="E3">
        <v>248.92939999999999</v>
      </c>
      <c r="F3" s="146">
        <v>248.92</v>
      </c>
      <c r="G3">
        <v>1.5640000000000001</v>
      </c>
      <c r="H3">
        <v>1.51</v>
      </c>
      <c r="I3" t="s">
        <v>97</v>
      </c>
      <c r="K3" t="s">
        <v>98</v>
      </c>
      <c r="L3" s="160">
        <v>3.44E-2</v>
      </c>
      <c r="M3" t="s">
        <v>99</v>
      </c>
      <c r="N3">
        <v>1</v>
      </c>
      <c r="O3" t="s">
        <v>100</v>
      </c>
      <c r="P3" s="147">
        <v>0.50624999999999998</v>
      </c>
      <c r="Q3" s="167"/>
      <c r="R3" s="167"/>
      <c r="S3" s="154">
        <v>0</v>
      </c>
      <c r="T3">
        <f t="shared" ref="T3:T22" si="0">A3</f>
        <v>9000</v>
      </c>
      <c r="U3">
        <f t="shared" ref="U3:U22" si="1">B3</f>
        <v>8004</v>
      </c>
      <c r="V3">
        <f t="shared" ref="V3:V22" si="2">C3</f>
        <v>328.61968000000002</v>
      </c>
      <c r="W3">
        <f t="shared" ref="W3:W22" si="3">D3</f>
        <v>99.448778000000004</v>
      </c>
      <c r="X3" s="146">
        <f>E3-(L3-S3)</f>
        <v>248.89499999999998</v>
      </c>
      <c r="Y3" s="146">
        <f>IF(S3="",F3,SIN(AC3)*X3)</f>
        <v>248.88567011474854</v>
      </c>
      <c r="Z3" s="146">
        <f t="shared" ref="Z3:Z22" si="4">G3</f>
        <v>1.5640000000000001</v>
      </c>
      <c r="AA3" s="146">
        <f t="shared" ref="AA3:AA22" si="5">H3</f>
        <v>1.51</v>
      </c>
      <c r="AB3" s="145">
        <f>IF(D3&gt;200,400-D3,D3)</f>
        <v>99.448778000000004</v>
      </c>
      <c r="AC3" s="145">
        <f>AB3*PI()/200</f>
        <v>1.5621377518664112</v>
      </c>
      <c r="AD3" s="145">
        <f>COS(AC3)*X3</f>
        <v>2.1550490789212335</v>
      </c>
    </row>
    <row r="4" spans="1:30" x14ac:dyDescent="0.3">
      <c r="A4">
        <v>9000</v>
      </c>
      <c r="B4">
        <v>9001</v>
      </c>
      <c r="C4" s="168">
        <v>221.19494800000001</v>
      </c>
      <c r="D4" s="168">
        <v>99.807389000000001</v>
      </c>
      <c r="E4">
        <v>304.42450000000002</v>
      </c>
      <c r="F4">
        <v>304.42309999999998</v>
      </c>
      <c r="G4">
        <v>1.5640000000000001</v>
      </c>
      <c r="H4">
        <v>1.5780000000000001</v>
      </c>
      <c r="I4" t="s">
        <v>97</v>
      </c>
      <c r="J4" t="s">
        <v>101</v>
      </c>
      <c r="K4" t="s">
        <v>102</v>
      </c>
      <c r="L4" s="161">
        <v>0</v>
      </c>
      <c r="M4" t="s">
        <v>99</v>
      </c>
      <c r="N4">
        <v>1</v>
      </c>
      <c r="O4" t="s">
        <v>100</v>
      </c>
      <c r="P4" s="147">
        <v>0.50972222222222219</v>
      </c>
      <c r="Q4" s="167"/>
      <c r="R4" s="167"/>
      <c r="S4" s="154">
        <v>0</v>
      </c>
      <c r="T4">
        <f t="shared" si="0"/>
        <v>9000</v>
      </c>
      <c r="U4">
        <f t="shared" si="1"/>
        <v>9001</v>
      </c>
      <c r="V4">
        <f t="shared" si="2"/>
        <v>221.19494800000001</v>
      </c>
      <c r="W4">
        <f t="shared" si="3"/>
        <v>99.807389000000001</v>
      </c>
      <c r="X4" s="146">
        <f t="shared" ref="X4:X22" si="6">E4-(L4-S4)</f>
        <v>304.42450000000002</v>
      </c>
      <c r="Y4" s="146">
        <f>IF(S4="",F4,SIN(AC4)*X4)</f>
        <v>304.42310667894304</v>
      </c>
      <c r="Z4" s="146">
        <f t="shared" si="4"/>
        <v>1.5640000000000001</v>
      </c>
      <c r="AA4" s="146">
        <f t="shared" si="5"/>
        <v>1.5780000000000001</v>
      </c>
      <c r="AB4" s="145">
        <f t="shared" ref="AB4:AB22" si="7">IF(D4&gt;200,400-D4,D4)</f>
        <v>99.807389000000001</v>
      </c>
      <c r="AC4" s="145">
        <f t="shared" ref="AC4:AC22" si="8">AB4*PI()/200</f>
        <v>1.5677708002818938</v>
      </c>
      <c r="AD4" s="145">
        <f t="shared" ref="AD4:AD22" si="9">COS(AC4)*X4</f>
        <v>0.92104299078061347</v>
      </c>
    </row>
    <row r="5" spans="1:30" x14ac:dyDescent="0.3">
      <c r="A5">
        <v>9000</v>
      </c>
      <c r="B5">
        <v>9001</v>
      </c>
      <c r="C5" s="168">
        <v>21.195142000000001</v>
      </c>
      <c r="D5" s="168">
        <v>300.19212900000002</v>
      </c>
      <c r="E5">
        <v>304.42450000000002</v>
      </c>
      <c r="F5">
        <v>304.42309999999998</v>
      </c>
      <c r="G5">
        <v>1.5640000000000001</v>
      </c>
      <c r="H5">
        <v>1.5780000000000001</v>
      </c>
      <c r="I5" t="s">
        <v>97</v>
      </c>
      <c r="J5" t="s">
        <v>101</v>
      </c>
      <c r="K5" t="s">
        <v>102</v>
      </c>
      <c r="L5" s="161">
        <v>0</v>
      </c>
      <c r="M5" t="s">
        <v>99</v>
      </c>
      <c r="N5">
        <v>1</v>
      </c>
      <c r="O5" t="s">
        <v>100</v>
      </c>
      <c r="P5" s="147">
        <v>0.50972222222222219</v>
      </c>
      <c r="Q5" s="167"/>
      <c r="R5" s="167"/>
      <c r="S5" s="154">
        <v>0</v>
      </c>
      <c r="T5">
        <f t="shared" si="0"/>
        <v>9000</v>
      </c>
      <c r="U5">
        <f t="shared" si="1"/>
        <v>9001</v>
      </c>
      <c r="V5">
        <f t="shared" si="2"/>
        <v>21.195142000000001</v>
      </c>
      <c r="W5">
        <f t="shared" si="3"/>
        <v>300.19212900000002</v>
      </c>
      <c r="X5" s="146">
        <f t="shared" si="6"/>
        <v>304.42450000000002</v>
      </c>
      <c r="Y5" s="146">
        <f t="shared" ref="Y5:Y22" si="10">IF(S5="",F5,SIN(AC5)*X5)</f>
        <v>304.42311364365366</v>
      </c>
      <c r="Z5" s="146">
        <f t="shared" si="4"/>
        <v>1.5640000000000001</v>
      </c>
      <c r="AA5" s="146">
        <f t="shared" si="5"/>
        <v>1.5780000000000001</v>
      </c>
      <c r="AB5" s="145">
        <f t="shared" si="7"/>
        <v>99.807870999999977</v>
      </c>
      <c r="AC5" s="145">
        <f t="shared" si="8"/>
        <v>1.5677783715201883</v>
      </c>
      <c r="AD5" s="145">
        <f t="shared" si="9"/>
        <v>0.91873813087120781</v>
      </c>
    </row>
    <row r="6" spans="1:30" x14ac:dyDescent="0.3">
      <c r="A6">
        <v>9000</v>
      </c>
      <c r="B6">
        <v>8004</v>
      </c>
      <c r="C6" s="168">
        <v>128.619957</v>
      </c>
      <c r="D6" s="168">
        <v>300.55141300000003</v>
      </c>
      <c r="E6">
        <v>248.92949999999999</v>
      </c>
      <c r="F6">
        <v>248.92009999999999</v>
      </c>
      <c r="G6">
        <v>1.5640000000000001</v>
      </c>
      <c r="H6">
        <v>1.51</v>
      </c>
      <c r="I6" t="s">
        <v>97</v>
      </c>
      <c r="K6" t="s">
        <v>98</v>
      </c>
      <c r="L6" s="160">
        <v>3.44E-2</v>
      </c>
      <c r="M6" t="s">
        <v>99</v>
      </c>
      <c r="N6">
        <v>1</v>
      </c>
      <c r="O6" t="s">
        <v>100</v>
      </c>
      <c r="P6" s="147">
        <v>0.50972222222222219</v>
      </c>
      <c r="Q6" s="167"/>
      <c r="R6" s="167"/>
      <c r="S6" s="154">
        <v>0</v>
      </c>
      <c r="T6">
        <f t="shared" si="0"/>
        <v>9000</v>
      </c>
      <c r="U6">
        <f t="shared" si="1"/>
        <v>8004</v>
      </c>
      <c r="V6">
        <f t="shared" si="2"/>
        <v>128.619957</v>
      </c>
      <c r="W6">
        <f t="shared" si="3"/>
        <v>300.55141300000003</v>
      </c>
      <c r="X6" s="146">
        <f t="shared" si="6"/>
        <v>248.89509999999999</v>
      </c>
      <c r="Y6" s="146">
        <f t="shared" si="10"/>
        <v>248.88576364425379</v>
      </c>
      <c r="Z6" s="146">
        <f t="shared" si="4"/>
        <v>1.5640000000000001</v>
      </c>
      <c r="AA6" s="146">
        <f t="shared" si="5"/>
        <v>1.51</v>
      </c>
      <c r="AB6" s="145">
        <f t="shared" si="7"/>
        <v>99.448586999999975</v>
      </c>
      <c r="AC6" s="145">
        <f t="shared" si="8"/>
        <v>1.5621347516454267</v>
      </c>
      <c r="AD6" s="145">
        <f t="shared" si="9"/>
        <v>2.1557966570684477</v>
      </c>
    </row>
    <row r="7" spans="1:30" x14ac:dyDescent="0.3">
      <c r="A7">
        <v>9000</v>
      </c>
      <c r="B7">
        <v>8004</v>
      </c>
      <c r="C7" s="168">
        <v>328.61976399999998</v>
      </c>
      <c r="D7" s="168">
        <v>99.448651999999996</v>
      </c>
      <c r="E7">
        <v>248.92949999999999</v>
      </c>
      <c r="F7">
        <v>248.92009999999999</v>
      </c>
      <c r="G7">
        <v>1.5640000000000001</v>
      </c>
      <c r="H7">
        <v>1.51</v>
      </c>
      <c r="I7" t="s">
        <v>97</v>
      </c>
      <c r="K7" t="s">
        <v>98</v>
      </c>
      <c r="L7" s="160">
        <v>3.44E-2</v>
      </c>
      <c r="M7" t="s">
        <v>99</v>
      </c>
      <c r="N7">
        <v>1</v>
      </c>
      <c r="O7" t="s">
        <v>100</v>
      </c>
      <c r="P7" s="147">
        <v>0.50972222222222219</v>
      </c>
      <c r="Q7" s="167"/>
      <c r="R7" s="167"/>
      <c r="S7" s="154">
        <v>0</v>
      </c>
      <c r="T7">
        <f t="shared" si="0"/>
        <v>9000</v>
      </c>
      <c r="U7">
        <f t="shared" si="1"/>
        <v>8004</v>
      </c>
      <c r="V7">
        <f t="shared" si="2"/>
        <v>328.61976399999998</v>
      </c>
      <c r="W7">
        <f t="shared" si="3"/>
        <v>99.448651999999996</v>
      </c>
      <c r="X7" s="146">
        <f t="shared" si="6"/>
        <v>248.89509999999999</v>
      </c>
      <c r="Y7" s="146">
        <f t="shared" si="10"/>
        <v>248.88576584523042</v>
      </c>
      <c r="Z7" s="146">
        <f t="shared" si="4"/>
        <v>1.5640000000000001</v>
      </c>
      <c r="AA7" s="146">
        <f t="shared" si="5"/>
        <v>1.51</v>
      </c>
      <c r="AB7" s="145">
        <f t="shared" si="7"/>
        <v>99.448651999999996</v>
      </c>
      <c r="AC7" s="145">
        <f t="shared" si="8"/>
        <v>1.5621357726630394</v>
      </c>
      <c r="AD7" s="145">
        <f t="shared" si="9"/>
        <v>2.1555425403190975</v>
      </c>
    </row>
    <row r="8" spans="1:30" x14ac:dyDescent="0.3">
      <c r="A8">
        <v>9000</v>
      </c>
      <c r="B8">
        <v>9001</v>
      </c>
      <c r="C8" s="168">
        <v>221.19437500000001</v>
      </c>
      <c r="D8" s="168">
        <v>99.808205000000001</v>
      </c>
      <c r="E8">
        <v>304.42450000000002</v>
      </c>
      <c r="F8">
        <v>304.42309999999998</v>
      </c>
      <c r="G8">
        <v>1.5640000000000001</v>
      </c>
      <c r="H8">
        <v>1.5780000000000001</v>
      </c>
      <c r="I8" t="s">
        <v>97</v>
      </c>
      <c r="J8" t="s">
        <v>101</v>
      </c>
      <c r="K8" t="s">
        <v>102</v>
      </c>
      <c r="L8" s="161">
        <v>0</v>
      </c>
      <c r="M8" t="s">
        <v>99</v>
      </c>
      <c r="N8">
        <v>1</v>
      </c>
      <c r="O8" t="s">
        <v>100</v>
      </c>
      <c r="P8" s="147">
        <v>0.51041666666666663</v>
      </c>
      <c r="Q8" s="167"/>
      <c r="R8" s="167"/>
      <c r="S8" s="154">
        <v>0</v>
      </c>
      <c r="T8">
        <f t="shared" si="0"/>
        <v>9000</v>
      </c>
      <c r="U8">
        <f t="shared" si="1"/>
        <v>9001</v>
      </c>
      <c r="V8">
        <f t="shared" si="2"/>
        <v>221.19437500000001</v>
      </c>
      <c r="W8">
        <f t="shared" si="3"/>
        <v>99.808205000000001</v>
      </c>
      <c r="X8" s="146">
        <f t="shared" si="6"/>
        <v>304.42450000000002</v>
      </c>
      <c r="Y8" s="146">
        <f t="shared" si="10"/>
        <v>304.42311845958665</v>
      </c>
      <c r="Z8" s="146">
        <f t="shared" si="4"/>
        <v>1.5640000000000001</v>
      </c>
      <c r="AA8" s="146">
        <f t="shared" si="5"/>
        <v>1.5780000000000001</v>
      </c>
      <c r="AB8" s="145">
        <f t="shared" si="7"/>
        <v>99.808205000000001</v>
      </c>
      <c r="AC8" s="145">
        <f t="shared" si="8"/>
        <v>1.5677836179799203</v>
      </c>
      <c r="AD8" s="145">
        <f t="shared" si="9"/>
        <v>0.91714098725135274</v>
      </c>
    </row>
    <row r="9" spans="1:30" x14ac:dyDescent="0.3">
      <c r="A9">
        <v>9000</v>
      </c>
      <c r="B9">
        <v>9001</v>
      </c>
      <c r="C9" s="168">
        <v>21.194946999999999</v>
      </c>
      <c r="D9" s="168">
        <v>300.19224500000001</v>
      </c>
      <c r="E9">
        <v>304.42439999999999</v>
      </c>
      <c r="F9">
        <v>304.423</v>
      </c>
      <c r="G9">
        <v>1.5640000000000001</v>
      </c>
      <c r="H9">
        <v>1.5780000000000001</v>
      </c>
      <c r="I9" t="s">
        <v>97</v>
      </c>
      <c r="J9" t="s">
        <v>101</v>
      </c>
      <c r="K9" t="s">
        <v>102</v>
      </c>
      <c r="L9" s="161">
        <v>0</v>
      </c>
      <c r="M9" t="s">
        <v>99</v>
      </c>
      <c r="N9">
        <v>1</v>
      </c>
      <c r="O9" t="s">
        <v>100</v>
      </c>
      <c r="P9" s="147">
        <v>0.51041666666666663</v>
      </c>
      <c r="Q9" s="167"/>
      <c r="R9" s="167"/>
      <c r="S9" s="154">
        <v>0</v>
      </c>
      <c r="T9">
        <f t="shared" si="0"/>
        <v>9000</v>
      </c>
      <c r="U9">
        <f t="shared" si="1"/>
        <v>9001</v>
      </c>
      <c r="V9">
        <f t="shared" si="2"/>
        <v>21.194946999999999</v>
      </c>
      <c r="W9">
        <f t="shared" si="3"/>
        <v>300.19224500000001</v>
      </c>
      <c r="X9" s="146">
        <f t="shared" si="6"/>
        <v>304.42439999999999</v>
      </c>
      <c r="Y9" s="146">
        <f t="shared" si="10"/>
        <v>304.42301196954969</v>
      </c>
      <c r="Z9" s="146">
        <f t="shared" si="4"/>
        <v>1.5640000000000001</v>
      </c>
      <c r="AA9" s="146">
        <f t="shared" si="5"/>
        <v>1.5780000000000001</v>
      </c>
      <c r="AB9" s="145">
        <f t="shared" si="7"/>
        <v>99.807754999999986</v>
      </c>
      <c r="AC9" s="145">
        <f t="shared" si="8"/>
        <v>1.5677765493964495</v>
      </c>
      <c r="AD9" s="145">
        <f t="shared" si="9"/>
        <v>0.91929252547440532</v>
      </c>
    </row>
    <row r="10" spans="1:30" x14ac:dyDescent="0.3">
      <c r="A10">
        <v>9000</v>
      </c>
      <c r="B10">
        <v>8004</v>
      </c>
      <c r="C10" s="168">
        <v>128.620036</v>
      </c>
      <c r="D10" s="168">
        <v>300.55120899999997</v>
      </c>
      <c r="E10">
        <v>248.92930000000001</v>
      </c>
      <c r="F10">
        <v>248.91990000000001</v>
      </c>
      <c r="G10">
        <v>1.5640000000000001</v>
      </c>
      <c r="H10">
        <v>1.51</v>
      </c>
      <c r="I10" t="s">
        <v>97</v>
      </c>
      <c r="K10" t="s">
        <v>98</v>
      </c>
      <c r="L10" s="160">
        <v>3.44E-2</v>
      </c>
      <c r="M10" t="s">
        <v>99</v>
      </c>
      <c r="N10">
        <v>1</v>
      </c>
      <c r="O10" t="s">
        <v>100</v>
      </c>
      <c r="P10" s="147">
        <v>0.51041666666666663</v>
      </c>
      <c r="Q10" s="167"/>
      <c r="R10" s="167"/>
      <c r="S10" s="154">
        <v>0</v>
      </c>
      <c r="T10">
        <f t="shared" si="0"/>
        <v>9000</v>
      </c>
      <c r="U10">
        <f t="shared" si="1"/>
        <v>8004</v>
      </c>
      <c r="V10">
        <f t="shared" si="2"/>
        <v>128.620036</v>
      </c>
      <c r="W10">
        <f t="shared" si="3"/>
        <v>300.55120899999997</v>
      </c>
      <c r="X10" s="146">
        <f t="shared" si="6"/>
        <v>248.89490000000001</v>
      </c>
      <c r="Y10" s="146">
        <f t="shared" si="10"/>
        <v>248.88557055856032</v>
      </c>
      <c r="Z10" s="146">
        <f t="shared" si="4"/>
        <v>1.5640000000000001</v>
      </c>
      <c r="AA10" s="146">
        <f t="shared" si="5"/>
        <v>1.51</v>
      </c>
      <c r="AB10" s="145">
        <f t="shared" si="7"/>
        <v>99.448791000000028</v>
      </c>
      <c r="AC10" s="145">
        <f t="shared" si="8"/>
        <v>1.5621379560699342</v>
      </c>
      <c r="AD10" s="145">
        <f t="shared" si="9"/>
        <v>2.154997389764278</v>
      </c>
    </row>
    <row r="11" spans="1:30" x14ac:dyDescent="0.3">
      <c r="C11" s="168"/>
      <c r="D11" s="168"/>
      <c r="L11" s="160"/>
      <c r="P11" s="147"/>
      <c r="Q11" s="167"/>
      <c r="R11" s="167"/>
      <c r="S11" s="154">
        <v>0</v>
      </c>
      <c r="T11">
        <f t="shared" si="0"/>
        <v>0</v>
      </c>
      <c r="U11">
        <f t="shared" si="1"/>
        <v>0</v>
      </c>
      <c r="V11">
        <f t="shared" si="2"/>
        <v>0</v>
      </c>
      <c r="W11">
        <f t="shared" si="3"/>
        <v>0</v>
      </c>
      <c r="X11" s="146">
        <f t="shared" si="6"/>
        <v>0</v>
      </c>
      <c r="Y11" s="146">
        <f t="shared" si="10"/>
        <v>0</v>
      </c>
      <c r="Z11" s="146">
        <f t="shared" si="4"/>
        <v>0</v>
      </c>
      <c r="AA11" s="146">
        <f t="shared" si="5"/>
        <v>0</v>
      </c>
      <c r="AB11" s="145">
        <f t="shared" si="7"/>
        <v>0</v>
      </c>
      <c r="AC11" s="145">
        <f t="shared" si="8"/>
        <v>0</v>
      </c>
      <c r="AD11" s="145">
        <f t="shared" si="9"/>
        <v>0</v>
      </c>
    </row>
    <row r="12" spans="1:30" x14ac:dyDescent="0.3">
      <c r="C12" s="168"/>
      <c r="D12" s="168"/>
      <c r="L12" s="161"/>
      <c r="P12" s="147"/>
      <c r="Q12" s="167"/>
      <c r="R12" s="167"/>
      <c r="S12" s="154">
        <v>0</v>
      </c>
      <c r="T12">
        <f t="shared" si="0"/>
        <v>0</v>
      </c>
      <c r="U12">
        <f t="shared" si="1"/>
        <v>0</v>
      </c>
      <c r="V12">
        <f t="shared" si="2"/>
        <v>0</v>
      </c>
      <c r="W12">
        <f t="shared" si="3"/>
        <v>0</v>
      </c>
      <c r="X12" s="146">
        <f t="shared" si="6"/>
        <v>0</v>
      </c>
      <c r="Y12" s="146">
        <f t="shared" si="10"/>
        <v>0</v>
      </c>
      <c r="Z12" s="146">
        <f t="shared" si="4"/>
        <v>0</v>
      </c>
      <c r="AA12" s="146">
        <f t="shared" si="5"/>
        <v>0</v>
      </c>
      <c r="AB12" s="145">
        <f t="shared" si="7"/>
        <v>0</v>
      </c>
      <c r="AC12" s="145">
        <f t="shared" si="8"/>
        <v>0</v>
      </c>
      <c r="AD12" s="145">
        <f t="shared" si="9"/>
        <v>0</v>
      </c>
    </row>
    <row r="13" spans="1:30" x14ac:dyDescent="0.3">
      <c r="C13" s="168"/>
      <c r="D13" s="168"/>
      <c r="L13" s="161"/>
      <c r="P13" s="147"/>
      <c r="Q13" s="167"/>
      <c r="R13" s="167"/>
      <c r="S13" s="154">
        <v>0</v>
      </c>
      <c r="T13">
        <f t="shared" si="0"/>
        <v>0</v>
      </c>
      <c r="U13">
        <f t="shared" si="1"/>
        <v>0</v>
      </c>
      <c r="V13">
        <f t="shared" si="2"/>
        <v>0</v>
      </c>
      <c r="W13">
        <f t="shared" si="3"/>
        <v>0</v>
      </c>
      <c r="X13" s="146">
        <f t="shared" si="6"/>
        <v>0</v>
      </c>
      <c r="Y13" s="146">
        <f t="shared" si="10"/>
        <v>0</v>
      </c>
      <c r="Z13" s="146">
        <f t="shared" si="4"/>
        <v>0</v>
      </c>
      <c r="AA13" s="146">
        <f t="shared" si="5"/>
        <v>0</v>
      </c>
      <c r="AB13" s="145">
        <f t="shared" si="7"/>
        <v>0</v>
      </c>
      <c r="AC13" s="145">
        <f t="shared" si="8"/>
        <v>0</v>
      </c>
      <c r="AD13" s="145">
        <f t="shared" si="9"/>
        <v>0</v>
      </c>
    </row>
    <row r="14" spans="1:30" x14ac:dyDescent="0.3">
      <c r="C14" s="168"/>
      <c r="D14" s="168"/>
      <c r="L14" s="160"/>
      <c r="P14" s="147"/>
      <c r="Q14" s="167"/>
      <c r="R14" s="167"/>
      <c r="S14" s="154">
        <v>0</v>
      </c>
      <c r="T14">
        <f t="shared" si="0"/>
        <v>0</v>
      </c>
      <c r="U14">
        <f t="shared" si="1"/>
        <v>0</v>
      </c>
      <c r="V14">
        <f t="shared" si="2"/>
        <v>0</v>
      </c>
      <c r="W14">
        <f t="shared" si="3"/>
        <v>0</v>
      </c>
      <c r="X14" s="146">
        <f t="shared" si="6"/>
        <v>0</v>
      </c>
      <c r="Y14" s="146">
        <f t="shared" si="10"/>
        <v>0</v>
      </c>
      <c r="Z14" s="146">
        <f t="shared" si="4"/>
        <v>0</v>
      </c>
      <c r="AA14" s="146">
        <f t="shared" si="5"/>
        <v>0</v>
      </c>
      <c r="AB14" s="145">
        <f t="shared" si="7"/>
        <v>0</v>
      </c>
      <c r="AC14" s="145">
        <f t="shared" si="8"/>
        <v>0</v>
      </c>
      <c r="AD14" s="145">
        <f t="shared" si="9"/>
        <v>0</v>
      </c>
    </row>
    <row r="15" spans="1:30" x14ac:dyDescent="0.3">
      <c r="C15" s="168"/>
      <c r="D15" s="168"/>
      <c r="L15" s="160"/>
      <c r="P15" s="147"/>
      <c r="Q15" s="167"/>
      <c r="R15" s="167"/>
      <c r="S15" s="154">
        <v>0</v>
      </c>
      <c r="T15">
        <f t="shared" si="0"/>
        <v>0</v>
      </c>
      <c r="U15">
        <f t="shared" si="1"/>
        <v>0</v>
      </c>
      <c r="V15">
        <f t="shared" si="2"/>
        <v>0</v>
      </c>
      <c r="W15">
        <f t="shared" si="3"/>
        <v>0</v>
      </c>
      <c r="X15" s="146">
        <f t="shared" si="6"/>
        <v>0</v>
      </c>
      <c r="Y15" s="146">
        <f t="shared" si="10"/>
        <v>0</v>
      </c>
      <c r="Z15" s="146">
        <f t="shared" si="4"/>
        <v>0</v>
      </c>
      <c r="AA15" s="146">
        <f t="shared" si="5"/>
        <v>0</v>
      </c>
      <c r="AB15" s="145">
        <f t="shared" si="7"/>
        <v>0</v>
      </c>
      <c r="AC15" s="145">
        <f t="shared" si="8"/>
        <v>0</v>
      </c>
      <c r="AD15" s="145">
        <f t="shared" si="9"/>
        <v>0</v>
      </c>
    </row>
    <row r="16" spans="1:30" x14ac:dyDescent="0.3">
      <c r="C16" s="168"/>
      <c r="D16" s="168"/>
      <c r="L16" s="161"/>
      <c r="P16" s="147"/>
      <c r="Q16" s="167"/>
      <c r="R16" s="167"/>
      <c r="S16" s="154">
        <v>0</v>
      </c>
      <c r="T16">
        <f t="shared" si="0"/>
        <v>0</v>
      </c>
      <c r="U16">
        <f t="shared" si="1"/>
        <v>0</v>
      </c>
      <c r="V16">
        <f t="shared" si="2"/>
        <v>0</v>
      </c>
      <c r="W16">
        <f t="shared" si="3"/>
        <v>0</v>
      </c>
      <c r="X16" s="146">
        <f t="shared" si="6"/>
        <v>0</v>
      </c>
      <c r="Y16" s="146">
        <f t="shared" si="10"/>
        <v>0</v>
      </c>
      <c r="Z16" s="146">
        <f t="shared" si="4"/>
        <v>0</v>
      </c>
      <c r="AA16" s="146">
        <f t="shared" si="5"/>
        <v>0</v>
      </c>
      <c r="AB16" s="145">
        <f t="shared" si="7"/>
        <v>0</v>
      </c>
      <c r="AC16" s="145">
        <f t="shared" si="8"/>
        <v>0</v>
      </c>
      <c r="AD16" s="145">
        <f t="shared" si="9"/>
        <v>0</v>
      </c>
    </row>
    <row r="17" spans="3:30" x14ac:dyDescent="0.3">
      <c r="C17" s="168"/>
      <c r="D17" s="168"/>
      <c r="L17" s="161"/>
      <c r="P17" s="147"/>
      <c r="Q17" s="167"/>
      <c r="R17" s="167"/>
      <c r="S17" s="154">
        <v>0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3"/>
        <v>0</v>
      </c>
      <c r="X17" s="146">
        <f t="shared" si="6"/>
        <v>0</v>
      </c>
      <c r="Y17" s="146">
        <f t="shared" si="10"/>
        <v>0</v>
      </c>
      <c r="Z17" s="146">
        <f t="shared" si="4"/>
        <v>0</v>
      </c>
      <c r="AA17" s="146">
        <f t="shared" si="5"/>
        <v>0</v>
      </c>
      <c r="AB17" s="145">
        <f t="shared" si="7"/>
        <v>0</v>
      </c>
      <c r="AC17" s="145">
        <f t="shared" si="8"/>
        <v>0</v>
      </c>
      <c r="AD17" s="145">
        <f t="shared" si="9"/>
        <v>0</v>
      </c>
    </row>
    <row r="18" spans="3:30" x14ac:dyDescent="0.3">
      <c r="C18" s="168"/>
      <c r="D18" s="168"/>
      <c r="L18" s="160"/>
      <c r="P18" s="147"/>
      <c r="Q18" s="167"/>
      <c r="R18" s="167"/>
      <c r="S18" s="154">
        <v>0</v>
      </c>
      <c r="T18">
        <f t="shared" si="0"/>
        <v>0</v>
      </c>
      <c r="U18">
        <f t="shared" si="1"/>
        <v>0</v>
      </c>
      <c r="V18">
        <f t="shared" si="2"/>
        <v>0</v>
      </c>
      <c r="W18">
        <f t="shared" si="3"/>
        <v>0</v>
      </c>
      <c r="X18" s="146">
        <f t="shared" si="6"/>
        <v>0</v>
      </c>
      <c r="Y18" s="146">
        <f t="shared" si="10"/>
        <v>0</v>
      </c>
      <c r="Z18" s="146">
        <f t="shared" si="4"/>
        <v>0</v>
      </c>
      <c r="AA18" s="146">
        <f t="shared" si="5"/>
        <v>0</v>
      </c>
      <c r="AB18" s="145">
        <f t="shared" si="7"/>
        <v>0</v>
      </c>
      <c r="AC18" s="145">
        <f t="shared" si="8"/>
        <v>0</v>
      </c>
      <c r="AD18" s="145">
        <f t="shared" si="9"/>
        <v>0</v>
      </c>
    </row>
    <row r="19" spans="3:30" x14ac:dyDescent="0.3">
      <c r="C19" s="168"/>
      <c r="D19" s="168"/>
      <c r="E19" s="22"/>
      <c r="F19" s="22"/>
      <c r="L19" s="160"/>
      <c r="P19" s="147"/>
      <c r="Q19" s="167"/>
      <c r="R19" s="167"/>
      <c r="S19" s="154">
        <v>0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3"/>
        <v>0</v>
      </c>
      <c r="X19" s="146">
        <f t="shared" si="6"/>
        <v>0</v>
      </c>
      <c r="Y19" s="146">
        <f t="shared" si="10"/>
        <v>0</v>
      </c>
      <c r="Z19" s="146">
        <f t="shared" si="4"/>
        <v>0</v>
      </c>
      <c r="AA19" s="146">
        <f t="shared" si="5"/>
        <v>0</v>
      </c>
      <c r="AB19" s="145">
        <f t="shared" si="7"/>
        <v>0</v>
      </c>
      <c r="AC19" s="145">
        <f t="shared" si="8"/>
        <v>0</v>
      </c>
      <c r="AD19" s="145">
        <f t="shared" si="9"/>
        <v>0</v>
      </c>
    </row>
    <row r="20" spans="3:30" x14ac:dyDescent="0.3">
      <c r="C20" s="168"/>
      <c r="D20" s="168"/>
      <c r="E20" s="22"/>
      <c r="F20" s="22"/>
      <c r="L20" s="161"/>
      <c r="P20" s="147"/>
      <c r="Q20" s="167"/>
      <c r="R20" s="167"/>
      <c r="S20" s="154">
        <v>0</v>
      </c>
      <c r="T20">
        <f t="shared" si="0"/>
        <v>0</v>
      </c>
      <c r="U20">
        <f t="shared" si="1"/>
        <v>0</v>
      </c>
      <c r="V20">
        <f t="shared" si="2"/>
        <v>0</v>
      </c>
      <c r="W20">
        <f t="shared" si="3"/>
        <v>0</v>
      </c>
      <c r="X20" s="146">
        <f t="shared" si="6"/>
        <v>0</v>
      </c>
      <c r="Y20" s="146">
        <f t="shared" si="10"/>
        <v>0</v>
      </c>
      <c r="Z20" s="146">
        <f t="shared" si="4"/>
        <v>0</v>
      </c>
      <c r="AA20" s="146">
        <f t="shared" si="5"/>
        <v>0</v>
      </c>
      <c r="AB20" s="145">
        <f t="shared" si="7"/>
        <v>0</v>
      </c>
      <c r="AC20" s="145">
        <f t="shared" si="8"/>
        <v>0</v>
      </c>
      <c r="AD20" s="145">
        <f t="shared" si="9"/>
        <v>0</v>
      </c>
    </row>
    <row r="21" spans="3:30" x14ac:dyDescent="0.3">
      <c r="C21" s="168"/>
      <c r="D21" s="168"/>
      <c r="E21" s="22"/>
      <c r="F21" s="22"/>
      <c r="L21" s="161"/>
      <c r="P21" s="147"/>
      <c r="Q21" s="167"/>
      <c r="R21" s="167"/>
      <c r="S21" s="154">
        <v>0</v>
      </c>
      <c r="T21">
        <f t="shared" si="0"/>
        <v>0</v>
      </c>
      <c r="U21">
        <f t="shared" si="1"/>
        <v>0</v>
      </c>
      <c r="V21">
        <f t="shared" si="2"/>
        <v>0</v>
      </c>
      <c r="W21">
        <f t="shared" si="3"/>
        <v>0</v>
      </c>
      <c r="X21" s="146">
        <f t="shared" si="6"/>
        <v>0</v>
      </c>
      <c r="Y21" s="146">
        <f t="shared" si="10"/>
        <v>0</v>
      </c>
      <c r="Z21" s="146">
        <f t="shared" si="4"/>
        <v>0</v>
      </c>
      <c r="AA21" s="146">
        <f t="shared" si="5"/>
        <v>0</v>
      </c>
      <c r="AB21" s="145">
        <f t="shared" si="7"/>
        <v>0</v>
      </c>
      <c r="AC21" s="145">
        <f t="shared" si="8"/>
        <v>0</v>
      </c>
      <c r="AD21" s="145">
        <f t="shared" si="9"/>
        <v>0</v>
      </c>
    </row>
    <row r="22" spans="3:30" x14ac:dyDescent="0.3">
      <c r="C22" s="168"/>
      <c r="D22" s="168"/>
      <c r="E22" s="22"/>
      <c r="F22" s="22"/>
      <c r="L22" s="160"/>
      <c r="P22" s="147"/>
      <c r="Q22" s="167"/>
      <c r="R22" s="167"/>
      <c r="S22" s="154">
        <v>0</v>
      </c>
      <c r="T22">
        <f t="shared" si="0"/>
        <v>0</v>
      </c>
      <c r="U22">
        <f t="shared" si="1"/>
        <v>0</v>
      </c>
      <c r="V22">
        <f t="shared" si="2"/>
        <v>0</v>
      </c>
      <c r="W22">
        <f t="shared" si="3"/>
        <v>0</v>
      </c>
      <c r="X22" s="146">
        <f t="shared" si="6"/>
        <v>0</v>
      </c>
      <c r="Y22" s="146">
        <f t="shared" si="10"/>
        <v>0</v>
      </c>
      <c r="Z22" s="146">
        <f t="shared" si="4"/>
        <v>0</v>
      </c>
      <c r="AA22" s="146">
        <f t="shared" si="5"/>
        <v>0</v>
      </c>
      <c r="AB22" s="145">
        <f t="shared" si="7"/>
        <v>0</v>
      </c>
      <c r="AC22" s="145">
        <f t="shared" si="8"/>
        <v>0</v>
      </c>
      <c r="AD22" s="145">
        <f t="shared" si="9"/>
        <v>0</v>
      </c>
    </row>
    <row r="23" spans="3:30" x14ac:dyDescent="0.3">
      <c r="C23" s="168"/>
      <c r="D23" s="168"/>
      <c r="F23" s="146"/>
      <c r="L23" s="160"/>
      <c r="P23" s="147"/>
      <c r="Q23" s="167"/>
      <c r="R23" s="167"/>
      <c r="S23" s="154">
        <v>0</v>
      </c>
      <c r="T23">
        <f t="shared" ref="T23:T42" si="11">A23</f>
        <v>0</v>
      </c>
      <c r="U23">
        <f t="shared" ref="U23:U42" si="12">B23</f>
        <v>0</v>
      </c>
      <c r="V23">
        <f t="shared" ref="V23:V42" si="13">C23</f>
        <v>0</v>
      </c>
      <c r="W23">
        <f t="shared" ref="W23:W42" si="14">D23</f>
        <v>0</v>
      </c>
      <c r="X23" s="146">
        <f t="shared" ref="X23:X42" si="15">E23-(L23-S23)</f>
        <v>0</v>
      </c>
      <c r="Y23" s="146">
        <f t="shared" ref="Y23:Y42" si="16">IF(S23="",F23,SIN(AC23)*X23)</f>
        <v>0</v>
      </c>
      <c r="Z23" s="146">
        <f t="shared" ref="Z23:Z42" si="17">G23</f>
        <v>0</v>
      </c>
      <c r="AA23" s="146">
        <f t="shared" ref="AA23:AA42" si="18">H23</f>
        <v>0</v>
      </c>
      <c r="AB23" s="145">
        <f t="shared" ref="AB23:AB42" si="19">IF(D23&gt;200,400-D23,D23)</f>
        <v>0</v>
      </c>
      <c r="AC23" s="145">
        <f t="shared" ref="AC23:AC42" si="20">AB23*PI()/200</f>
        <v>0</v>
      </c>
      <c r="AD23" s="145">
        <f t="shared" ref="AD23:AD42" si="21">COS(AC23)*X23</f>
        <v>0</v>
      </c>
    </row>
    <row r="24" spans="3:30" x14ac:dyDescent="0.3">
      <c r="C24" s="168"/>
      <c r="D24" s="168"/>
      <c r="L24" s="161"/>
      <c r="P24" s="147"/>
      <c r="Q24" s="167"/>
      <c r="R24" s="167"/>
      <c r="S24" s="154">
        <v>0</v>
      </c>
      <c r="T24">
        <f t="shared" si="11"/>
        <v>0</v>
      </c>
      <c r="U24">
        <f t="shared" si="12"/>
        <v>0</v>
      </c>
      <c r="V24">
        <f t="shared" si="13"/>
        <v>0</v>
      </c>
      <c r="W24">
        <f t="shared" si="14"/>
        <v>0</v>
      </c>
      <c r="X24" s="146">
        <f t="shared" si="15"/>
        <v>0</v>
      </c>
      <c r="Y24" s="146">
        <f t="shared" si="16"/>
        <v>0</v>
      </c>
      <c r="Z24" s="146">
        <f t="shared" si="17"/>
        <v>0</v>
      </c>
      <c r="AA24" s="146">
        <f t="shared" si="18"/>
        <v>0</v>
      </c>
      <c r="AB24" s="145">
        <f t="shared" si="19"/>
        <v>0</v>
      </c>
      <c r="AC24" s="145">
        <f t="shared" si="20"/>
        <v>0</v>
      </c>
      <c r="AD24" s="145">
        <f t="shared" si="21"/>
        <v>0</v>
      </c>
    </row>
    <row r="25" spans="3:30" x14ac:dyDescent="0.3">
      <c r="C25" s="168"/>
      <c r="D25" s="168"/>
      <c r="L25" s="161"/>
      <c r="P25" s="147"/>
      <c r="Q25" s="167"/>
      <c r="R25" s="167"/>
      <c r="S25" s="154">
        <v>0</v>
      </c>
      <c r="T25">
        <f t="shared" si="11"/>
        <v>0</v>
      </c>
      <c r="U25">
        <f t="shared" si="12"/>
        <v>0</v>
      </c>
      <c r="V25">
        <f t="shared" si="13"/>
        <v>0</v>
      </c>
      <c r="W25">
        <f t="shared" si="14"/>
        <v>0</v>
      </c>
      <c r="X25" s="146">
        <f t="shared" si="15"/>
        <v>0</v>
      </c>
      <c r="Y25" s="146">
        <f t="shared" si="16"/>
        <v>0</v>
      </c>
      <c r="Z25" s="146">
        <f t="shared" si="17"/>
        <v>0</v>
      </c>
      <c r="AA25" s="146">
        <f t="shared" si="18"/>
        <v>0</v>
      </c>
      <c r="AB25" s="145">
        <f t="shared" si="19"/>
        <v>0</v>
      </c>
      <c r="AC25" s="145">
        <f t="shared" si="20"/>
        <v>0</v>
      </c>
      <c r="AD25" s="145">
        <f t="shared" si="21"/>
        <v>0</v>
      </c>
    </row>
    <row r="26" spans="3:30" x14ac:dyDescent="0.3">
      <c r="C26" s="168"/>
      <c r="D26" s="168"/>
      <c r="L26" s="160"/>
      <c r="P26" s="147"/>
      <c r="Q26" s="167"/>
      <c r="R26" s="167"/>
      <c r="S26" s="154">
        <v>0</v>
      </c>
      <c r="T26">
        <f t="shared" si="11"/>
        <v>0</v>
      </c>
      <c r="U26">
        <f t="shared" si="12"/>
        <v>0</v>
      </c>
      <c r="V26">
        <f t="shared" si="13"/>
        <v>0</v>
      </c>
      <c r="W26">
        <f t="shared" si="14"/>
        <v>0</v>
      </c>
      <c r="X26" s="146">
        <f t="shared" si="15"/>
        <v>0</v>
      </c>
      <c r="Y26" s="146">
        <f t="shared" si="16"/>
        <v>0</v>
      </c>
      <c r="Z26" s="146">
        <f t="shared" si="17"/>
        <v>0</v>
      </c>
      <c r="AA26" s="146">
        <f t="shared" si="18"/>
        <v>0</v>
      </c>
      <c r="AB26" s="145">
        <f t="shared" si="19"/>
        <v>0</v>
      </c>
      <c r="AC26" s="145">
        <f t="shared" si="20"/>
        <v>0</v>
      </c>
      <c r="AD26" s="145">
        <f t="shared" si="21"/>
        <v>0</v>
      </c>
    </row>
    <row r="27" spans="3:30" x14ac:dyDescent="0.3">
      <c r="C27" s="168"/>
      <c r="D27" s="168"/>
      <c r="L27" s="160"/>
      <c r="P27" s="147"/>
      <c r="Q27" s="167"/>
      <c r="R27" s="167"/>
      <c r="S27" s="154">
        <v>0</v>
      </c>
      <c r="T27">
        <f t="shared" si="11"/>
        <v>0</v>
      </c>
      <c r="U27">
        <f t="shared" si="12"/>
        <v>0</v>
      </c>
      <c r="V27">
        <f t="shared" si="13"/>
        <v>0</v>
      </c>
      <c r="W27">
        <f t="shared" si="14"/>
        <v>0</v>
      </c>
      <c r="X27" s="146">
        <f t="shared" si="15"/>
        <v>0</v>
      </c>
      <c r="Y27" s="146">
        <f t="shared" si="16"/>
        <v>0</v>
      </c>
      <c r="Z27" s="146">
        <f t="shared" si="17"/>
        <v>0</v>
      </c>
      <c r="AA27" s="146">
        <f t="shared" si="18"/>
        <v>0</v>
      </c>
      <c r="AB27" s="145">
        <f t="shared" si="19"/>
        <v>0</v>
      </c>
      <c r="AC27" s="145">
        <f t="shared" si="20"/>
        <v>0</v>
      </c>
      <c r="AD27" s="145">
        <f t="shared" si="21"/>
        <v>0</v>
      </c>
    </row>
    <row r="28" spans="3:30" x14ac:dyDescent="0.3">
      <c r="C28" s="168"/>
      <c r="D28" s="168"/>
      <c r="L28" s="161"/>
      <c r="P28" s="147"/>
      <c r="Q28" s="167"/>
      <c r="R28" s="167"/>
      <c r="S28" s="154">
        <v>0</v>
      </c>
      <c r="T28">
        <f t="shared" si="11"/>
        <v>0</v>
      </c>
      <c r="U28">
        <f t="shared" si="12"/>
        <v>0</v>
      </c>
      <c r="V28">
        <f t="shared" si="13"/>
        <v>0</v>
      </c>
      <c r="W28">
        <f t="shared" si="14"/>
        <v>0</v>
      </c>
      <c r="X28" s="146">
        <f t="shared" si="15"/>
        <v>0</v>
      </c>
      <c r="Y28" s="146">
        <f t="shared" si="16"/>
        <v>0</v>
      </c>
      <c r="Z28" s="146">
        <f t="shared" si="17"/>
        <v>0</v>
      </c>
      <c r="AA28" s="146">
        <f t="shared" si="18"/>
        <v>0</v>
      </c>
      <c r="AB28" s="145">
        <f t="shared" si="19"/>
        <v>0</v>
      </c>
      <c r="AC28" s="145">
        <f t="shared" si="20"/>
        <v>0</v>
      </c>
      <c r="AD28" s="145">
        <f t="shared" si="21"/>
        <v>0</v>
      </c>
    </row>
    <row r="29" spans="3:30" x14ac:dyDescent="0.3">
      <c r="C29" s="168"/>
      <c r="D29" s="168"/>
      <c r="L29" s="161"/>
      <c r="P29" s="147"/>
      <c r="Q29" s="167"/>
      <c r="R29" s="167"/>
      <c r="S29" s="154">
        <v>0</v>
      </c>
      <c r="T29">
        <f t="shared" si="11"/>
        <v>0</v>
      </c>
      <c r="U29">
        <f t="shared" si="12"/>
        <v>0</v>
      </c>
      <c r="V29">
        <f t="shared" si="13"/>
        <v>0</v>
      </c>
      <c r="W29">
        <f t="shared" si="14"/>
        <v>0</v>
      </c>
      <c r="X29" s="146">
        <f t="shared" si="15"/>
        <v>0</v>
      </c>
      <c r="Y29" s="146">
        <f t="shared" si="16"/>
        <v>0</v>
      </c>
      <c r="Z29" s="146">
        <f t="shared" si="17"/>
        <v>0</v>
      </c>
      <c r="AA29" s="146">
        <f t="shared" si="18"/>
        <v>0</v>
      </c>
      <c r="AB29" s="145">
        <f t="shared" si="19"/>
        <v>0</v>
      </c>
      <c r="AC29" s="145">
        <f t="shared" si="20"/>
        <v>0</v>
      </c>
      <c r="AD29" s="145">
        <f t="shared" si="21"/>
        <v>0</v>
      </c>
    </row>
    <row r="30" spans="3:30" x14ac:dyDescent="0.3">
      <c r="C30" s="168"/>
      <c r="D30" s="168"/>
      <c r="L30" s="160"/>
      <c r="P30" s="147"/>
      <c r="Q30" s="167"/>
      <c r="R30" s="167"/>
      <c r="S30" s="154">
        <v>0</v>
      </c>
      <c r="T30">
        <f t="shared" si="11"/>
        <v>0</v>
      </c>
      <c r="U30">
        <f t="shared" si="12"/>
        <v>0</v>
      </c>
      <c r="V30">
        <f t="shared" si="13"/>
        <v>0</v>
      </c>
      <c r="W30">
        <f t="shared" si="14"/>
        <v>0</v>
      </c>
      <c r="X30" s="146">
        <f t="shared" si="15"/>
        <v>0</v>
      </c>
      <c r="Y30" s="146">
        <f t="shared" si="16"/>
        <v>0</v>
      </c>
      <c r="Z30" s="146">
        <f t="shared" si="17"/>
        <v>0</v>
      </c>
      <c r="AA30" s="146">
        <f t="shared" si="18"/>
        <v>0</v>
      </c>
      <c r="AB30" s="145">
        <f t="shared" si="19"/>
        <v>0</v>
      </c>
      <c r="AC30" s="145">
        <f t="shared" si="20"/>
        <v>0</v>
      </c>
      <c r="AD30" s="145">
        <f t="shared" si="21"/>
        <v>0</v>
      </c>
    </row>
    <row r="31" spans="3:30" x14ac:dyDescent="0.3">
      <c r="C31" s="168"/>
      <c r="D31" s="168"/>
      <c r="L31" s="160"/>
      <c r="P31" s="147"/>
      <c r="Q31" s="167"/>
      <c r="R31" s="167"/>
      <c r="S31" s="154">
        <v>0</v>
      </c>
      <c r="T31">
        <f t="shared" si="11"/>
        <v>0</v>
      </c>
      <c r="U31">
        <f t="shared" si="12"/>
        <v>0</v>
      </c>
      <c r="V31">
        <f t="shared" si="13"/>
        <v>0</v>
      </c>
      <c r="W31">
        <f t="shared" si="14"/>
        <v>0</v>
      </c>
      <c r="X31" s="146">
        <f t="shared" si="15"/>
        <v>0</v>
      </c>
      <c r="Y31" s="146">
        <f t="shared" si="16"/>
        <v>0</v>
      </c>
      <c r="Z31" s="146">
        <f t="shared" si="17"/>
        <v>0</v>
      </c>
      <c r="AA31" s="146">
        <f t="shared" si="18"/>
        <v>0</v>
      </c>
      <c r="AB31" s="145">
        <f t="shared" si="19"/>
        <v>0</v>
      </c>
      <c r="AC31" s="145">
        <f t="shared" si="20"/>
        <v>0</v>
      </c>
      <c r="AD31" s="145">
        <f t="shared" si="21"/>
        <v>0</v>
      </c>
    </row>
    <row r="32" spans="3:30" x14ac:dyDescent="0.3">
      <c r="C32" s="168"/>
      <c r="D32" s="168"/>
      <c r="L32" s="161"/>
      <c r="P32" s="147"/>
      <c r="Q32" s="167"/>
      <c r="R32" s="167"/>
      <c r="S32" s="154">
        <v>0</v>
      </c>
      <c r="T32">
        <f t="shared" si="11"/>
        <v>0</v>
      </c>
      <c r="U32">
        <f t="shared" si="12"/>
        <v>0</v>
      </c>
      <c r="V32">
        <f t="shared" si="13"/>
        <v>0</v>
      </c>
      <c r="W32">
        <f t="shared" si="14"/>
        <v>0</v>
      </c>
      <c r="X32" s="146">
        <f t="shared" si="15"/>
        <v>0</v>
      </c>
      <c r="Y32" s="146">
        <f t="shared" si="16"/>
        <v>0</v>
      </c>
      <c r="Z32" s="146">
        <f t="shared" si="17"/>
        <v>0</v>
      </c>
      <c r="AA32" s="146">
        <f t="shared" si="18"/>
        <v>0</v>
      </c>
      <c r="AB32" s="145">
        <f t="shared" si="19"/>
        <v>0</v>
      </c>
      <c r="AC32" s="145">
        <f t="shared" si="20"/>
        <v>0</v>
      </c>
      <c r="AD32" s="145">
        <f t="shared" si="21"/>
        <v>0</v>
      </c>
    </row>
    <row r="33" spans="3:30" x14ac:dyDescent="0.3">
      <c r="C33" s="168"/>
      <c r="D33" s="168"/>
      <c r="L33" s="161"/>
      <c r="P33" s="147"/>
      <c r="Q33" s="167"/>
      <c r="R33" s="167"/>
      <c r="S33" s="154">
        <v>0</v>
      </c>
      <c r="T33">
        <f t="shared" si="11"/>
        <v>0</v>
      </c>
      <c r="U33">
        <f t="shared" si="12"/>
        <v>0</v>
      </c>
      <c r="V33">
        <f t="shared" si="13"/>
        <v>0</v>
      </c>
      <c r="W33">
        <f t="shared" si="14"/>
        <v>0</v>
      </c>
      <c r="X33" s="146">
        <f t="shared" si="15"/>
        <v>0</v>
      </c>
      <c r="Y33" s="146">
        <f t="shared" si="16"/>
        <v>0</v>
      </c>
      <c r="Z33" s="146">
        <f t="shared" si="17"/>
        <v>0</v>
      </c>
      <c r="AA33" s="146">
        <f t="shared" si="18"/>
        <v>0</v>
      </c>
      <c r="AB33" s="145">
        <f t="shared" si="19"/>
        <v>0</v>
      </c>
      <c r="AC33" s="145">
        <f t="shared" si="20"/>
        <v>0</v>
      </c>
      <c r="AD33" s="145">
        <f t="shared" si="21"/>
        <v>0</v>
      </c>
    </row>
    <row r="34" spans="3:30" x14ac:dyDescent="0.3">
      <c r="C34" s="168"/>
      <c r="D34" s="168"/>
      <c r="L34" s="160"/>
      <c r="P34" s="147"/>
      <c r="Q34" s="167"/>
      <c r="R34" s="167"/>
      <c r="S34" s="154"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4"/>
        <v>0</v>
      </c>
      <c r="X34" s="146">
        <f t="shared" si="15"/>
        <v>0</v>
      </c>
      <c r="Y34" s="146">
        <f t="shared" si="16"/>
        <v>0</v>
      </c>
      <c r="Z34" s="146">
        <f t="shared" si="17"/>
        <v>0</v>
      </c>
      <c r="AA34" s="146">
        <f t="shared" si="18"/>
        <v>0</v>
      </c>
      <c r="AB34" s="145">
        <f t="shared" si="19"/>
        <v>0</v>
      </c>
      <c r="AC34" s="145">
        <f t="shared" si="20"/>
        <v>0</v>
      </c>
      <c r="AD34" s="145">
        <f t="shared" si="21"/>
        <v>0</v>
      </c>
    </row>
    <row r="35" spans="3:30" x14ac:dyDescent="0.3">
      <c r="C35" s="168"/>
      <c r="D35" s="168"/>
      <c r="L35" s="160"/>
      <c r="P35" s="147"/>
      <c r="Q35" s="167"/>
      <c r="R35" s="167"/>
      <c r="S35" s="154">
        <v>0</v>
      </c>
      <c r="T35">
        <f t="shared" si="11"/>
        <v>0</v>
      </c>
      <c r="U35">
        <f t="shared" si="12"/>
        <v>0</v>
      </c>
      <c r="V35">
        <f t="shared" si="13"/>
        <v>0</v>
      </c>
      <c r="W35">
        <f t="shared" si="14"/>
        <v>0</v>
      </c>
      <c r="X35" s="146">
        <f t="shared" si="15"/>
        <v>0</v>
      </c>
      <c r="Y35" s="146">
        <f t="shared" si="16"/>
        <v>0</v>
      </c>
      <c r="Z35" s="146">
        <f t="shared" si="17"/>
        <v>0</v>
      </c>
      <c r="AA35" s="146">
        <f t="shared" si="18"/>
        <v>0</v>
      </c>
      <c r="AB35" s="145">
        <f t="shared" si="19"/>
        <v>0</v>
      </c>
      <c r="AC35" s="145">
        <f t="shared" si="20"/>
        <v>0</v>
      </c>
      <c r="AD35" s="145">
        <f t="shared" si="21"/>
        <v>0</v>
      </c>
    </row>
    <row r="36" spans="3:30" x14ac:dyDescent="0.3">
      <c r="C36" s="168"/>
      <c r="D36" s="168"/>
      <c r="L36" s="161"/>
      <c r="P36" s="147"/>
      <c r="Q36" s="167"/>
      <c r="R36" s="167"/>
      <c r="S36" s="154">
        <v>0</v>
      </c>
      <c r="T36">
        <f t="shared" si="11"/>
        <v>0</v>
      </c>
      <c r="U36">
        <f t="shared" si="12"/>
        <v>0</v>
      </c>
      <c r="V36">
        <f t="shared" si="13"/>
        <v>0</v>
      </c>
      <c r="W36">
        <f t="shared" si="14"/>
        <v>0</v>
      </c>
      <c r="X36" s="146">
        <f t="shared" si="15"/>
        <v>0</v>
      </c>
      <c r="Y36" s="146">
        <f t="shared" si="16"/>
        <v>0</v>
      </c>
      <c r="Z36" s="146">
        <f t="shared" si="17"/>
        <v>0</v>
      </c>
      <c r="AA36" s="146">
        <f t="shared" si="18"/>
        <v>0</v>
      </c>
      <c r="AB36" s="145">
        <f t="shared" si="19"/>
        <v>0</v>
      </c>
      <c r="AC36" s="145">
        <f t="shared" si="20"/>
        <v>0</v>
      </c>
      <c r="AD36" s="145">
        <f t="shared" si="21"/>
        <v>0</v>
      </c>
    </row>
    <row r="37" spans="3:30" x14ac:dyDescent="0.3">
      <c r="C37" s="168"/>
      <c r="D37" s="168"/>
      <c r="L37" s="161"/>
      <c r="P37" s="147"/>
      <c r="Q37" s="167"/>
      <c r="R37" s="167"/>
      <c r="S37" s="154">
        <v>0</v>
      </c>
      <c r="T37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 s="146">
        <f t="shared" si="15"/>
        <v>0</v>
      </c>
      <c r="Y37" s="146">
        <f t="shared" si="16"/>
        <v>0</v>
      </c>
      <c r="Z37" s="146">
        <f t="shared" si="17"/>
        <v>0</v>
      </c>
      <c r="AA37" s="146">
        <f t="shared" si="18"/>
        <v>0</v>
      </c>
      <c r="AB37" s="145">
        <f t="shared" si="19"/>
        <v>0</v>
      </c>
      <c r="AC37" s="145">
        <f t="shared" si="20"/>
        <v>0</v>
      </c>
      <c r="AD37" s="145">
        <f t="shared" si="21"/>
        <v>0</v>
      </c>
    </row>
    <row r="38" spans="3:30" x14ac:dyDescent="0.3">
      <c r="C38" s="168"/>
      <c r="D38" s="168"/>
      <c r="L38" s="160"/>
      <c r="P38" s="147"/>
      <c r="Q38" s="167"/>
      <c r="R38" s="167"/>
      <c r="S38" s="154">
        <v>0</v>
      </c>
      <c r="T38">
        <f t="shared" si="11"/>
        <v>0</v>
      </c>
      <c r="U38">
        <f t="shared" si="12"/>
        <v>0</v>
      </c>
      <c r="V38">
        <f t="shared" si="13"/>
        <v>0</v>
      </c>
      <c r="W38">
        <f t="shared" si="14"/>
        <v>0</v>
      </c>
      <c r="X38" s="146">
        <f t="shared" si="15"/>
        <v>0</v>
      </c>
      <c r="Y38" s="146">
        <f t="shared" si="16"/>
        <v>0</v>
      </c>
      <c r="Z38" s="146">
        <f t="shared" si="17"/>
        <v>0</v>
      </c>
      <c r="AA38" s="146">
        <f t="shared" si="18"/>
        <v>0</v>
      </c>
      <c r="AB38" s="145">
        <f t="shared" si="19"/>
        <v>0</v>
      </c>
      <c r="AC38" s="145">
        <f t="shared" si="20"/>
        <v>0</v>
      </c>
      <c r="AD38" s="145">
        <f t="shared" si="21"/>
        <v>0</v>
      </c>
    </row>
    <row r="39" spans="3:30" x14ac:dyDescent="0.3">
      <c r="C39" s="168"/>
      <c r="D39" s="168"/>
      <c r="E39" s="22"/>
      <c r="F39" s="22"/>
      <c r="L39" s="160"/>
      <c r="P39" s="147"/>
      <c r="Q39" s="167"/>
      <c r="R39" s="167"/>
      <c r="S39" s="154">
        <v>0</v>
      </c>
      <c r="T39">
        <f t="shared" si="11"/>
        <v>0</v>
      </c>
      <c r="U39">
        <f t="shared" si="12"/>
        <v>0</v>
      </c>
      <c r="V39">
        <f t="shared" si="13"/>
        <v>0</v>
      </c>
      <c r="W39">
        <f t="shared" si="14"/>
        <v>0</v>
      </c>
      <c r="X39" s="146">
        <f t="shared" si="15"/>
        <v>0</v>
      </c>
      <c r="Y39" s="146">
        <f t="shared" si="16"/>
        <v>0</v>
      </c>
      <c r="Z39" s="146">
        <f t="shared" si="17"/>
        <v>0</v>
      </c>
      <c r="AA39" s="146">
        <f t="shared" si="18"/>
        <v>0</v>
      </c>
      <c r="AB39" s="145">
        <f t="shared" si="19"/>
        <v>0</v>
      </c>
      <c r="AC39" s="145">
        <f t="shared" si="20"/>
        <v>0</v>
      </c>
      <c r="AD39" s="145">
        <f t="shared" si="21"/>
        <v>0</v>
      </c>
    </row>
    <row r="40" spans="3:30" x14ac:dyDescent="0.3">
      <c r="C40" s="168"/>
      <c r="D40" s="168"/>
      <c r="E40" s="22"/>
      <c r="F40" s="22"/>
      <c r="L40" s="161"/>
      <c r="P40" s="147"/>
      <c r="Q40" s="167"/>
      <c r="R40" s="167"/>
      <c r="S40" s="154"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4"/>
        <v>0</v>
      </c>
      <c r="X40" s="146">
        <f t="shared" si="15"/>
        <v>0</v>
      </c>
      <c r="Y40" s="146">
        <f t="shared" si="16"/>
        <v>0</v>
      </c>
      <c r="Z40" s="146">
        <f t="shared" si="17"/>
        <v>0</v>
      </c>
      <c r="AA40" s="146">
        <f t="shared" si="18"/>
        <v>0</v>
      </c>
      <c r="AB40" s="145">
        <f t="shared" si="19"/>
        <v>0</v>
      </c>
      <c r="AC40" s="145">
        <f t="shared" si="20"/>
        <v>0</v>
      </c>
      <c r="AD40" s="145">
        <f t="shared" si="21"/>
        <v>0</v>
      </c>
    </row>
    <row r="41" spans="3:30" x14ac:dyDescent="0.3">
      <c r="C41" s="168"/>
      <c r="D41" s="168"/>
      <c r="E41" s="22"/>
      <c r="F41" s="22"/>
      <c r="L41" s="161"/>
      <c r="P41" s="147"/>
      <c r="Q41" s="167"/>
      <c r="R41" s="167"/>
      <c r="S41" s="154">
        <v>0</v>
      </c>
      <c r="T41">
        <f t="shared" si="11"/>
        <v>0</v>
      </c>
      <c r="U41">
        <f t="shared" si="12"/>
        <v>0</v>
      </c>
      <c r="V41">
        <f t="shared" si="13"/>
        <v>0</v>
      </c>
      <c r="W41">
        <f t="shared" si="14"/>
        <v>0</v>
      </c>
      <c r="X41" s="146">
        <f t="shared" si="15"/>
        <v>0</v>
      </c>
      <c r="Y41" s="146">
        <f t="shared" si="16"/>
        <v>0</v>
      </c>
      <c r="Z41" s="146">
        <f t="shared" si="17"/>
        <v>0</v>
      </c>
      <c r="AA41" s="146">
        <f t="shared" si="18"/>
        <v>0</v>
      </c>
      <c r="AB41" s="145">
        <f t="shared" si="19"/>
        <v>0</v>
      </c>
      <c r="AC41" s="145">
        <f t="shared" si="20"/>
        <v>0</v>
      </c>
      <c r="AD41" s="145">
        <f t="shared" si="21"/>
        <v>0</v>
      </c>
    </row>
    <row r="42" spans="3:30" x14ac:dyDescent="0.3">
      <c r="C42" s="168"/>
      <c r="D42" s="168"/>
      <c r="E42" s="22"/>
      <c r="F42" s="22"/>
      <c r="L42" s="160"/>
      <c r="P42" s="147"/>
      <c r="Q42" s="167"/>
      <c r="R42" s="167"/>
      <c r="S42" s="154">
        <v>0</v>
      </c>
      <c r="T42">
        <f t="shared" si="11"/>
        <v>0</v>
      </c>
      <c r="U42">
        <f t="shared" si="12"/>
        <v>0</v>
      </c>
      <c r="V42">
        <f t="shared" si="13"/>
        <v>0</v>
      </c>
      <c r="W42">
        <f t="shared" si="14"/>
        <v>0</v>
      </c>
      <c r="X42" s="146">
        <f t="shared" si="15"/>
        <v>0</v>
      </c>
      <c r="Y42" s="146">
        <f t="shared" si="16"/>
        <v>0</v>
      </c>
      <c r="Z42" s="146">
        <f t="shared" si="17"/>
        <v>0</v>
      </c>
      <c r="AA42" s="146">
        <f t="shared" si="18"/>
        <v>0</v>
      </c>
      <c r="AB42" s="145">
        <f t="shared" si="19"/>
        <v>0</v>
      </c>
      <c r="AC42" s="145">
        <f t="shared" si="20"/>
        <v>0</v>
      </c>
      <c r="AD42" s="145">
        <f t="shared" si="21"/>
        <v>0</v>
      </c>
    </row>
  </sheetData>
  <mergeCells count="2">
    <mergeCell ref="T1:AD1"/>
    <mergeCell ref="A1:R1"/>
  </mergeCells>
  <dataValidations count="1">
    <dataValidation type="list" allowBlank="1" showInputMessage="1" showErrorMessage="1" sqref="S3:S42" xr:uid="{54DA7767-3228-4003-90D3-9809803093EE}">
      <formula1>"0, 0.0344, 0.0175, 0.0089"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A8C5-2952-43E1-9493-2BF626D8D263}">
  <sheetPr>
    <tabColor theme="3" tint="0.79998168889431442"/>
  </sheetPr>
  <dimension ref="A1:AK399"/>
  <sheetViews>
    <sheetView zoomScale="70" zoomScaleNormal="70" workbookViewId="0">
      <pane ySplit="24" topLeftCell="A103" activePane="bottomLeft" state="frozen"/>
      <selection activeCell="Z43" sqref="Z43"/>
      <selection pane="bottomLeft" activeCell="P4" sqref="P4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48" t="s">
        <v>117</v>
      </c>
      <c r="F1" s="102">
        <v>1026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63"/>
      <c r="F2" s="102">
        <v>18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60</v>
      </c>
      <c r="G3" s="198" t="s">
        <v>51</v>
      </c>
      <c r="H3" s="198"/>
      <c r="N3" s="199" t="s">
        <v>58</v>
      </c>
      <c r="O3" s="199"/>
      <c r="P3" s="99"/>
      <c r="Q3" s="101">
        <v>2.4</v>
      </c>
      <c r="R3" s="99"/>
      <c r="S3" s="100">
        <v>2.4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2.4296061984940138</v>
      </c>
      <c r="G4" s="198" t="s">
        <v>49</v>
      </c>
      <c r="H4" s="198"/>
      <c r="N4" s="200" t="s">
        <v>59</v>
      </c>
      <c r="O4" s="200"/>
      <c r="P4" s="110">
        <v>0.99981368299999995</v>
      </c>
      <c r="Q4" s="111">
        <f>IF(P4="","0",(P4-1)*1000000)</f>
        <v>-186.3170000000469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-183.9170000000469</v>
      </c>
      <c r="R5" s="109"/>
      <c r="S5" s="114">
        <f>S4+S3</f>
        <v>2.4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84" t="s">
        <v>44</v>
      </c>
      <c r="L7" s="83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82"/>
      <c r="X7" s="217" t="s">
        <v>1</v>
      </c>
      <c r="Y7" s="215"/>
      <c r="Z7" s="215"/>
      <c r="AA7" s="215"/>
      <c r="AB7" s="216"/>
      <c r="AC7" s="82"/>
      <c r="AD7" s="77"/>
      <c r="AK7" s="94"/>
    </row>
    <row r="8" spans="1:37" x14ac:dyDescent="0.3">
      <c r="A8" s="4"/>
      <c r="B8" s="85" t="s">
        <v>2</v>
      </c>
      <c r="C8" s="85" t="s">
        <v>3</v>
      </c>
      <c r="D8" s="85" t="s">
        <v>4</v>
      </c>
      <c r="E8" s="85" t="s">
        <v>5</v>
      </c>
      <c r="F8" s="85" t="s">
        <v>6</v>
      </c>
      <c r="G8" s="85" t="s">
        <v>7</v>
      </c>
      <c r="H8" s="85" t="s">
        <v>8</v>
      </c>
      <c r="I8" s="86" t="s">
        <v>9</v>
      </c>
      <c r="K8" s="5" t="s">
        <v>45</v>
      </c>
      <c r="L8" s="86" t="s">
        <v>46</v>
      </c>
      <c r="N8" s="5" t="s">
        <v>10</v>
      </c>
      <c r="O8" s="218" t="s">
        <v>11</v>
      </c>
      <c r="P8" s="218"/>
      <c r="Q8" s="85" t="s">
        <v>4</v>
      </c>
      <c r="R8" s="85" t="s">
        <v>6</v>
      </c>
      <c r="S8" s="85" t="s">
        <v>5</v>
      </c>
      <c r="T8" s="218" t="s">
        <v>12</v>
      </c>
      <c r="U8" s="219"/>
      <c r="V8" s="85" t="s">
        <v>53</v>
      </c>
      <c r="X8" s="5" t="s">
        <v>10</v>
      </c>
      <c r="Y8" s="218" t="s">
        <v>11</v>
      </c>
      <c r="Z8" s="218"/>
      <c r="AA8" s="85" t="s">
        <v>4</v>
      </c>
      <c r="AB8" s="86" t="s">
        <v>7</v>
      </c>
      <c r="AC8" s="85" t="s">
        <v>53</v>
      </c>
      <c r="AD8" s="77"/>
    </row>
    <row r="9" spans="1:37" x14ac:dyDescent="0.3">
      <c r="A9" s="7" t="s">
        <v>13</v>
      </c>
      <c r="B9" s="8" t="str">
        <f>B48</f>
        <v>AB0350</v>
      </c>
      <c r="C9" s="8" t="str">
        <f>C48</f>
        <v>AB0304</v>
      </c>
      <c r="D9" s="9">
        <f>D48</f>
        <v>135.66783849999999</v>
      </c>
      <c r="E9" s="9">
        <f>E48</f>
        <v>99.839151599999994</v>
      </c>
      <c r="F9" s="9">
        <f>VALUE(F48)</f>
        <v>55.369209999999995</v>
      </c>
      <c r="G9" s="9">
        <f>VALUE(G48)</f>
        <v>55.358710000000009</v>
      </c>
      <c r="H9" s="9">
        <f>H48</f>
        <v>0.24099999999999999</v>
      </c>
      <c r="I9" s="10">
        <f>I48</f>
        <v>0.23300000000000001</v>
      </c>
      <c r="K9" s="79">
        <f>(F9*(1+($S$3/1000000)))/(1+($Q$3/1000000))-F9</f>
        <v>0</v>
      </c>
      <c r="L9" s="78">
        <f>(G9*(1+($S$5/1000000)))/(1+($Q$5/1000000))-G9</f>
        <v>1.0316166089396006E-2</v>
      </c>
      <c r="N9" s="88" t="s">
        <v>14</v>
      </c>
      <c r="O9" s="212" t="str">
        <f t="shared" ref="O9:O23" si="0">IF(C9=0,"",$C$9&amp;"-"&amp;$B$9&amp;"-"&amp;C9)</f>
        <v>AB0304-AB0350-AB0304</v>
      </c>
      <c r="P9" s="212"/>
      <c r="Q9" s="89">
        <v>0</v>
      </c>
      <c r="R9" s="90">
        <f>IF(F9=0,"",F9+K9)</f>
        <v>55.369209999999995</v>
      </c>
      <c r="S9" s="89">
        <f t="shared" ref="S9:S23" si="1">IF(E9=0,"",E9)</f>
        <v>99.839151599999994</v>
      </c>
      <c r="T9" s="213" t="str">
        <f t="shared" ref="T9:T23" si="2">H9&amp;"/"&amp;I9</f>
        <v>0.241/0.233</v>
      </c>
      <c r="U9" s="213"/>
      <c r="V9" s="93" t="str">
        <f>"  #  "&amp;E1&amp;" Atm ppm = "&amp;F4&amp;"     ( p: "&amp;F1&amp;"mbar    t: "&amp;F2&amp;"C     hum: "&amp;F3&amp;" % )"</f>
        <v xml:space="preserve">  #  211001-PC Atm ppm = 2.42960619849401     ( p: 1026mbar    t: 18C     hum: 60 % )</v>
      </c>
      <c r="X9" s="88" t="s">
        <v>14</v>
      </c>
      <c r="Y9" s="212" t="str">
        <f t="shared" ref="Y9:Y23" si="3">O9</f>
        <v>AB0304-AB0350-AB0304</v>
      </c>
      <c r="Z9" s="212"/>
      <c r="AA9" s="89">
        <f t="shared" ref="AA9:AA23" si="4">Q9</f>
        <v>0</v>
      </c>
      <c r="AB9" s="92">
        <f t="shared" ref="AB9:AB23" si="5">IF(G9=0,"",G9+L9)</f>
        <v>55.369026166089405</v>
      </c>
      <c r="AC9" s="93" t="str">
        <f>"  #  "&amp;E1&amp;" Atmos ppm = "&amp;F4&amp;"     ( p: "&amp;F1&amp;"mbar    t: "&amp;F2&amp;"C     hum: "&amp;F3&amp;" % )"</f>
        <v xml:space="preserve">  #  211001-PC Atmos ppm = 2.42960619849401     ( p: 1026mbar    t: 18C     hum: 60 % )</v>
      </c>
      <c r="AD9" s="6"/>
    </row>
    <row r="10" spans="1:37" x14ac:dyDescent="0.3">
      <c r="A10" s="7" t="s">
        <v>15</v>
      </c>
      <c r="B10" s="8" t="str">
        <f>B73</f>
        <v>AB0350</v>
      </c>
      <c r="C10" s="8" t="str">
        <f>C73</f>
        <v>AB0314</v>
      </c>
      <c r="D10" s="9">
        <f>D73</f>
        <v>137.1836945</v>
      </c>
      <c r="E10" s="9">
        <f>E73</f>
        <v>99.925878999999981</v>
      </c>
      <c r="F10" s="9">
        <f>VALUE(F73)</f>
        <v>43.414579999999994</v>
      </c>
      <c r="G10" s="9">
        <f>VALUE(G73)</f>
        <v>43.406480000000002</v>
      </c>
      <c r="H10" s="9">
        <f>H73</f>
        <v>0.24099999999999999</v>
      </c>
      <c r="I10" s="10">
        <f>I73</f>
        <v>0.24199999999999999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8.0888528117100122E-3</v>
      </c>
      <c r="N10" s="11" t="s">
        <v>14</v>
      </c>
      <c r="O10" s="208" t="str">
        <f t="shared" si="0"/>
        <v>AB0304-AB0350-AB0314</v>
      </c>
      <c r="P10" s="208"/>
      <c r="Q10" s="12">
        <f t="shared" ref="Q10:Q23" si="8">IF(D10=0,"",IF($D$9&lt;D10,D10-$D$9,(400-$D$9+D10)))</f>
        <v>1.5158560000000136</v>
      </c>
      <c r="R10" s="13">
        <f t="shared" ref="R10:R23" si="9">IF(F10=0,"",F10+K10)</f>
        <v>43.414579999999994</v>
      </c>
      <c r="S10" s="12">
        <f t="shared" si="1"/>
        <v>99.925878999999981</v>
      </c>
      <c r="T10" s="209" t="str">
        <f t="shared" si="2"/>
        <v>0.241/0.242</v>
      </c>
      <c r="U10" s="209"/>
      <c r="V10" s="91"/>
      <c r="X10" s="11" t="s">
        <v>14</v>
      </c>
      <c r="Y10" s="208" t="str">
        <f t="shared" si="3"/>
        <v>AB0304-AB0350-AB0314</v>
      </c>
      <c r="Z10" s="208"/>
      <c r="AA10" s="12">
        <f t="shared" si="4"/>
        <v>1.5158560000000136</v>
      </c>
      <c r="AB10" s="13">
        <f t="shared" si="5"/>
        <v>43.414568852811712</v>
      </c>
      <c r="AC10" s="14"/>
      <c r="AD10" s="6"/>
    </row>
    <row r="11" spans="1:37" x14ac:dyDescent="0.3">
      <c r="A11" s="7" t="s">
        <v>16</v>
      </c>
      <c r="B11" s="8" t="str">
        <f>B98</f>
        <v>AB0350</v>
      </c>
      <c r="C11" s="8" t="str">
        <f>C98</f>
        <v>AB0360</v>
      </c>
      <c r="D11" s="9">
        <f>D98</f>
        <v>344.01123749999994</v>
      </c>
      <c r="E11" s="9">
        <f>E98</f>
        <v>100.2433326</v>
      </c>
      <c r="F11" s="9">
        <f>VALUE(F98)</f>
        <v>12.140249999999998</v>
      </c>
      <c r="G11" s="9">
        <f>VALUE(G98)</f>
        <v>12.13795</v>
      </c>
      <c r="H11" s="9">
        <f>H98</f>
        <v>0.24099999999999999</v>
      </c>
      <c r="I11" s="10">
        <f>I98</f>
        <v>0.23799999999999999</v>
      </c>
      <c r="K11" s="79">
        <f t="shared" si="6"/>
        <v>0</v>
      </c>
      <c r="L11" s="78">
        <f t="shared" si="7"/>
        <v>2.2619224361406509E-3</v>
      </c>
      <c r="N11" s="11" t="s">
        <v>14</v>
      </c>
      <c r="O11" s="208" t="str">
        <f t="shared" si="0"/>
        <v>AB0304-AB0350-AB0360</v>
      </c>
      <c r="P11" s="208"/>
      <c r="Q11" s="12">
        <f t="shared" si="8"/>
        <v>208.34339899999995</v>
      </c>
      <c r="R11" s="13">
        <f t="shared" si="9"/>
        <v>12.140249999999998</v>
      </c>
      <c r="S11" s="12">
        <f t="shared" si="1"/>
        <v>100.2433326</v>
      </c>
      <c r="T11" s="209" t="str">
        <f t="shared" si="2"/>
        <v>0.241/0.238</v>
      </c>
      <c r="U11" s="209"/>
      <c r="V11" s="91"/>
      <c r="X11" s="11" t="s">
        <v>14</v>
      </c>
      <c r="Y11" s="208" t="str">
        <f t="shared" si="3"/>
        <v>AB0304-AB0350-AB0360</v>
      </c>
      <c r="Z11" s="208"/>
      <c r="AA11" s="12">
        <f t="shared" si="4"/>
        <v>208.34339899999995</v>
      </c>
      <c r="AB11" s="13">
        <f t="shared" si="5"/>
        <v>12.140211922436141</v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 t="str">
        <f>B123</f>
        <v>AB0350</v>
      </c>
      <c r="C12" s="8" t="str">
        <f>C123</f>
        <v>AB0440</v>
      </c>
      <c r="D12" s="9">
        <f>D123</f>
        <v>346.33652309999997</v>
      </c>
      <c r="E12" s="9">
        <f>E123</f>
        <v>100.1715366</v>
      </c>
      <c r="F12" s="9">
        <f>VALUE(F123)</f>
        <v>108.37046000000001</v>
      </c>
      <c r="G12" s="9">
        <f>VALUE(G123)</f>
        <v>108.34985999999999</v>
      </c>
      <c r="H12" s="9">
        <f>H123</f>
        <v>0.24099999999999999</v>
      </c>
      <c r="I12" s="10">
        <f>I123</f>
        <v>0.24199999999999999</v>
      </c>
      <c r="K12" s="79">
        <f t="shared" si="6"/>
        <v>0</v>
      </c>
      <c r="L12" s="78">
        <f t="shared" si="7"/>
        <v>2.0191134358498175E-2</v>
      </c>
      <c r="N12" s="11" t="s">
        <v>14</v>
      </c>
      <c r="O12" s="208" t="str">
        <f t="shared" si="0"/>
        <v>AB0304-AB0350-AB0440</v>
      </c>
      <c r="P12" s="208"/>
      <c r="Q12" s="12">
        <f t="shared" si="8"/>
        <v>210.66868459999998</v>
      </c>
      <c r="R12" s="13">
        <f t="shared" si="9"/>
        <v>108.37046000000001</v>
      </c>
      <c r="S12" s="12">
        <f t="shared" si="1"/>
        <v>100.1715366</v>
      </c>
      <c r="T12" s="209" t="str">
        <f t="shared" si="2"/>
        <v>0.241/0.242</v>
      </c>
      <c r="U12" s="209"/>
      <c r="V12" s="91"/>
      <c r="X12" s="11" t="s">
        <v>14</v>
      </c>
      <c r="Y12" s="208" t="str">
        <f t="shared" si="3"/>
        <v>AB0304-AB0350-AB0440</v>
      </c>
      <c r="Z12" s="208"/>
      <c r="AA12" s="12">
        <f t="shared" si="4"/>
        <v>210.66868459999998</v>
      </c>
      <c r="AB12" s="13">
        <f t="shared" si="5"/>
        <v>108.37005113435849</v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 t="str">
        <f>B148</f>
        <v>AB0350</v>
      </c>
      <c r="C13" s="8" t="str">
        <f>C148</f>
        <v>AB0450</v>
      </c>
      <c r="D13" s="9">
        <f>D148</f>
        <v>345.64710299999996</v>
      </c>
      <c r="E13" s="9">
        <f>E148</f>
        <v>100.1347736</v>
      </c>
      <c r="F13" s="9">
        <f>VALUE(F148)</f>
        <v>120.52403</v>
      </c>
      <c r="G13" s="9">
        <f>VALUE(G148)</f>
        <v>120.50132999999998</v>
      </c>
      <c r="H13" s="9">
        <f>H148</f>
        <v>0.24099999999999999</v>
      </c>
      <c r="I13" s="10">
        <f>I148</f>
        <v>0.24299999999999999</v>
      </c>
      <c r="K13" s="79">
        <f t="shared" si="6"/>
        <v>0</v>
      </c>
      <c r="L13" s="78">
        <f t="shared" si="7"/>
        <v>2.245557626385164E-2</v>
      </c>
      <c r="N13" s="11" t="s">
        <v>14</v>
      </c>
      <c r="O13" s="208" t="str">
        <f t="shared" si="0"/>
        <v>AB0304-AB0350-AB0450</v>
      </c>
      <c r="P13" s="208"/>
      <c r="Q13" s="12">
        <f t="shared" si="8"/>
        <v>209.97926449999997</v>
      </c>
      <c r="R13" s="13">
        <f t="shared" si="9"/>
        <v>120.52403</v>
      </c>
      <c r="S13" s="12">
        <f t="shared" si="1"/>
        <v>100.1347736</v>
      </c>
      <c r="T13" s="209" t="str">
        <f t="shared" si="2"/>
        <v>0.241/0.243</v>
      </c>
      <c r="U13" s="209"/>
      <c r="V13" s="91"/>
      <c r="X13" s="11" t="s">
        <v>14</v>
      </c>
      <c r="Y13" s="208" t="str">
        <f t="shared" si="3"/>
        <v>AB0304-AB0350-AB0450</v>
      </c>
      <c r="Z13" s="208"/>
      <c r="AA13" s="12">
        <f t="shared" si="4"/>
        <v>209.97926449999997</v>
      </c>
      <c r="AB13" s="13">
        <f t="shared" si="5"/>
        <v>120.52378557626383</v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37" t="s">
        <v>118</v>
      </c>
      <c r="C28" s="37" t="s">
        <v>119</v>
      </c>
      <c r="D28" s="37">
        <v>135.66819000000001</v>
      </c>
      <c r="E28" s="37">
        <v>99.839129999999997</v>
      </c>
      <c r="F28" s="37">
        <v>55.369300000000003</v>
      </c>
      <c r="G28" s="37">
        <v>55.358800000000002</v>
      </c>
      <c r="H28" s="37">
        <v>0.24099999999999999</v>
      </c>
      <c r="I28" s="37">
        <v>0.23300000000000001</v>
      </c>
      <c r="J28" s="6"/>
      <c r="K28" s="38">
        <f>IF(ISBLANK(D28),"",D28-$D$48)</f>
        <v>3.5150000002204251E-4</v>
      </c>
      <c r="L28" s="39">
        <f t="shared" ref="L28:L47" si="10">IF(K28="","",SIN(K28*PI()/200)*G28)</f>
        <v>3.0565525994825785E-4</v>
      </c>
      <c r="M28" s="40" t="s">
        <v>38</v>
      </c>
      <c r="N28" s="38">
        <f>IF(ISBLANK(E28),"",E28-$E$48)</f>
        <v>-2.1599999996624319E-5</v>
      </c>
      <c r="O28" s="39">
        <f t="shared" ref="O28:O47" si="11">IF(N28="","",SIN(N28*PI()/200)*G28)</f>
        <v>-1.8782798331351273E-5</v>
      </c>
      <c r="P28" s="40" t="s">
        <v>38</v>
      </c>
      <c r="Q28" s="41">
        <f>IF(ISBLANK(F28),"",F28-$F$48)</f>
        <v>9.0000000007250947E-5</v>
      </c>
      <c r="R28" s="42" t="s">
        <v>38</v>
      </c>
      <c r="S28" s="43">
        <f t="shared" ref="S28:S47" si="12">IF(ISBLANK(G28),"",G28-$G$48)</f>
        <v>8.9999999993040092E-5</v>
      </c>
      <c r="T28" s="44">
        <f>IF(M28="ON",IF(ISBLANK(D28),"0",D28),"0")</f>
        <v>135.66819000000001</v>
      </c>
      <c r="U28" s="44">
        <f t="shared" ref="U28:U47" si="13">IF(P28="ON",IF(ISBLANK(E28),"0",IF(E28&lt;200,E28,(400-E28))),"0")</f>
        <v>99.839129999999997</v>
      </c>
      <c r="V28" s="44">
        <f t="shared" ref="V28:V47" si="14">IF(R28="ON",IF(ISBLANK(F28),"0",F28),"0")</f>
        <v>55.369300000000003</v>
      </c>
      <c r="W28" s="44">
        <f t="shared" ref="W28:W47" si="15">IF(R28="ON",IF(ISBLANK(G28),"0",G28),"0")</f>
        <v>55.358800000000002</v>
      </c>
      <c r="X28" s="45"/>
      <c r="Y28" s="81"/>
    </row>
    <row r="29" spans="1:35" x14ac:dyDescent="0.3">
      <c r="A29" s="35">
        <v>2</v>
      </c>
      <c r="B29" s="37" t="s">
        <v>118</v>
      </c>
      <c r="C29" s="37" t="s">
        <v>119</v>
      </c>
      <c r="D29" s="37">
        <v>335.66728499999999</v>
      </c>
      <c r="E29" s="37">
        <v>300.16108800000001</v>
      </c>
      <c r="F29" s="37">
        <v>55.369300000000003</v>
      </c>
      <c r="G29" s="37">
        <v>55.358800000000002</v>
      </c>
      <c r="H29" s="37">
        <v>0.24099999999999999</v>
      </c>
      <c r="I29" s="37">
        <v>0.23300000000000001</v>
      </c>
      <c r="J29" s="6"/>
      <c r="K29" s="122">
        <f>IF(ISBLANK(D29),"",IF(D28&lt;D29,((D29-200)-$D$48),((D29+200)-$D$48)))</f>
        <v>-5.534999999952106E-4</v>
      </c>
      <c r="L29" s="123">
        <f t="shared" si="10"/>
        <v>-4.8130920730587681E-4</v>
      </c>
      <c r="M29" s="124" t="s">
        <v>38</v>
      </c>
      <c r="N29" s="122">
        <f>IF(ISBLANK(E29),"",(400-E29)-$E$48)</f>
        <v>-2.3960000000045056E-4</v>
      </c>
      <c r="O29" s="123">
        <f t="shared" si="11"/>
        <v>-2.0834992967097281E-4</v>
      </c>
      <c r="P29" s="124" t="s">
        <v>38</v>
      </c>
      <c r="Q29" s="125">
        <f t="shared" ref="Q29:Q47" si="16">IF(ISBLANK(F29),"",F29-$F$48)</f>
        <v>9.0000000007250947E-5</v>
      </c>
      <c r="R29" s="126" t="s">
        <v>38</v>
      </c>
      <c r="S29" s="127">
        <f t="shared" si="12"/>
        <v>8.9999999993040092E-5</v>
      </c>
      <c r="T29" s="128">
        <f>IF(M29="ON",IF(ISBLANK(D29),"0",IF(D28&lt;D29,(D29-200),(D29+200))),"0")</f>
        <v>135.66728499999999</v>
      </c>
      <c r="U29" s="128">
        <f t="shared" si="13"/>
        <v>99.838911999999993</v>
      </c>
      <c r="V29" s="128">
        <f t="shared" si="14"/>
        <v>55.369300000000003</v>
      </c>
      <c r="W29" s="128">
        <f t="shared" si="15"/>
        <v>55.358800000000002</v>
      </c>
      <c r="X29" s="129"/>
    </row>
    <row r="30" spans="1:35" x14ac:dyDescent="0.3">
      <c r="A30" s="35">
        <v>3</v>
      </c>
      <c r="B30" s="37" t="s">
        <v>118</v>
      </c>
      <c r="C30" s="37" t="s">
        <v>119</v>
      </c>
      <c r="D30" s="37">
        <v>135.667889</v>
      </c>
      <c r="E30" s="37">
        <v>99.839826000000002</v>
      </c>
      <c r="F30" s="37">
        <v>55.369199999999999</v>
      </c>
      <c r="G30" s="37">
        <v>55.358699999999999</v>
      </c>
      <c r="H30" s="37">
        <v>0.24099999999999999</v>
      </c>
      <c r="I30" s="37">
        <v>0.23300000000000001</v>
      </c>
      <c r="J30" s="6"/>
      <c r="K30" s="38">
        <f>IF(ISBLANK(D30),"",D30-$D$48)</f>
        <v>5.0500000014608304E-5</v>
      </c>
      <c r="L30" s="46">
        <f t="shared" si="10"/>
        <v>4.3913407533849391E-5</v>
      </c>
      <c r="M30" s="40" t="s">
        <v>38</v>
      </c>
      <c r="N30" s="38">
        <f>IF(ISBLANK(E30),"",E30-$E$48)</f>
        <v>6.7440000000829059E-4</v>
      </c>
      <c r="O30" s="46">
        <f t="shared" si="11"/>
        <v>5.8643964419949324E-4</v>
      </c>
      <c r="P30" s="40" t="s">
        <v>38</v>
      </c>
      <c r="Q30" s="41">
        <f t="shared" si="16"/>
        <v>-9.9999999960687092E-6</v>
      </c>
      <c r="R30" s="42" t="s">
        <v>38</v>
      </c>
      <c r="S30" s="43">
        <f t="shared" si="12"/>
        <v>-1.0000000010279564E-5</v>
      </c>
      <c r="T30" s="44">
        <f>IF(M30="ON",IF(ISBLANK(D30),"0",D30),"0")</f>
        <v>135.667889</v>
      </c>
      <c r="U30" s="44">
        <f t="shared" si="13"/>
        <v>99.839826000000002</v>
      </c>
      <c r="V30" s="44">
        <f t="shared" si="14"/>
        <v>55.369199999999999</v>
      </c>
      <c r="W30" s="44">
        <f t="shared" si="15"/>
        <v>55.358699999999999</v>
      </c>
      <c r="X30" s="45"/>
    </row>
    <row r="31" spans="1:35" x14ac:dyDescent="0.3">
      <c r="A31" s="35">
        <v>4</v>
      </c>
      <c r="B31" s="37" t="s">
        <v>118</v>
      </c>
      <c r="C31" s="37" t="s">
        <v>119</v>
      </c>
      <c r="D31" s="37">
        <v>335.66756600000002</v>
      </c>
      <c r="E31" s="37">
        <v>300.16058900000002</v>
      </c>
      <c r="F31" s="37">
        <v>55.369199999999999</v>
      </c>
      <c r="G31" s="37">
        <v>55.358699999999999</v>
      </c>
      <c r="H31" s="37">
        <v>0.24099999999999999</v>
      </c>
      <c r="I31" s="37">
        <v>0.23300000000000001</v>
      </c>
      <c r="J31" s="6"/>
      <c r="K31" s="122">
        <f>IF(ISBLANK(D31),"",IF(D30&lt;D31,((D31-200)-$D$48),((D31+200)-$D$48)))</f>
        <v>-2.7249999996570295E-4</v>
      </c>
      <c r="L31" s="123">
        <f t="shared" si="10"/>
        <v>-2.3695848609843592E-4</v>
      </c>
      <c r="M31" s="124" t="s">
        <v>38</v>
      </c>
      <c r="N31" s="122">
        <f>IF(ISBLANK(E31),"",(400-E31)-$E$48)</f>
        <v>2.5939999999025076E-4</v>
      </c>
      <c r="O31" s="123">
        <f t="shared" si="11"/>
        <v>2.2556708733716699E-4</v>
      </c>
      <c r="P31" s="124" t="s">
        <v>38</v>
      </c>
      <c r="Q31" s="125">
        <f t="shared" si="16"/>
        <v>-9.9999999960687092E-6</v>
      </c>
      <c r="R31" s="126" t="s">
        <v>38</v>
      </c>
      <c r="S31" s="127">
        <f t="shared" si="12"/>
        <v>-1.0000000010279564E-5</v>
      </c>
      <c r="T31" s="128">
        <f>IF(M31="ON",IF(ISBLANK(D31),"0",IF(D30&lt;D31,(D31-200),(D31+200))),"0")</f>
        <v>135.66756600000002</v>
      </c>
      <c r="U31" s="128">
        <f t="shared" si="13"/>
        <v>99.839410999999984</v>
      </c>
      <c r="V31" s="128">
        <f t="shared" si="14"/>
        <v>55.369199999999999</v>
      </c>
      <c r="W31" s="128">
        <f t="shared" si="15"/>
        <v>55.358699999999999</v>
      </c>
      <c r="X31" s="129"/>
    </row>
    <row r="32" spans="1:35" x14ac:dyDescent="0.3">
      <c r="A32" s="35">
        <v>5</v>
      </c>
      <c r="B32" s="37" t="s">
        <v>118</v>
      </c>
      <c r="C32" s="37" t="s">
        <v>119</v>
      </c>
      <c r="D32" s="37">
        <v>135.66831400000001</v>
      </c>
      <c r="E32" s="37">
        <v>99.839544000000004</v>
      </c>
      <c r="F32" s="37">
        <v>55.369100000000003</v>
      </c>
      <c r="G32" s="37">
        <v>55.358600000000003</v>
      </c>
      <c r="H32" s="37">
        <v>0.24099999999999999</v>
      </c>
      <c r="I32" s="37">
        <v>0.23300000000000001</v>
      </c>
      <c r="J32" s="6"/>
      <c r="K32" s="38">
        <f>IF(ISBLANK(D32),"",D32-$D$48)</f>
        <v>4.7550000002161141E-4</v>
      </c>
      <c r="L32" s="46">
        <f t="shared" si="10"/>
        <v>4.1348094174104347E-4</v>
      </c>
      <c r="M32" s="40" t="s">
        <v>38</v>
      </c>
      <c r="N32" s="38">
        <f>IF(ISBLANK(E32),"",E32-$E$48)</f>
        <v>3.9240000000972941E-4</v>
      </c>
      <c r="O32" s="46">
        <f t="shared" si="11"/>
        <v>3.4121960365155705E-4</v>
      </c>
      <c r="P32" s="40" t="s">
        <v>38</v>
      </c>
      <c r="Q32" s="41">
        <f t="shared" si="16"/>
        <v>-1.0999999999228294E-4</v>
      </c>
      <c r="R32" s="42" t="s">
        <v>38</v>
      </c>
      <c r="S32" s="43">
        <f t="shared" si="12"/>
        <v>-1.1000000000649379E-4</v>
      </c>
      <c r="T32" s="44">
        <f>IF(M32="ON",IF(ISBLANK(D32),"0",D32),"0")</f>
        <v>135.66831400000001</v>
      </c>
      <c r="U32" s="44">
        <f t="shared" si="13"/>
        <v>99.839544000000004</v>
      </c>
      <c r="V32" s="44">
        <f t="shared" si="14"/>
        <v>55.369100000000003</v>
      </c>
      <c r="W32" s="44">
        <f t="shared" si="15"/>
        <v>55.358600000000003</v>
      </c>
      <c r="X32" s="45"/>
    </row>
    <row r="33" spans="1:24" x14ac:dyDescent="0.3">
      <c r="A33" s="35">
        <v>6</v>
      </c>
      <c r="B33" s="37" t="s">
        <v>118</v>
      </c>
      <c r="C33" s="37" t="s">
        <v>119</v>
      </c>
      <c r="D33" s="37">
        <v>335.66757699999999</v>
      </c>
      <c r="E33" s="37">
        <v>300.16090600000001</v>
      </c>
      <c r="F33" s="37">
        <v>55.369199999999999</v>
      </c>
      <c r="G33" s="37">
        <v>55.358699999999999</v>
      </c>
      <c r="H33" s="37">
        <v>0.24099999999999999</v>
      </c>
      <c r="I33" s="37">
        <v>0.23300000000000001</v>
      </c>
      <c r="J33" s="6"/>
      <c r="K33" s="122">
        <f>IF(ISBLANK(D33),"",IF(D32&lt;D33,((D33-200)-$D$48),((D33+200)-$D$48)))</f>
        <v>-2.6149999999347529E-4</v>
      </c>
      <c r="L33" s="123">
        <f t="shared" si="10"/>
        <v>-2.2739318943489461E-4</v>
      </c>
      <c r="M33" s="124" t="s">
        <v>38</v>
      </c>
      <c r="N33" s="122">
        <f>IF(ISBLANK(E33),"",(400-E33)-$E$48)</f>
        <v>-5.760000000520904E-5</v>
      </c>
      <c r="O33" s="123">
        <f t="shared" si="11"/>
        <v>-5.0087371751419805E-5</v>
      </c>
      <c r="P33" s="124" t="s">
        <v>38</v>
      </c>
      <c r="Q33" s="125">
        <f t="shared" si="16"/>
        <v>-9.9999999960687092E-6</v>
      </c>
      <c r="R33" s="126" t="s">
        <v>38</v>
      </c>
      <c r="S33" s="127">
        <f t="shared" si="12"/>
        <v>-1.0000000010279564E-5</v>
      </c>
      <c r="T33" s="128">
        <f>IF(M33="ON",IF(ISBLANK(D33),"0",IF(D32&lt;D33,(D33-200),(D33+200))),"0")</f>
        <v>135.66757699999999</v>
      </c>
      <c r="U33" s="128">
        <f t="shared" si="13"/>
        <v>99.839093999999989</v>
      </c>
      <c r="V33" s="128">
        <f t="shared" si="14"/>
        <v>55.369199999999999</v>
      </c>
      <c r="W33" s="128">
        <f t="shared" si="15"/>
        <v>55.358699999999999</v>
      </c>
      <c r="X33" s="129"/>
    </row>
    <row r="34" spans="1:24" x14ac:dyDescent="0.3">
      <c r="A34" s="35">
        <v>7</v>
      </c>
      <c r="B34" s="37" t="s">
        <v>118</v>
      </c>
      <c r="C34" s="37" t="s">
        <v>119</v>
      </c>
      <c r="D34" s="37">
        <v>135.66790800000001</v>
      </c>
      <c r="E34" s="37">
        <v>99.838960999999998</v>
      </c>
      <c r="F34" s="37">
        <v>55.369300000000003</v>
      </c>
      <c r="G34" s="37">
        <v>55.358800000000002</v>
      </c>
      <c r="H34" s="37">
        <v>0.24099999999999999</v>
      </c>
      <c r="I34" s="37">
        <v>0.23300000000000001</v>
      </c>
      <c r="J34" s="6"/>
      <c r="K34" s="38">
        <f>IF(ISBLANK(D34),"",D34-$D$48)</f>
        <v>6.9500000023481334E-5</v>
      </c>
      <c r="L34" s="46">
        <f t="shared" si="10"/>
        <v>6.0435392808969217E-5</v>
      </c>
      <c r="M34" s="40" t="s">
        <v>38</v>
      </c>
      <c r="N34" s="38">
        <f>IF(ISBLANK(E34),"",E34-$E$48)</f>
        <v>-1.9059999999626598E-4</v>
      </c>
      <c r="O34" s="46">
        <f t="shared" si="11"/>
        <v>-1.6574080381664933E-4</v>
      </c>
      <c r="P34" s="40" t="s">
        <v>38</v>
      </c>
      <c r="Q34" s="41">
        <f t="shared" si="16"/>
        <v>9.0000000007250947E-5</v>
      </c>
      <c r="R34" s="42" t="s">
        <v>38</v>
      </c>
      <c r="S34" s="43">
        <f t="shared" si="12"/>
        <v>8.9999999993040092E-5</v>
      </c>
      <c r="T34" s="44">
        <f>IF(M34="ON",IF(ISBLANK(D34),"0",D34),"0")</f>
        <v>135.66790800000001</v>
      </c>
      <c r="U34" s="44">
        <f t="shared" si="13"/>
        <v>99.838960999999998</v>
      </c>
      <c r="V34" s="44">
        <f t="shared" si="14"/>
        <v>55.369300000000003</v>
      </c>
      <c r="W34" s="44">
        <f t="shared" si="15"/>
        <v>55.358800000000002</v>
      </c>
      <c r="X34" s="45"/>
    </row>
    <row r="35" spans="1:24" x14ac:dyDescent="0.3">
      <c r="A35" s="35">
        <v>8</v>
      </c>
      <c r="B35" s="37" t="s">
        <v>118</v>
      </c>
      <c r="C35" s="37" t="s">
        <v>119</v>
      </c>
      <c r="D35" s="37">
        <v>335.66762399999999</v>
      </c>
      <c r="E35" s="37">
        <v>300.16102699999999</v>
      </c>
      <c r="F35" s="37">
        <v>55.369199999999999</v>
      </c>
      <c r="G35" s="37">
        <v>55.358699999999999</v>
      </c>
      <c r="H35" s="37">
        <v>0.24099999999999999</v>
      </c>
      <c r="I35" s="37">
        <v>0.23300000000000001</v>
      </c>
      <c r="J35" s="6"/>
      <c r="K35" s="122">
        <f>IF(ISBLANK(D35),"",IF(D34&lt;D35,((D35-200)-$D$48),((D35+200)-$D$48)))</f>
        <v>-2.1449999999845204E-4</v>
      </c>
      <c r="L35" s="123">
        <f t="shared" si="10"/>
        <v>-1.8652328540992268E-4</v>
      </c>
      <c r="M35" s="124" t="s">
        <v>38</v>
      </c>
      <c r="N35" s="122">
        <f>IF(ISBLANK(E35),"",(400-E35)-$E$48)</f>
        <v>-1.785999999839305E-4</v>
      </c>
      <c r="O35" s="123">
        <f t="shared" si="11"/>
        <v>-1.5530563529824986E-4</v>
      </c>
      <c r="P35" s="124" t="s">
        <v>38</v>
      </c>
      <c r="Q35" s="125">
        <f t="shared" si="16"/>
        <v>-9.9999999960687092E-6</v>
      </c>
      <c r="R35" s="126" t="s">
        <v>38</v>
      </c>
      <c r="S35" s="127">
        <f t="shared" si="12"/>
        <v>-1.0000000010279564E-5</v>
      </c>
      <c r="T35" s="128">
        <f>IF(M35="ON",IF(ISBLANK(D35),"0",IF(D34&lt;D35,(D35-200),(D35+200))),"0")</f>
        <v>135.66762399999999</v>
      </c>
      <c r="U35" s="128">
        <f t="shared" si="13"/>
        <v>99.83897300000001</v>
      </c>
      <c r="V35" s="128">
        <f t="shared" si="14"/>
        <v>55.369199999999999</v>
      </c>
      <c r="W35" s="128">
        <f t="shared" si="15"/>
        <v>55.358699999999999</v>
      </c>
      <c r="X35" s="129"/>
    </row>
    <row r="36" spans="1:24" x14ac:dyDescent="0.3">
      <c r="A36" s="35">
        <v>9</v>
      </c>
      <c r="B36" s="37" t="s">
        <v>118</v>
      </c>
      <c r="C36" s="37" t="s">
        <v>119</v>
      </c>
      <c r="D36" s="37">
        <v>135.668328</v>
      </c>
      <c r="E36" s="37">
        <v>99.839067999999997</v>
      </c>
      <c r="F36" s="37">
        <v>55.369100000000003</v>
      </c>
      <c r="G36" s="37">
        <v>55.358600000000003</v>
      </c>
      <c r="H36" s="37">
        <v>0.24099999999999999</v>
      </c>
      <c r="I36" s="37">
        <v>0.23300000000000001</v>
      </c>
      <c r="J36" s="6"/>
      <c r="K36" s="38">
        <f>IF(ISBLANK(D36),"",D36-$D$48)</f>
        <v>4.8950000001468652E-4</v>
      </c>
      <c r="L36" s="46">
        <f t="shared" si="10"/>
        <v>4.2565493370978313E-4</v>
      </c>
      <c r="M36" s="40" t="s">
        <v>38</v>
      </c>
      <c r="N36" s="38">
        <f>IF(ISBLANK(E36),"",E36-$E$48)</f>
        <v>-8.3599999996408769E-5</v>
      </c>
      <c r="O36" s="46">
        <f t="shared" si="11"/>
        <v>-7.2696123505376943E-5</v>
      </c>
      <c r="P36" s="40" t="s">
        <v>38</v>
      </c>
      <c r="Q36" s="41">
        <f t="shared" si="16"/>
        <v>-1.0999999999228294E-4</v>
      </c>
      <c r="R36" s="42" t="s">
        <v>38</v>
      </c>
      <c r="S36" s="43">
        <f t="shared" si="12"/>
        <v>-1.1000000000649379E-4</v>
      </c>
      <c r="T36" s="44">
        <f>IF(M36="ON",IF(ISBLANK(D36),"0",D36),"0")</f>
        <v>135.668328</v>
      </c>
      <c r="U36" s="44">
        <f t="shared" si="13"/>
        <v>99.839067999999997</v>
      </c>
      <c r="V36" s="44">
        <f t="shared" si="14"/>
        <v>55.369100000000003</v>
      </c>
      <c r="W36" s="44">
        <f t="shared" si="15"/>
        <v>55.358600000000003</v>
      </c>
      <c r="X36" s="45"/>
    </row>
    <row r="37" spans="1:24" x14ac:dyDescent="0.3">
      <c r="A37" s="35">
        <v>10</v>
      </c>
      <c r="B37" s="37" t="s">
        <v>118</v>
      </c>
      <c r="C37" s="37" t="s">
        <v>119</v>
      </c>
      <c r="D37" s="37">
        <v>335.66770400000001</v>
      </c>
      <c r="E37" s="37">
        <v>300.16140300000001</v>
      </c>
      <c r="F37" s="37">
        <v>55.369199999999999</v>
      </c>
      <c r="G37" s="37">
        <v>55.358699999999999</v>
      </c>
      <c r="H37" s="37">
        <v>0.24099999999999999</v>
      </c>
      <c r="I37" s="37">
        <v>0.23300000000000001</v>
      </c>
      <c r="J37" s="6"/>
      <c r="K37" s="122">
        <f>IF(ISBLANK(D37),"",IF(D36&lt;D37,((D37-200)-$D$48),((D37+200)-$D$48)))</f>
        <v>-1.3449999997305895E-4</v>
      </c>
      <c r="L37" s="123">
        <f t="shared" si="10"/>
        <v>-1.1695749129519497E-4</v>
      </c>
      <c r="M37" s="124" t="s">
        <v>38</v>
      </c>
      <c r="N37" s="122">
        <f>IF(ISBLANK(E37),"",(400-E37)-$E$48)</f>
        <v>-5.5460000000095988E-4</v>
      </c>
      <c r="O37" s="123">
        <f t="shared" si="11"/>
        <v>-4.822648675438506E-4</v>
      </c>
      <c r="P37" s="124" t="s">
        <v>38</v>
      </c>
      <c r="Q37" s="125">
        <f t="shared" si="16"/>
        <v>-9.9999999960687092E-6</v>
      </c>
      <c r="R37" s="126" t="s">
        <v>38</v>
      </c>
      <c r="S37" s="127">
        <f t="shared" si="12"/>
        <v>-1.0000000010279564E-5</v>
      </c>
      <c r="T37" s="128">
        <f>IF(M37="ON",IF(ISBLANK(D37),"0",IF(D36&lt;D37,(D37-200),(D37+200))),"0")</f>
        <v>135.66770400000001</v>
      </c>
      <c r="U37" s="128">
        <f t="shared" si="13"/>
        <v>99.838596999999993</v>
      </c>
      <c r="V37" s="128">
        <f t="shared" si="14"/>
        <v>55.369199999999999</v>
      </c>
      <c r="W37" s="128">
        <f t="shared" si="15"/>
        <v>55.358699999999999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 t="str">
        <f>B28</f>
        <v>AB0350</v>
      </c>
      <c r="C48" s="49" t="str">
        <f>C28</f>
        <v>AB0304</v>
      </c>
      <c r="D48" s="50">
        <f>T48</f>
        <v>135.66783849999999</v>
      </c>
      <c r="E48" s="50">
        <f>U48</f>
        <v>99.839151599999994</v>
      </c>
      <c r="F48" s="51">
        <f>V48</f>
        <v>55.369209999999995</v>
      </c>
      <c r="G48" s="51">
        <f>W48</f>
        <v>55.358710000000009</v>
      </c>
      <c r="H48" s="49">
        <f>H28</f>
        <v>0.24099999999999999</v>
      </c>
      <c r="I48" s="49">
        <f>I28</f>
        <v>0.23300000000000001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135.66783849999999</v>
      </c>
      <c r="U48" s="57">
        <f>IF(U49=0,VALUE(0),(U28+U29+U30+U31+U32+U33+U34+U35+U36+U37+U38+U39+U40+U41+U42+U43+U44+U45+U46+U47)/U49)</f>
        <v>99.839151599999994</v>
      </c>
      <c r="V48" s="57">
        <f>IF(V49=0,VALUE(0),(V28+V29+V30+V31+V32+V33+V34+V35+V36+V37+V38+V39+V40+V41+V42+V43+V44+V45+V46+V47)/V49)</f>
        <v>55.369209999999995</v>
      </c>
      <c r="W48" s="57">
        <f>IF(W49=0,VALUE(0),(W28+W29+W30+W31+W32+W33+W34+W35+W36+W37+W38+W39+W40+W41+W42+W43+W44+W45+W46+W47)/W49)</f>
        <v>55.358710000000009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10</v>
      </c>
      <c r="U49" s="66">
        <f>COUNT(U28:U47)</f>
        <v>10</v>
      </c>
      <c r="V49" s="66">
        <f>COUNT(V28:V47)</f>
        <v>10</v>
      </c>
      <c r="W49" s="66">
        <f>COUNT(W28:W47)</f>
        <v>10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37" t="s">
        <v>118</v>
      </c>
      <c r="C53" s="37" t="s">
        <v>120</v>
      </c>
      <c r="D53" s="37">
        <v>137.18383399999999</v>
      </c>
      <c r="E53" s="37">
        <v>99.925524999999993</v>
      </c>
      <c r="F53" s="37">
        <v>43.4148</v>
      </c>
      <c r="G53" s="37">
        <v>43.406700000000001</v>
      </c>
      <c r="H53" s="37">
        <v>0.24099999999999999</v>
      </c>
      <c r="I53" s="37">
        <v>0.24199999999999999</v>
      </c>
      <c r="J53" s="6"/>
      <c r="K53" s="38">
        <f>IF(ISBLANK(D53),"",D53-$D$73)</f>
        <v>1.3949999998885687E-4</v>
      </c>
      <c r="L53" s="39">
        <f t="shared" ref="L53:L72" si="17">IF(K53="","",SIN(K53*PI()/200)*G53)</f>
        <v>9.5115403453337958E-5</v>
      </c>
      <c r="M53" s="40" t="s">
        <v>38</v>
      </c>
      <c r="N53" s="38">
        <f>IF(ISBLANK(E53),"",E53-$E$73)</f>
        <v>-3.5399999998730891E-4</v>
      </c>
      <c r="O53" s="39">
        <f t="shared" ref="O53:O72" si="18">IF(N53="","",SIN(N53*PI()/200)*G53)</f>
        <v>-2.4136812060084265E-4</v>
      </c>
      <c r="P53" s="40" t="s">
        <v>38</v>
      </c>
      <c r="Q53" s="41">
        <f t="shared" ref="Q53:Q72" si="19">IF(ISBLANK(F53),"",F53-$F$73)</f>
        <v>2.2000000000588216E-4</v>
      </c>
      <c r="R53" s="42" t="s">
        <v>38</v>
      </c>
      <c r="S53" s="43">
        <f t="shared" ref="S53:S72" si="20">IF(ISBLANK(G53),"",G53-$G$73)</f>
        <v>2.1999999999877673E-4</v>
      </c>
      <c r="T53" s="44">
        <f>IF(M53="ON",IF(ISBLANK(D53),"0",D53),"0")</f>
        <v>137.18383399999999</v>
      </c>
      <c r="U53" s="44">
        <f t="shared" ref="U53:U72" si="21">IF(P53="ON",IF(ISBLANK(E53),"0",IF(E53&lt;200,E53,(400-E53))),"0")</f>
        <v>99.925524999999993</v>
      </c>
      <c r="V53" s="44">
        <f t="shared" ref="V53:V72" si="22">IF(R53="ON",IF(ISBLANK(F53),"0",F53),"0")</f>
        <v>43.4148</v>
      </c>
      <c r="W53" s="44">
        <f t="shared" ref="W53:W72" si="23">IF(R53="ON",IF(ISBLANK(G53),"0",G53),"0")</f>
        <v>43.406700000000001</v>
      </c>
      <c r="X53" s="45"/>
    </row>
    <row r="54" spans="1:24" x14ac:dyDescent="0.3">
      <c r="A54" s="69">
        <v>2</v>
      </c>
      <c r="B54" s="37" t="s">
        <v>118</v>
      </c>
      <c r="C54" s="37" t="s">
        <v>120</v>
      </c>
      <c r="D54" s="37">
        <v>337.18345499999998</v>
      </c>
      <c r="E54" s="37">
        <v>300.073621</v>
      </c>
      <c r="F54" s="37">
        <v>43.414700000000003</v>
      </c>
      <c r="G54" s="37">
        <v>43.406599999999997</v>
      </c>
      <c r="H54" s="37">
        <v>0.24099999999999999</v>
      </c>
      <c r="I54" s="37">
        <v>0.24199999999999999</v>
      </c>
      <c r="J54" s="6"/>
      <c r="K54" s="122">
        <f>IF(ISBLANK(D54),"",IF(D53&lt;D54,((D54-200)-$D$73),((D54+200)-$D$73)))</f>
        <v>-2.3950000002059824E-4</v>
      </c>
      <c r="L54" s="123">
        <f t="shared" si="17"/>
        <v>-1.6329811218723886E-4</v>
      </c>
      <c r="M54" s="124" t="s">
        <v>38</v>
      </c>
      <c r="N54" s="122">
        <f>IF(ISBLANK(E54),"",(400-E54)-$E$73)</f>
        <v>5.0000000001659828E-4</v>
      </c>
      <c r="O54" s="123">
        <f t="shared" si="18"/>
        <v>3.4091463920108903E-4</v>
      </c>
      <c r="P54" s="124" t="s">
        <v>38</v>
      </c>
      <c r="Q54" s="125">
        <f t="shared" si="19"/>
        <v>1.2000000000966793E-4</v>
      </c>
      <c r="R54" s="126" t="s">
        <v>38</v>
      </c>
      <c r="S54" s="127">
        <f t="shared" si="20"/>
        <v>1.1999999999545707E-4</v>
      </c>
      <c r="T54" s="128">
        <f>IF(M54="ON",IF(ISBLANK(D54),"0",IF(D53&lt;D54,(D54-200),(D54+200))),"0")</f>
        <v>137.18345499999998</v>
      </c>
      <c r="U54" s="128">
        <f t="shared" si="21"/>
        <v>99.926378999999997</v>
      </c>
      <c r="V54" s="128">
        <f t="shared" si="22"/>
        <v>43.414700000000003</v>
      </c>
      <c r="W54" s="128">
        <f t="shared" si="23"/>
        <v>43.406599999999997</v>
      </c>
      <c r="X54" s="129"/>
    </row>
    <row r="55" spans="1:24" x14ac:dyDescent="0.3">
      <c r="A55" s="69">
        <v>3</v>
      </c>
      <c r="B55" s="37" t="s">
        <v>118</v>
      </c>
      <c r="C55" s="37" t="s">
        <v>120</v>
      </c>
      <c r="D55" s="37">
        <v>137.18410800000001</v>
      </c>
      <c r="E55" s="37">
        <v>99.925848999999999</v>
      </c>
      <c r="F55" s="37">
        <v>43.414400000000001</v>
      </c>
      <c r="G55" s="37">
        <v>43.406300000000002</v>
      </c>
      <c r="H55" s="37">
        <v>0.24099999999999999</v>
      </c>
      <c r="I55" s="37">
        <v>0.24199999999999999</v>
      </c>
      <c r="J55" s="6"/>
      <c r="K55" s="38">
        <f>IF(ISBLANK(D55),"",D55-$D$73)</f>
        <v>4.1350000000761611E-4</v>
      </c>
      <c r="L55" s="46">
        <f t="shared" si="17"/>
        <v>2.81934458043207E-4</v>
      </c>
      <c r="M55" s="40" t="s">
        <v>38</v>
      </c>
      <c r="N55" s="38">
        <f>IF(ISBLANK(E55),"",E55-$E$73)</f>
        <v>-2.99999999811007E-5</v>
      </c>
      <c r="O55" s="46">
        <f t="shared" si="18"/>
        <v>-2.0454736967040434E-5</v>
      </c>
      <c r="P55" s="40" t="s">
        <v>38</v>
      </c>
      <c r="Q55" s="41">
        <f t="shared" si="19"/>
        <v>-1.7999999999318561E-4</v>
      </c>
      <c r="R55" s="42" t="s">
        <v>38</v>
      </c>
      <c r="S55" s="43">
        <f t="shared" si="20"/>
        <v>-1.8000000000029104E-4</v>
      </c>
      <c r="T55" s="44">
        <f>IF(M55="ON",IF(ISBLANK(D55),"0",D55),"0")</f>
        <v>137.18410800000001</v>
      </c>
      <c r="U55" s="44">
        <f t="shared" si="21"/>
        <v>99.925848999999999</v>
      </c>
      <c r="V55" s="44">
        <f t="shared" si="22"/>
        <v>43.414400000000001</v>
      </c>
      <c r="W55" s="44">
        <f t="shared" si="23"/>
        <v>43.406300000000002</v>
      </c>
      <c r="X55" s="45"/>
    </row>
    <row r="56" spans="1:24" x14ac:dyDescent="0.3">
      <c r="A56" s="69">
        <v>4</v>
      </c>
      <c r="B56" s="37" t="s">
        <v>118</v>
      </c>
      <c r="C56" s="37" t="s">
        <v>120</v>
      </c>
      <c r="D56" s="37">
        <v>337.18336299999999</v>
      </c>
      <c r="E56" s="37">
        <v>300.07345900000001</v>
      </c>
      <c r="F56" s="37">
        <v>43.414700000000003</v>
      </c>
      <c r="G56" s="37">
        <v>43.406599999999997</v>
      </c>
      <c r="H56" s="37">
        <v>0.24099999999999999</v>
      </c>
      <c r="I56" s="37">
        <v>0.24199999999999999</v>
      </c>
      <c r="J56" s="6"/>
      <c r="K56" s="122">
        <f>IF(ISBLANK(D56),"",IF(D55&lt;D56,((D56-200)-$D$73),((D56+200)-$D$73)))</f>
        <v>-3.3150000001569424E-4</v>
      </c>
      <c r="L56" s="123">
        <f t="shared" si="17"/>
        <v>-2.2602640579482184E-4</v>
      </c>
      <c r="M56" s="124" t="s">
        <v>38</v>
      </c>
      <c r="N56" s="122">
        <f>IF(ISBLANK(E56),"",(400-E56)-$E$73)</f>
        <v>6.6200000000549153E-4</v>
      </c>
      <c r="O56" s="123">
        <f t="shared" si="18"/>
        <v>4.5137098228750804E-4</v>
      </c>
      <c r="P56" s="124" t="s">
        <v>38</v>
      </c>
      <c r="Q56" s="125">
        <f t="shared" si="19"/>
        <v>1.2000000000966793E-4</v>
      </c>
      <c r="R56" s="126" t="s">
        <v>38</v>
      </c>
      <c r="S56" s="127">
        <f t="shared" si="20"/>
        <v>1.1999999999545707E-4</v>
      </c>
      <c r="T56" s="128">
        <f>IF(M56="ON",IF(ISBLANK(D56),"0",IF(D55&lt;D56,(D56-200),(D56+200))),"0")</f>
        <v>137.18336299999999</v>
      </c>
      <c r="U56" s="128">
        <f t="shared" si="21"/>
        <v>99.926540999999986</v>
      </c>
      <c r="V56" s="128">
        <f t="shared" si="22"/>
        <v>43.414700000000003</v>
      </c>
      <c r="W56" s="128">
        <f t="shared" si="23"/>
        <v>43.406599999999997</v>
      </c>
      <c r="X56" s="129"/>
    </row>
    <row r="57" spans="1:24" x14ac:dyDescent="0.3">
      <c r="A57" s="69">
        <v>5</v>
      </c>
      <c r="B57" s="37" t="s">
        <v>118</v>
      </c>
      <c r="C57" s="37" t="s">
        <v>120</v>
      </c>
      <c r="D57" s="37">
        <v>137.184191</v>
      </c>
      <c r="E57" s="37">
        <v>99.925498000000005</v>
      </c>
      <c r="F57" s="37">
        <v>43.4148</v>
      </c>
      <c r="G57" s="37">
        <v>43.406700000000001</v>
      </c>
      <c r="H57" s="37">
        <v>0.24099999999999999</v>
      </c>
      <c r="I57" s="37">
        <v>0.24199999999999999</v>
      </c>
      <c r="J57" s="6"/>
      <c r="K57" s="38">
        <f>IF(ISBLANK(D57),"",D57-$D$73)</f>
        <v>4.9649999999701322E-4</v>
      </c>
      <c r="L57" s="46">
        <f t="shared" si="17"/>
        <v>3.3852901661383179E-4</v>
      </c>
      <c r="M57" s="40" t="s">
        <v>38</v>
      </c>
      <c r="N57" s="38">
        <f>IF(ISBLANK(E57),"",E57-$E$73)</f>
        <v>-3.8099999997598388E-4</v>
      </c>
      <c r="O57" s="46">
        <f t="shared" si="18"/>
        <v>-2.5977755352075174E-4</v>
      </c>
      <c r="P57" s="40" t="s">
        <v>38</v>
      </c>
      <c r="Q57" s="41">
        <f t="shared" si="19"/>
        <v>2.2000000000588216E-4</v>
      </c>
      <c r="R57" s="42" t="s">
        <v>38</v>
      </c>
      <c r="S57" s="43">
        <f t="shared" si="20"/>
        <v>2.1999999999877673E-4</v>
      </c>
      <c r="T57" s="44">
        <f>IF(M57="ON",IF(ISBLANK(D57),"0",D57),"0")</f>
        <v>137.184191</v>
      </c>
      <c r="U57" s="44">
        <f t="shared" si="21"/>
        <v>99.925498000000005</v>
      </c>
      <c r="V57" s="44">
        <f t="shared" si="22"/>
        <v>43.4148</v>
      </c>
      <c r="W57" s="44">
        <f t="shared" si="23"/>
        <v>43.406700000000001</v>
      </c>
      <c r="X57" s="45"/>
    </row>
    <row r="58" spans="1:24" x14ac:dyDescent="0.3">
      <c r="A58" s="69">
        <v>6</v>
      </c>
      <c r="B58" s="37" t="s">
        <v>118</v>
      </c>
      <c r="C58" s="37" t="s">
        <v>120</v>
      </c>
      <c r="D58" s="37">
        <v>337.18334499999997</v>
      </c>
      <c r="E58" s="37">
        <v>300.07350700000001</v>
      </c>
      <c r="F58" s="37">
        <v>43.414499999999997</v>
      </c>
      <c r="G58" s="37">
        <v>43.406399999999998</v>
      </c>
      <c r="H58" s="37">
        <v>0.24099999999999999</v>
      </c>
      <c r="I58" s="37">
        <v>0.24199999999999999</v>
      </c>
      <c r="J58" s="6"/>
      <c r="K58" s="122">
        <f>IF(ISBLANK(D58),"",IF(D57&lt;D58,((D58-200)-$D$73),((D58+200)-$D$73)))</f>
        <v>-3.4950000002709203E-4</v>
      </c>
      <c r="L58" s="123">
        <f t="shared" si="17"/>
        <v>-2.3829823482674305E-4</v>
      </c>
      <c r="M58" s="124" t="s">
        <v>38</v>
      </c>
      <c r="N58" s="122">
        <f>IF(ISBLANK(E58),"",(400-E58)-$E$73)</f>
        <v>6.1400000001299304E-4</v>
      </c>
      <c r="O58" s="123">
        <f t="shared" si="18"/>
        <v>4.1864124799382321E-4</v>
      </c>
      <c r="P58" s="124" t="s">
        <v>38</v>
      </c>
      <c r="Q58" s="125">
        <f t="shared" si="19"/>
        <v>-7.9999999996971383E-5</v>
      </c>
      <c r="R58" s="126" t="s">
        <v>38</v>
      </c>
      <c r="S58" s="127">
        <f t="shared" si="20"/>
        <v>-8.000000000407681E-5</v>
      </c>
      <c r="T58" s="128">
        <f>IF(M58="ON",IF(ISBLANK(D58),"0",IF(D57&lt;D58,(D58-200),(D58+200))),"0")</f>
        <v>137.18334499999997</v>
      </c>
      <c r="U58" s="128">
        <f t="shared" si="21"/>
        <v>99.926492999999994</v>
      </c>
      <c r="V58" s="128">
        <f t="shared" si="22"/>
        <v>43.414499999999997</v>
      </c>
      <c r="W58" s="128">
        <f t="shared" si="23"/>
        <v>43.406399999999998</v>
      </c>
      <c r="X58" s="129"/>
    </row>
    <row r="59" spans="1:24" x14ac:dyDescent="0.3">
      <c r="A59" s="69">
        <v>7</v>
      </c>
      <c r="B59" s="37" t="s">
        <v>118</v>
      </c>
      <c r="C59" s="37" t="s">
        <v>120</v>
      </c>
      <c r="D59" s="37">
        <v>137.183877</v>
      </c>
      <c r="E59" s="37">
        <v>99.925338999999994</v>
      </c>
      <c r="F59" s="37">
        <v>43.4146</v>
      </c>
      <c r="G59" s="37">
        <v>43.406500000000001</v>
      </c>
      <c r="H59" s="37">
        <v>0.24099999999999999</v>
      </c>
      <c r="I59" s="37">
        <v>0.24199999999999999</v>
      </c>
      <c r="J59" s="6"/>
      <c r="K59" s="38">
        <f>IF(ISBLANK(D59),"",D59-$D$73)</f>
        <v>1.8249999999397915E-4</v>
      </c>
      <c r="L59" s="46">
        <f t="shared" si="17"/>
        <v>1.2443355663094077E-4</v>
      </c>
      <c r="M59" s="40" t="s">
        <v>38</v>
      </c>
      <c r="N59" s="38">
        <f>IF(ISBLANK(E59),"",E59-$E$73)</f>
        <v>-5.3999999998666226E-4</v>
      </c>
      <c r="O59" s="46">
        <f t="shared" si="18"/>
        <v>-3.6818696208521326E-4</v>
      </c>
      <c r="P59" s="40" t="s">
        <v>38</v>
      </c>
      <c r="Q59" s="41">
        <f t="shared" si="19"/>
        <v>2.0000000006348273E-5</v>
      </c>
      <c r="R59" s="42" t="s">
        <v>38</v>
      </c>
      <c r="S59" s="43">
        <f t="shared" si="20"/>
        <v>1.9999999999242846E-5</v>
      </c>
      <c r="T59" s="44">
        <f>IF(M59="ON",IF(ISBLANK(D59),"0",D59),"0")</f>
        <v>137.183877</v>
      </c>
      <c r="U59" s="44">
        <f t="shared" si="21"/>
        <v>99.925338999999994</v>
      </c>
      <c r="V59" s="44">
        <f t="shared" si="22"/>
        <v>43.4146</v>
      </c>
      <c r="W59" s="44">
        <f t="shared" si="23"/>
        <v>43.406500000000001</v>
      </c>
      <c r="X59" s="45"/>
    </row>
    <row r="60" spans="1:24" x14ac:dyDescent="0.3">
      <c r="A60" s="69">
        <v>8</v>
      </c>
      <c r="B60" s="37" t="s">
        <v>118</v>
      </c>
      <c r="C60" s="37" t="s">
        <v>120</v>
      </c>
      <c r="D60" s="37">
        <v>337.18328300000002</v>
      </c>
      <c r="E60" s="37">
        <v>300.07410299999998</v>
      </c>
      <c r="F60" s="37">
        <v>43.414499999999997</v>
      </c>
      <c r="G60" s="37">
        <v>43.406399999999998</v>
      </c>
      <c r="H60" s="37">
        <v>0.24099999999999999</v>
      </c>
      <c r="I60" s="37">
        <v>0.24199999999999999</v>
      </c>
      <c r="J60" s="6"/>
      <c r="K60" s="122">
        <f>IF(ISBLANK(D60),"",IF(D59&lt;D60,((D60-200)-$D$73),((D60+200)-$D$73)))</f>
        <v>-4.1149999998424391E-4</v>
      </c>
      <c r="L60" s="123">
        <f t="shared" si="17"/>
        <v>-2.8057145527799312E-4</v>
      </c>
      <c r="M60" s="124" t="s">
        <v>38</v>
      </c>
      <c r="N60" s="122">
        <f>IF(ISBLANK(E60),"",(400-E60)-$E$73)</f>
        <v>1.8000000039819497E-5</v>
      </c>
      <c r="O60" s="123">
        <f t="shared" si="18"/>
        <v>1.2272870489440011E-5</v>
      </c>
      <c r="P60" s="124" t="s">
        <v>38</v>
      </c>
      <c r="Q60" s="125">
        <f t="shared" si="19"/>
        <v>-7.9999999996971383E-5</v>
      </c>
      <c r="R60" s="126" t="s">
        <v>38</v>
      </c>
      <c r="S60" s="127">
        <f t="shared" si="20"/>
        <v>-8.000000000407681E-5</v>
      </c>
      <c r="T60" s="128">
        <f>IF(M60="ON",IF(ISBLANK(D60),"0",IF(D59&lt;D60,(D60-200),(D60+200))),"0")</f>
        <v>137.18328300000002</v>
      </c>
      <c r="U60" s="128">
        <f t="shared" si="21"/>
        <v>99.92589700000002</v>
      </c>
      <c r="V60" s="128">
        <f t="shared" si="22"/>
        <v>43.414499999999997</v>
      </c>
      <c r="W60" s="128">
        <f t="shared" si="23"/>
        <v>43.406399999999998</v>
      </c>
      <c r="X60" s="129"/>
    </row>
    <row r="61" spans="1:24" x14ac:dyDescent="0.3">
      <c r="A61" s="69">
        <v>9</v>
      </c>
      <c r="B61" s="37" t="s">
        <v>118</v>
      </c>
      <c r="C61" s="37" t="s">
        <v>120</v>
      </c>
      <c r="D61" s="37">
        <v>137.183954</v>
      </c>
      <c r="E61" s="37">
        <v>99.925303999999997</v>
      </c>
      <c r="F61" s="37">
        <v>43.414400000000001</v>
      </c>
      <c r="G61" s="37">
        <v>43.406300000000002</v>
      </c>
      <c r="H61" s="37">
        <v>0.24099999999999999</v>
      </c>
      <c r="I61" s="37">
        <v>0.24199999999999999</v>
      </c>
      <c r="J61" s="6"/>
      <c r="K61" s="38">
        <f>IF(ISBLANK(D61),"",D61-$D$73)</f>
        <v>2.594999999985248E-4</v>
      </c>
      <c r="L61" s="46">
        <f t="shared" si="17"/>
        <v>1.7693347487487444E-4</v>
      </c>
      <c r="M61" s="40" t="s">
        <v>38</v>
      </c>
      <c r="N61" s="38">
        <f>IF(ISBLANK(E61),"",E61-$E$73)</f>
        <v>-5.7499999998356088E-4</v>
      </c>
      <c r="O61" s="46">
        <f t="shared" si="18"/>
        <v>-3.920491254320655E-4</v>
      </c>
      <c r="P61" s="40" t="s">
        <v>38</v>
      </c>
      <c r="Q61" s="41">
        <f t="shared" si="19"/>
        <v>-1.7999999999318561E-4</v>
      </c>
      <c r="R61" s="42" t="s">
        <v>38</v>
      </c>
      <c r="S61" s="43">
        <f t="shared" si="20"/>
        <v>-1.8000000000029104E-4</v>
      </c>
      <c r="T61" s="44">
        <f>IF(M61="ON",IF(ISBLANK(D61),"0",D61),"0")</f>
        <v>137.183954</v>
      </c>
      <c r="U61" s="44">
        <f t="shared" si="21"/>
        <v>99.925303999999997</v>
      </c>
      <c r="V61" s="44">
        <f t="shared" si="22"/>
        <v>43.414400000000001</v>
      </c>
      <c r="W61" s="44">
        <f t="shared" si="23"/>
        <v>43.406300000000002</v>
      </c>
      <c r="X61" s="45"/>
    </row>
    <row r="62" spans="1:24" x14ac:dyDescent="0.3">
      <c r="A62" s="69">
        <v>10</v>
      </c>
      <c r="B62" s="37" t="s">
        <v>118</v>
      </c>
      <c r="C62" s="37" t="s">
        <v>120</v>
      </c>
      <c r="D62" s="37">
        <v>337.18353500000001</v>
      </c>
      <c r="E62" s="37">
        <v>300.07403499999998</v>
      </c>
      <c r="F62" s="37">
        <v>43.414400000000001</v>
      </c>
      <c r="G62" s="37">
        <v>43.406300000000002</v>
      </c>
      <c r="H62" s="37">
        <v>0.24099999999999999</v>
      </c>
      <c r="I62" s="37">
        <v>0.24199999999999999</v>
      </c>
      <c r="J62" s="6"/>
      <c r="K62" s="122">
        <f>IF(ISBLANK(D62),"",IF(D61&lt;D62,((D62-200)-$D$73),((D62+200)-$D$73)))</f>
        <v>-1.5949999999520514E-4</v>
      </c>
      <c r="L62" s="123">
        <f t="shared" si="17"/>
        <v>-1.087510182732299E-4</v>
      </c>
      <c r="M62" s="124" t="s">
        <v>38</v>
      </c>
      <c r="N62" s="122">
        <f>IF(ISBLANK(E62),"",(400-E62)-$E$73)</f>
        <v>8.6000000038666258E-5</v>
      </c>
      <c r="O62" s="123">
        <f t="shared" si="18"/>
        <v>5.8636912702137066E-5</v>
      </c>
      <c r="P62" s="124" t="s">
        <v>38</v>
      </c>
      <c r="Q62" s="125">
        <f t="shared" si="19"/>
        <v>-1.7999999999318561E-4</v>
      </c>
      <c r="R62" s="126" t="s">
        <v>38</v>
      </c>
      <c r="S62" s="127">
        <f t="shared" si="20"/>
        <v>-1.8000000000029104E-4</v>
      </c>
      <c r="T62" s="128">
        <f>IF(M62="ON",IF(ISBLANK(D62),"0",IF(D61&lt;D62,(D62-200),(D62+200))),"0")</f>
        <v>137.18353500000001</v>
      </c>
      <c r="U62" s="128">
        <f t="shared" si="21"/>
        <v>99.925965000000019</v>
      </c>
      <c r="V62" s="128">
        <f t="shared" si="22"/>
        <v>43.414400000000001</v>
      </c>
      <c r="W62" s="128">
        <f t="shared" si="23"/>
        <v>43.406300000000002</v>
      </c>
      <c r="X62" s="129"/>
    </row>
    <row r="63" spans="1:24" x14ac:dyDescent="0.3">
      <c r="A63" s="69">
        <v>11</v>
      </c>
      <c r="B63" s="37"/>
      <c r="C63" s="37"/>
      <c r="D63" s="37"/>
      <c r="E63" s="37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 t="str">
        <f>B53</f>
        <v>AB0350</v>
      </c>
      <c r="C73" s="49" t="str">
        <f>C53</f>
        <v>AB0314</v>
      </c>
      <c r="D73" s="50">
        <f>T73</f>
        <v>137.1836945</v>
      </c>
      <c r="E73" s="50">
        <f>U73</f>
        <v>99.925878999999981</v>
      </c>
      <c r="F73" s="51">
        <f>V73</f>
        <v>43.414579999999994</v>
      </c>
      <c r="G73" s="51">
        <f>W73</f>
        <v>43.406480000000002</v>
      </c>
      <c r="H73" s="49">
        <f>H53</f>
        <v>0.24099999999999999</v>
      </c>
      <c r="I73" s="49">
        <f>I53</f>
        <v>0.24199999999999999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137.1836945</v>
      </c>
      <c r="U73" s="57">
        <f>IF(U74=0,VALUE(0),(U53+U54+U55+U56+U57+U58+U59+U60+U61+U62+U63+U64+U65+U66+U67+U68+U69+U70+U71+U72)/U74)</f>
        <v>99.925878999999981</v>
      </c>
      <c r="V73" s="57">
        <f>IF(V74=0,VALUE(0),(V53+V54+V55+V56+V57+V58+V59+V60+V61+V62+V63+V64+V65+V66+V67+V68+V69+V70+V71+V72)/V74)</f>
        <v>43.414579999999994</v>
      </c>
      <c r="W73" s="57">
        <f>IF(W74=0,VALUE(0),(W53+W54+W55+W56+W57+W58+W59+W60+W61+W62+W63+W64+W65+W66+W67+W68+W69+W70+W71+W72)/W74)</f>
        <v>43.406480000000002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10</v>
      </c>
      <c r="U74" s="66">
        <f>COUNT(U53:U72)</f>
        <v>10</v>
      </c>
      <c r="V74" s="66">
        <f>COUNT(V53:V72)</f>
        <v>10</v>
      </c>
      <c r="W74" s="66">
        <f>COUNT(W53:W72)</f>
        <v>10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37" t="s">
        <v>118</v>
      </c>
      <c r="C78" s="37" t="s">
        <v>121</v>
      </c>
      <c r="D78" s="37">
        <v>344.01146999999997</v>
      </c>
      <c r="E78" s="37">
        <v>100.242002</v>
      </c>
      <c r="F78" s="37">
        <v>12.1404</v>
      </c>
      <c r="G78" s="37">
        <v>12.1381</v>
      </c>
      <c r="H78" s="37">
        <v>0.24099999999999999</v>
      </c>
      <c r="I78" s="37">
        <v>0.23799999999999999</v>
      </c>
      <c r="J78" s="6"/>
      <c r="K78" s="38">
        <f>IF(ISBLANK(D78),"",D78-$D$98)</f>
        <v>2.3250000003827154E-4</v>
      </c>
      <c r="L78" s="39">
        <f t="shared" ref="L78:L97" si="24">IF(K78="","",SIN(K78*PI()/200)*G78)</f>
        <v>4.4329572736374225E-5</v>
      </c>
      <c r="M78" s="40" t="s">
        <v>38</v>
      </c>
      <c r="N78" s="38">
        <f>IF(ISBLANK(E78),"",E78-$E$98)</f>
        <v>-1.3306000000028462E-3</v>
      </c>
      <c r="O78" s="39">
        <f t="shared" ref="O78:O97" si="25">IF(N78="","",SIN(N78*PI()/200)*G78)</f>
        <v>-2.5369862137321629E-4</v>
      </c>
      <c r="P78" s="40" t="s">
        <v>38</v>
      </c>
      <c r="Q78" s="41">
        <f t="shared" ref="Q78:Q97" si="26">IF(ISBLANK(F78),"",F78-$F$98)</f>
        <v>1.5000000000142677E-4</v>
      </c>
      <c r="R78" s="42" t="s">
        <v>38</v>
      </c>
      <c r="S78" s="43">
        <f t="shared" ref="S78:S97" si="27">IF(ISBLANK(G78),"",G78-$G$98)</f>
        <v>1.4999999999965041E-4</v>
      </c>
      <c r="T78" s="44">
        <f>IF(M78="ON",IF(ISBLANK(D78),"0",D78),"0")</f>
        <v>344.01146999999997</v>
      </c>
      <c r="U78" s="44">
        <f t="shared" ref="U78:U97" si="28">IF(P78="ON",IF(ISBLANK(E78),"0",IF(E78&lt;200,E78,(400-E78))),"0")</f>
        <v>100.242002</v>
      </c>
      <c r="V78" s="44">
        <f t="shared" ref="V78:V97" si="29">IF(R78="ON",IF(ISBLANK(F78),"0",F78),"0")</f>
        <v>12.1404</v>
      </c>
      <c r="W78" s="44">
        <f t="shared" ref="W78:W97" si="30">IF(R78="ON",IF(ISBLANK(G78),"0",G78),"0")</f>
        <v>12.1381</v>
      </c>
      <c r="X78" s="45"/>
    </row>
    <row r="79" spans="1:24" x14ac:dyDescent="0.3">
      <c r="A79" s="69">
        <v>2</v>
      </c>
      <c r="B79" s="37" t="s">
        <v>118</v>
      </c>
      <c r="C79" s="37" t="s">
        <v>121</v>
      </c>
      <c r="D79" s="37">
        <v>144.010705</v>
      </c>
      <c r="E79" s="37">
        <v>299.755337</v>
      </c>
      <c r="F79" s="37">
        <v>12.1402</v>
      </c>
      <c r="G79" s="37">
        <v>12.1379</v>
      </c>
      <c r="H79" s="37">
        <v>0.24099999999999999</v>
      </c>
      <c r="I79" s="37">
        <v>0.23799999999999999</v>
      </c>
      <c r="J79" s="6"/>
      <c r="K79" s="122">
        <f>IF(ISBLANK(D79),"",IF(D78&lt;D79,((D79-200)-$D$98),((D79+200)-$D$98)))</f>
        <v>-5.3249999990612196E-4</v>
      </c>
      <c r="L79" s="123">
        <f t="shared" si="24"/>
        <v>-1.0152734849481228E-4</v>
      </c>
      <c r="M79" s="124" t="s">
        <v>38</v>
      </c>
      <c r="N79" s="122">
        <f>IF(ISBLANK(E79),"",(400-E79)-$E$98)</f>
        <v>1.330400000000509E-3</v>
      </c>
      <c r="O79" s="123">
        <f t="shared" si="25"/>
        <v>2.5365630883212442E-4</v>
      </c>
      <c r="P79" s="124" t="s">
        <v>38</v>
      </c>
      <c r="Q79" s="125">
        <f t="shared" si="26"/>
        <v>-4.9999999998107114E-5</v>
      </c>
      <c r="R79" s="126" t="s">
        <v>38</v>
      </c>
      <c r="S79" s="127">
        <f t="shared" si="27"/>
        <v>-4.9999999999883471E-5</v>
      </c>
      <c r="T79" s="128">
        <f>IF(M79="ON",IF(ISBLANK(D79),"0",IF(D78&lt;D79,(D79-200),(D79+200))),"0")</f>
        <v>344.01070500000003</v>
      </c>
      <c r="U79" s="128">
        <f t="shared" si="28"/>
        <v>100.244663</v>
      </c>
      <c r="V79" s="128">
        <f t="shared" si="29"/>
        <v>12.1402</v>
      </c>
      <c r="W79" s="128">
        <f t="shared" si="30"/>
        <v>12.1379</v>
      </c>
      <c r="X79" s="129"/>
    </row>
    <row r="80" spans="1:24" x14ac:dyDescent="0.3">
      <c r="A80" s="69">
        <v>3</v>
      </c>
      <c r="B80" s="37" t="s">
        <v>118</v>
      </c>
      <c r="C80" s="37" t="s">
        <v>121</v>
      </c>
      <c r="D80" s="37">
        <v>344.01153299999999</v>
      </c>
      <c r="E80" s="37">
        <v>100.242082</v>
      </c>
      <c r="F80" s="37">
        <v>12.1403</v>
      </c>
      <c r="G80" s="37">
        <v>12.138</v>
      </c>
      <c r="H80" s="37">
        <v>0.24099999999999999</v>
      </c>
      <c r="I80" s="37">
        <v>0.23799999999999999</v>
      </c>
      <c r="J80" s="6"/>
      <c r="K80" s="38">
        <f>IF(ISBLANK(D80),"",D80-$D$98)</f>
        <v>2.9550000004974208E-4</v>
      </c>
      <c r="L80" s="46">
        <f t="shared" si="24"/>
        <v>5.6340992791532394E-5</v>
      </c>
      <c r="M80" s="40" t="s">
        <v>38</v>
      </c>
      <c r="N80" s="38">
        <f>IF(ISBLANK(E80),"",E80-$E$98)</f>
        <v>-1.2506000000058748E-3</v>
      </c>
      <c r="O80" s="46">
        <f t="shared" si="25"/>
        <v>-2.3844347062362765E-4</v>
      </c>
      <c r="P80" s="40" t="s">
        <v>38</v>
      </c>
      <c r="Q80" s="41">
        <f t="shared" si="26"/>
        <v>5.0000000001659828E-5</v>
      </c>
      <c r="R80" s="42" t="s">
        <v>38</v>
      </c>
      <c r="S80" s="43">
        <f t="shared" si="27"/>
        <v>4.9999999999883471E-5</v>
      </c>
      <c r="T80" s="44">
        <f>IF(M80="ON",IF(ISBLANK(D80),"0",D80),"0")</f>
        <v>344.01153299999999</v>
      </c>
      <c r="U80" s="44">
        <f t="shared" si="28"/>
        <v>100.242082</v>
      </c>
      <c r="V80" s="44">
        <f t="shared" si="29"/>
        <v>12.1403</v>
      </c>
      <c r="W80" s="44">
        <f t="shared" si="30"/>
        <v>12.138</v>
      </c>
      <c r="X80" s="45"/>
    </row>
    <row r="81" spans="1:24" x14ac:dyDescent="0.3">
      <c r="A81" s="69">
        <v>4</v>
      </c>
      <c r="B81" s="37" t="s">
        <v>118</v>
      </c>
      <c r="C81" s="37" t="s">
        <v>121</v>
      </c>
      <c r="D81" s="37">
        <v>144.01084800000001</v>
      </c>
      <c r="E81" s="37">
        <v>299.75522799999999</v>
      </c>
      <c r="F81" s="37">
        <v>12.1403</v>
      </c>
      <c r="G81" s="37">
        <v>12.138</v>
      </c>
      <c r="H81" s="37">
        <v>0.24099999999999999</v>
      </c>
      <c r="I81" s="37">
        <v>0.23799999999999999</v>
      </c>
      <c r="J81" s="6"/>
      <c r="K81" s="122">
        <f>IF(ISBLANK(D81),"",IF(D80&lt;D81,((D81-200)-$D$98),((D81+200)-$D$98)))</f>
        <v>-3.8949999992610174E-4</v>
      </c>
      <c r="L81" s="123">
        <f t="shared" si="24"/>
        <v>-7.4263339033456003E-5</v>
      </c>
      <c r="M81" s="124" t="s">
        <v>38</v>
      </c>
      <c r="N81" s="122">
        <f>IF(ISBLANK(E81),"",(400-E81)-$E$98)</f>
        <v>1.4394000000095275E-3</v>
      </c>
      <c r="O81" s="123">
        <f t="shared" si="25"/>
        <v>2.7444069375431071E-4</v>
      </c>
      <c r="P81" s="124" t="s">
        <v>38</v>
      </c>
      <c r="Q81" s="125">
        <f t="shared" si="26"/>
        <v>5.0000000001659828E-5</v>
      </c>
      <c r="R81" s="126" t="s">
        <v>38</v>
      </c>
      <c r="S81" s="127">
        <f t="shared" si="27"/>
        <v>4.9999999999883471E-5</v>
      </c>
      <c r="T81" s="128">
        <f>IF(M81="ON",IF(ISBLANK(D81),"0",IF(D80&lt;D81,(D81-200),(D81+200))),"0")</f>
        <v>344.01084800000001</v>
      </c>
      <c r="U81" s="128">
        <f t="shared" si="28"/>
        <v>100.24477200000001</v>
      </c>
      <c r="V81" s="128">
        <f t="shared" si="29"/>
        <v>12.1403</v>
      </c>
      <c r="W81" s="128">
        <f t="shared" si="30"/>
        <v>12.138</v>
      </c>
      <c r="X81" s="129"/>
    </row>
    <row r="82" spans="1:24" x14ac:dyDescent="0.3">
      <c r="A82" s="69">
        <v>5</v>
      </c>
      <c r="B82" s="37" t="s">
        <v>118</v>
      </c>
      <c r="C82" s="37" t="s">
        <v>121</v>
      </c>
      <c r="D82" s="37">
        <v>344.01196499999998</v>
      </c>
      <c r="E82" s="37">
        <v>100.242028</v>
      </c>
      <c r="F82" s="37">
        <v>12.1403</v>
      </c>
      <c r="G82" s="37">
        <v>12.138</v>
      </c>
      <c r="H82" s="37">
        <v>0.24099999999999999</v>
      </c>
      <c r="I82" s="37">
        <v>0.23799999999999999</v>
      </c>
      <c r="J82" s="6"/>
      <c r="K82" s="38">
        <f>IF(ISBLANK(D82),"",D82-$D$98)</f>
        <v>7.2750000003907189E-4</v>
      </c>
      <c r="L82" s="46">
        <f t="shared" si="24"/>
        <v>1.3870752030591084E-4</v>
      </c>
      <c r="M82" s="40" t="s">
        <v>38</v>
      </c>
      <c r="N82" s="38">
        <f>IF(ISBLANK(E82),"",E82-$E$98)</f>
        <v>-1.3045999999974356E-3</v>
      </c>
      <c r="O82" s="46">
        <f t="shared" si="25"/>
        <v>-2.487392865598487E-4</v>
      </c>
      <c r="P82" s="40" t="s">
        <v>38</v>
      </c>
      <c r="Q82" s="41">
        <f t="shared" si="26"/>
        <v>5.0000000001659828E-5</v>
      </c>
      <c r="R82" s="42" t="s">
        <v>38</v>
      </c>
      <c r="S82" s="43">
        <f t="shared" si="27"/>
        <v>4.9999999999883471E-5</v>
      </c>
      <c r="T82" s="44">
        <f>IF(M82="ON",IF(ISBLANK(D82),"0",D82),"0")</f>
        <v>344.01196499999998</v>
      </c>
      <c r="U82" s="44">
        <f t="shared" si="28"/>
        <v>100.242028</v>
      </c>
      <c r="V82" s="44">
        <f t="shared" si="29"/>
        <v>12.1403</v>
      </c>
      <c r="W82" s="44">
        <f t="shared" si="30"/>
        <v>12.138</v>
      </c>
      <c r="X82" s="45"/>
    </row>
    <row r="83" spans="1:24" x14ac:dyDescent="0.3">
      <c r="A83" s="69">
        <v>6</v>
      </c>
      <c r="B83" s="37" t="s">
        <v>118</v>
      </c>
      <c r="C83" s="37" t="s">
        <v>121</v>
      </c>
      <c r="D83" s="37">
        <v>144.01064299999999</v>
      </c>
      <c r="E83" s="37">
        <v>299.75545399999999</v>
      </c>
      <c r="F83" s="37">
        <v>12.1402</v>
      </c>
      <c r="G83" s="37">
        <v>12.1379</v>
      </c>
      <c r="H83" s="37">
        <v>0.24099999999999999</v>
      </c>
      <c r="I83" s="37">
        <v>0.23799999999999999</v>
      </c>
      <c r="J83" s="6"/>
      <c r="K83" s="122">
        <f>IF(ISBLANK(D83),"",IF(D82&lt;D83,((D83-200)-$D$98),((D83+200)-$D$98)))</f>
        <v>-5.9449999997696068E-4</v>
      </c>
      <c r="L83" s="123">
        <f t="shared" si="24"/>
        <v>-1.1334837312355729E-4</v>
      </c>
      <c r="M83" s="124" t="s">
        <v>38</v>
      </c>
      <c r="N83" s="122">
        <f>IF(ISBLANK(E83),"",(400-E83)-$E$98)</f>
        <v>1.2134000000116885E-3</v>
      </c>
      <c r="O83" s="123">
        <f t="shared" si="25"/>
        <v>2.3134889141875674E-4</v>
      </c>
      <c r="P83" s="124" t="s">
        <v>38</v>
      </c>
      <c r="Q83" s="125">
        <f t="shared" si="26"/>
        <v>-4.9999999998107114E-5</v>
      </c>
      <c r="R83" s="126" t="s">
        <v>38</v>
      </c>
      <c r="S83" s="127">
        <f t="shared" si="27"/>
        <v>-4.9999999999883471E-5</v>
      </c>
      <c r="T83" s="128">
        <f>IF(M83="ON",IF(ISBLANK(D83),"0",IF(D82&lt;D83,(D83-200),(D83+200))),"0")</f>
        <v>344.01064299999996</v>
      </c>
      <c r="U83" s="128">
        <f t="shared" si="28"/>
        <v>100.24454600000001</v>
      </c>
      <c r="V83" s="128">
        <f t="shared" si="29"/>
        <v>12.1402</v>
      </c>
      <c r="W83" s="128">
        <f t="shared" si="30"/>
        <v>12.1379</v>
      </c>
      <c r="X83" s="129"/>
    </row>
    <row r="84" spans="1:24" x14ac:dyDescent="0.3">
      <c r="A84" s="69">
        <v>7</v>
      </c>
      <c r="B84" s="37" t="s">
        <v>118</v>
      </c>
      <c r="C84" s="37" t="s">
        <v>121</v>
      </c>
      <c r="D84" s="37">
        <v>344.011504</v>
      </c>
      <c r="E84" s="37">
        <v>100.242029</v>
      </c>
      <c r="F84" s="37">
        <v>12.1403</v>
      </c>
      <c r="G84" s="37">
        <v>12.138</v>
      </c>
      <c r="H84" s="37">
        <v>0.24099999999999999</v>
      </c>
      <c r="I84" s="37">
        <v>0.23799999999999999</v>
      </c>
      <c r="J84" s="6"/>
      <c r="K84" s="38">
        <f>IF(ISBLANK(D84),"",D84-$D$98)</f>
        <v>2.6650000006611663E-4</v>
      </c>
      <c r="L84" s="46">
        <f t="shared" si="24"/>
        <v>5.0811758308463757E-5</v>
      </c>
      <c r="M84" s="40" t="s">
        <v>38</v>
      </c>
      <c r="N84" s="38">
        <f>IF(ISBLANK(E84),"",E84-$E$98)</f>
        <v>-1.3035999999999603E-3</v>
      </c>
      <c r="O84" s="46">
        <f t="shared" si="25"/>
        <v>-2.4854862330222371E-4</v>
      </c>
      <c r="P84" s="40" t="s">
        <v>38</v>
      </c>
      <c r="Q84" s="41">
        <f t="shared" si="26"/>
        <v>5.0000000001659828E-5</v>
      </c>
      <c r="R84" s="42" t="s">
        <v>38</v>
      </c>
      <c r="S84" s="43">
        <f t="shared" si="27"/>
        <v>4.9999999999883471E-5</v>
      </c>
      <c r="T84" s="44">
        <f>IF(M84="ON",IF(ISBLANK(D84),"0",D84),"0")</f>
        <v>344.011504</v>
      </c>
      <c r="U84" s="44">
        <f t="shared" si="28"/>
        <v>100.242029</v>
      </c>
      <c r="V84" s="44">
        <f t="shared" si="29"/>
        <v>12.1403</v>
      </c>
      <c r="W84" s="44">
        <f t="shared" si="30"/>
        <v>12.138</v>
      </c>
      <c r="X84" s="45"/>
    </row>
    <row r="85" spans="1:24" x14ac:dyDescent="0.3">
      <c r="A85" s="69">
        <v>8</v>
      </c>
      <c r="B85" s="37" t="s">
        <v>118</v>
      </c>
      <c r="C85" s="37" t="s">
        <v>121</v>
      </c>
      <c r="D85" s="37">
        <v>144.011021</v>
      </c>
      <c r="E85" s="37">
        <v>299.75538599999999</v>
      </c>
      <c r="F85" s="37">
        <v>12.1402</v>
      </c>
      <c r="G85" s="37">
        <v>12.1379</v>
      </c>
      <c r="H85" s="37">
        <v>0.24099999999999999</v>
      </c>
      <c r="I85" s="37">
        <v>0.23799999999999999</v>
      </c>
      <c r="J85" s="6"/>
      <c r="K85" s="122">
        <f>IF(ISBLANK(D85),"",IF(D84&lt;D85,((D85-200)-$D$98),((D85+200)-$D$98)))</f>
        <v>-2.164999999081374E-4</v>
      </c>
      <c r="L85" s="123">
        <f t="shared" si="24"/>
        <v>-4.1278255293688926E-5</v>
      </c>
      <c r="M85" s="124" t="s">
        <v>38</v>
      </c>
      <c r="N85" s="122">
        <f>IF(ISBLANK(E85),"",(400-E85)-$E$98)</f>
        <v>1.2814000000105352E-3</v>
      </c>
      <c r="O85" s="123">
        <f t="shared" si="25"/>
        <v>2.4431388615585E-4</v>
      </c>
      <c r="P85" s="124" t="s">
        <v>38</v>
      </c>
      <c r="Q85" s="125">
        <f t="shared" si="26"/>
        <v>-4.9999999998107114E-5</v>
      </c>
      <c r="R85" s="126" t="s">
        <v>38</v>
      </c>
      <c r="S85" s="127">
        <f t="shared" si="27"/>
        <v>-4.9999999999883471E-5</v>
      </c>
      <c r="T85" s="128">
        <f>IF(M85="ON",IF(ISBLANK(D85),"0",IF(D84&lt;D85,(D85-200),(D85+200))),"0")</f>
        <v>344.01102100000003</v>
      </c>
      <c r="U85" s="128">
        <f t="shared" si="28"/>
        <v>100.24461400000001</v>
      </c>
      <c r="V85" s="128">
        <f t="shared" si="29"/>
        <v>12.1402</v>
      </c>
      <c r="W85" s="128">
        <f t="shared" si="30"/>
        <v>12.1379</v>
      </c>
      <c r="X85" s="129"/>
    </row>
    <row r="86" spans="1:24" x14ac:dyDescent="0.3">
      <c r="A86" s="69">
        <v>9</v>
      </c>
      <c r="B86" s="37" t="s">
        <v>118</v>
      </c>
      <c r="C86" s="37" t="s">
        <v>121</v>
      </c>
      <c r="D86" s="37">
        <v>344.01184599999999</v>
      </c>
      <c r="E86" s="37">
        <v>100.24205000000001</v>
      </c>
      <c r="F86" s="37">
        <v>12.1402</v>
      </c>
      <c r="G86" s="37">
        <v>12.1379</v>
      </c>
      <c r="H86" s="37">
        <v>0.24099999999999999</v>
      </c>
      <c r="I86" s="37">
        <v>0.23799999999999999</v>
      </c>
      <c r="J86" s="6"/>
      <c r="K86" s="38">
        <f>IF(ISBLANK(D86),"",D86-$D$98)</f>
        <v>6.0850000005530092E-4</v>
      </c>
      <c r="L86" s="46">
        <f t="shared" si="24"/>
        <v>1.1601763676127515E-4</v>
      </c>
      <c r="M86" s="40" t="s">
        <v>38</v>
      </c>
      <c r="N86" s="38">
        <f>IF(ISBLANK(E86),"",E86-$E$98)</f>
        <v>-1.2825999999961368E-3</v>
      </c>
      <c r="O86" s="46">
        <f t="shared" si="25"/>
        <v>-2.4454268017787837E-4</v>
      </c>
      <c r="P86" s="40" t="s">
        <v>38</v>
      </c>
      <c r="Q86" s="41">
        <f t="shared" si="26"/>
        <v>-4.9999999998107114E-5</v>
      </c>
      <c r="R86" s="42" t="s">
        <v>38</v>
      </c>
      <c r="S86" s="43">
        <f t="shared" si="27"/>
        <v>-4.9999999999883471E-5</v>
      </c>
      <c r="T86" s="44">
        <f>IF(M86="ON",IF(ISBLANK(D86),"0",D86),"0")</f>
        <v>344.01184599999999</v>
      </c>
      <c r="U86" s="44">
        <f t="shared" si="28"/>
        <v>100.24205000000001</v>
      </c>
      <c r="V86" s="44">
        <f t="shared" si="29"/>
        <v>12.1402</v>
      </c>
      <c r="W86" s="44">
        <f t="shared" si="30"/>
        <v>12.1379</v>
      </c>
      <c r="X86" s="45"/>
    </row>
    <row r="87" spans="1:24" x14ac:dyDescent="0.3">
      <c r="A87" s="69">
        <v>10</v>
      </c>
      <c r="B87" s="37" t="s">
        <v>118</v>
      </c>
      <c r="C87" s="37" t="s">
        <v>121</v>
      </c>
      <c r="D87" s="37">
        <v>144.01084</v>
      </c>
      <c r="E87" s="37">
        <v>299.75546000000003</v>
      </c>
      <c r="F87" s="37">
        <v>12.1401</v>
      </c>
      <c r="G87" s="37">
        <v>12.1378</v>
      </c>
      <c r="H87" s="37">
        <v>0.24099999999999999</v>
      </c>
      <c r="I87" s="37">
        <v>0.23799999999999999</v>
      </c>
      <c r="J87" s="6"/>
      <c r="K87" s="122">
        <f>IF(ISBLANK(D87),"",IF(D86&lt;D87,((D87-200)-$D$98),((D87+200)-$D$98)))</f>
        <v>-3.9749999990590368E-4</v>
      </c>
      <c r="L87" s="123">
        <f t="shared" si="24"/>
        <v>-7.5787396311667238E-5</v>
      </c>
      <c r="M87" s="124" t="s">
        <v>38</v>
      </c>
      <c r="N87" s="122">
        <f>IF(ISBLANK(E87),"",(400-E87)-$E$98)</f>
        <v>1.2073999999699936E-3</v>
      </c>
      <c r="O87" s="123">
        <f t="shared" si="25"/>
        <v>2.302030247074289E-4</v>
      </c>
      <c r="P87" s="124" t="s">
        <v>38</v>
      </c>
      <c r="Q87" s="125">
        <f t="shared" si="26"/>
        <v>-1.4999999999787406E-4</v>
      </c>
      <c r="R87" s="126" t="s">
        <v>38</v>
      </c>
      <c r="S87" s="127">
        <f t="shared" si="27"/>
        <v>-1.4999999999965041E-4</v>
      </c>
      <c r="T87" s="128">
        <f>IF(M87="ON",IF(ISBLANK(D87),"0",IF(D86&lt;D87,(D87-200),(D87+200))),"0")</f>
        <v>344.01084000000003</v>
      </c>
      <c r="U87" s="128">
        <f t="shared" si="28"/>
        <v>100.24453999999997</v>
      </c>
      <c r="V87" s="128">
        <f t="shared" si="29"/>
        <v>12.1401</v>
      </c>
      <c r="W87" s="128">
        <f t="shared" si="30"/>
        <v>12.1378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 t="str">
        <f>B78</f>
        <v>AB0350</v>
      </c>
      <c r="C98" s="49" t="str">
        <f>C78</f>
        <v>AB0360</v>
      </c>
      <c r="D98" s="50">
        <f>T98</f>
        <v>344.01123749999994</v>
      </c>
      <c r="E98" s="50">
        <f>U98</f>
        <v>100.2433326</v>
      </c>
      <c r="F98" s="51">
        <f>V98</f>
        <v>12.140249999999998</v>
      </c>
      <c r="G98" s="51">
        <f>W98</f>
        <v>12.13795</v>
      </c>
      <c r="H98" s="49">
        <f>H78</f>
        <v>0.24099999999999999</v>
      </c>
      <c r="I98" s="49">
        <f>I78</f>
        <v>0.23799999999999999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344.01123749999994</v>
      </c>
      <c r="U98" s="57">
        <f>IF(U99=0,VALUE(0),(U78+U79+U80+U81+U82+U83+U84+U85+U86+U87+U88+U89+U90+U91+U92+U93+U94+U95+U96+U97)/U99)</f>
        <v>100.2433326</v>
      </c>
      <c r="V98" s="57">
        <f>IF(V99=0,VALUE(0),(V78+V79+V80+V81+V82+V83+V84+V85+V86+V87+V88+V89+V90+V91+V92+V93+V94+V95+V96+V97)/V99)</f>
        <v>12.140249999999998</v>
      </c>
      <c r="W98" s="57">
        <f>IF(W99=0,VALUE(0),(W78+W79+W80+W81+W82+W83+W84+W85+W86+W87+W88+W89+W90+W91+W92+W93+W94+W95+W96+W97)/W99)</f>
        <v>12.13795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10</v>
      </c>
      <c r="U99" s="66">
        <f>COUNT(U78:U97)</f>
        <v>10</v>
      </c>
      <c r="V99" s="66">
        <f>COUNT(V78:V97)</f>
        <v>10</v>
      </c>
      <c r="W99" s="66">
        <f>COUNT(W78:W97)</f>
        <v>10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 t="s">
        <v>118</v>
      </c>
      <c r="C103" s="37" t="s">
        <v>122</v>
      </c>
      <c r="D103" s="37">
        <v>346.33675299999999</v>
      </c>
      <c r="E103" s="37">
        <v>100.17126399999999</v>
      </c>
      <c r="F103" s="37">
        <v>108.37050000000001</v>
      </c>
      <c r="G103" s="37">
        <v>108.34990000000001</v>
      </c>
      <c r="H103" s="37">
        <v>0.24099999999999999</v>
      </c>
      <c r="I103" s="37">
        <v>0.24199999999999999</v>
      </c>
      <c r="J103" s="6"/>
      <c r="K103" s="38">
        <f>IF(ISBLANK(D103),"",D103-$D$123)</f>
        <v>2.2990000002209854E-4</v>
      </c>
      <c r="L103" s="39">
        <f t="shared" ref="L103:L122" si="31">IF(K103="","",SIN(K103*PI()/200)*G103)</f>
        <v>3.9127974174759875E-4</v>
      </c>
      <c r="M103" s="40" t="s">
        <v>38</v>
      </c>
      <c r="N103" s="38">
        <f>IF(ISBLANK(E103),"",E103-$E$123)</f>
        <v>-2.726000000023987E-4</v>
      </c>
      <c r="O103" s="39">
        <f t="shared" ref="O103:O122" si="32">IF(N103="","",SIN(N103*PI()/200)*G103)</f>
        <v>-4.6395327355801291E-4</v>
      </c>
      <c r="P103" s="40" t="s">
        <v>38</v>
      </c>
      <c r="Q103" s="41">
        <f t="shared" ref="Q103:Q122" si="33">IF(ISBLANK(F103),"",F103-$F$123)</f>
        <v>3.9999999998485691E-5</v>
      </c>
      <c r="R103" s="42" t="s">
        <v>38</v>
      </c>
      <c r="S103" s="43">
        <f t="shared" ref="S103:S122" si="34">IF(ISBLANK(G103),"",G103-$G$123)</f>
        <v>4.0000000012696546E-5</v>
      </c>
      <c r="T103" s="44">
        <f>IF(M103="ON",IF(ISBLANK(D103),"0",D103),"0")</f>
        <v>346.33675299999999</v>
      </c>
      <c r="U103" s="44">
        <f t="shared" ref="U103:U122" si="35">IF(P103="ON",IF(ISBLANK(E103),"0",IF(E103&lt;200,E103,(400-E103))),"0")</f>
        <v>100.17126399999999</v>
      </c>
      <c r="V103" s="44">
        <f t="shared" ref="V103:V122" si="36">IF(R103="ON",IF(ISBLANK(F103),"0",F103),"0")</f>
        <v>108.37050000000001</v>
      </c>
      <c r="W103" s="44">
        <f t="shared" ref="W103:W122" si="37">IF(R103="ON",IF(ISBLANK(G103),"0",G103),"0")</f>
        <v>108.34990000000001</v>
      </c>
      <c r="X103" s="45"/>
    </row>
    <row r="104" spans="1:24" x14ac:dyDescent="0.3">
      <c r="A104" s="69">
        <v>2</v>
      </c>
      <c r="B104" s="37" t="s">
        <v>118</v>
      </c>
      <c r="C104" s="37" t="s">
        <v>122</v>
      </c>
      <c r="D104" s="37">
        <v>146.33603600000001</v>
      </c>
      <c r="E104" s="37">
        <v>299.82943</v>
      </c>
      <c r="F104" s="37">
        <v>108.3706</v>
      </c>
      <c r="G104" s="37">
        <v>108.35</v>
      </c>
      <c r="H104" s="37">
        <v>0.24099999999999999</v>
      </c>
      <c r="I104" s="37">
        <v>0.24199999999999999</v>
      </c>
      <c r="J104" s="6"/>
      <c r="K104" s="122">
        <f>IF(ISBLANK(D104),"",IF(D103&lt;D104,((D104-200)-$D$123),((D104+200)-$D$123)))</f>
        <v>-4.8709999992979647E-4</v>
      </c>
      <c r="L104" s="123">
        <f t="shared" si="31"/>
        <v>-8.2902365403450138E-4</v>
      </c>
      <c r="M104" s="124" t="s">
        <v>38</v>
      </c>
      <c r="N104" s="122">
        <f>IF(ISBLANK(E104),"",(400-E104)-$E$123)</f>
        <v>-9.6659999999815227E-4</v>
      </c>
      <c r="O104" s="123">
        <f t="shared" si="32"/>
        <v>-1.645112428825169E-3</v>
      </c>
      <c r="P104" s="124" t="s">
        <v>38</v>
      </c>
      <c r="Q104" s="125">
        <f t="shared" si="33"/>
        <v>1.3999999998759449E-4</v>
      </c>
      <c r="R104" s="126" t="s">
        <v>38</v>
      </c>
      <c r="S104" s="127">
        <f t="shared" si="34"/>
        <v>1.4000000000180535E-4</v>
      </c>
      <c r="T104" s="128">
        <f>IF(M104="ON",IF(ISBLANK(D104),"0",IF(D103&lt;D104,(D104-200),(D104+200))),"0")</f>
        <v>346.33603600000004</v>
      </c>
      <c r="U104" s="128">
        <f t="shared" si="35"/>
        <v>100.17057</v>
      </c>
      <c r="V104" s="128">
        <f t="shared" si="36"/>
        <v>108.3706</v>
      </c>
      <c r="W104" s="128">
        <f t="shared" si="37"/>
        <v>108.35</v>
      </c>
      <c r="X104" s="129"/>
    </row>
    <row r="105" spans="1:24" x14ac:dyDescent="0.3">
      <c r="A105" s="69">
        <v>3</v>
      </c>
      <c r="B105" s="37" t="s">
        <v>118</v>
      </c>
      <c r="C105" s="37" t="s">
        <v>122</v>
      </c>
      <c r="D105" s="37">
        <v>346.33694100000002</v>
      </c>
      <c r="E105" s="37">
        <v>100.17244700000001</v>
      </c>
      <c r="F105" s="37">
        <v>108.3706</v>
      </c>
      <c r="G105" s="37">
        <v>108.35</v>
      </c>
      <c r="H105" s="37">
        <v>0.24099999999999999</v>
      </c>
      <c r="I105" s="37">
        <v>0.24199999999999999</v>
      </c>
      <c r="J105" s="6"/>
      <c r="K105" s="38">
        <f>IF(ISBLANK(D105),"",D105-$D$123)</f>
        <v>4.1790000005903494E-4</v>
      </c>
      <c r="L105" s="46">
        <f t="shared" si="31"/>
        <v>7.112481731077478E-4</v>
      </c>
      <c r="M105" s="40" t="s">
        <v>38</v>
      </c>
      <c r="N105" s="38">
        <f>IF(ISBLANK(E105),"",E105-$E$123)</f>
        <v>9.1040000000930377E-4</v>
      </c>
      <c r="O105" s="46">
        <f t="shared" si="32"/>
        <v>1.5494623993659216E-3</v>
      </c>
      <c r="P105" s="40" t="s">
        <v>38</v>
      </c>
      <c r="Q105" s="41">
        <f t="shared" si="33"/>
        <v>1.3999999998759449E-4</v>
      </c>
      <c r="R105" s="42" t="s">
        <v>38</v>
      </c>
      <c r="S105" s="43">
        <f t="shared" si="34"/>
        <v>1.4000000000180535E-4</v>
      </c>
      <c r="T105" s="44">
        <f>IF(M105="ON",IF(ISBLANK(D105),"0",D105),"0")</f>
        <v>346.33694100000002</v>
      </c>
      <c r="U105" s="44">
        <f t="shared" si="35"/>
        <v>100.17244700000001</v>
      </c>
      <c r="V105" s="44">
        <f t="shared" si="36"/>
        <v>108.3706</v>
      </c>
      <c r="W105" s="44">
        <f t="shared" si="37"/>
        <v>108.35</v>
      </c>
      <c r="X105" s="45"/>
    </row>
    <row r="106" spans="1:24" x14ac:dyDescent="0.3">
      <c r="A106" s="69">
        <v>4</v>
      </c>
      <c r="B106" s="37" t="s">
        <v>118</v>
      </c>
      <c r="C106" s="37" t="s">
        <v>122</v>
      </c>
      <c r="D106" s="37">
        <v>146.33645000000001</v>
      </c>
      <c r="E106" s="37">
        <v>299.82829500000003</v>
      </c>
      <c r="F106" s="37">
        <v>108.37050000000001</v>
      </c>
      <c r="G106" s="37">
        <v>108.34990000000001</v>
      </c>
      <c r="H106" s="37">
        <v>0.24099999999999999</v>
      </c>
      <c r="I106" s="37">
        <v>0.24199999999999999</v>
      </c>
      <c r="J106" s="6"/>
      <c r="K106" s="122">
        <f>IF(ISBLANK(D106),"",IF(D105&lt;D106,((D106-200)-$D$123),((D106+200)-$D$123)))</f>
        <v>-7.3099999951864447E-5</v>
      </c>
      <c r="L106" s="123">
        <f t="shared" si="31"/>
        <v>-1.2441300174085052E-4</v>
      </c>
      <c r="M106" s="124" t="s">
        <v>38</v>
      </c>
      <c r="N106" s="122">
        <f>IF(ISBLANK(E106),"",(400-E106)-$E$123)</f>
        <v>1.6839999997841915E-4</v>
      </c>
      <c r="O106" s="123">
        <f t="shared" si="32"/>
        <v>2.86609432342689E-4</v>
      </c>
      <c r="P106" s="124" t="s">
        <v>38</v>
      </c>
      <c r="Q106" s="125">
        <f t="shared" si="33"/>
        <v>3.9999999998485691E-5</v>
      </c>
      <c r="R106" s="126" t="s">
        <v>38</v>
      </c>
      <c r="S106" s="127">
        <f t="shared" si="34"/>
        <v>4.0000000012696546E-5</v>
      </c>
      <c r="T106" s="128">
        <f>IF(M106="ON",IF(ISBLANK(D106),"0",IF(D105&lt;D106,(D106-200),(D106+200))),"0")</f>
        <v>346.33645000000001</v>
      </c>
      <c r="U106" s="128">
        <f t="shared" si="35"/>
        <v>100.17170499999997</v>
      </c>
      <c r="V106" s="128">
        <f t="shared" si="36"/>
        <v>108.37050000000001</v>
      </c>
      <c r="W106" s="128">
        <f t="shared" si="37"/>
        <v>108.34990000000001</v>
      </c>
      <c r="X106" s="129"/>
    </row>
    <row r="107" spans="1:24" x14ac:dyDescent="0.3">
      <c r="A107" s="69">
        <v>5</v>
      </c>
      <c r="B107" s="37" t="s">
        <v>118</v>
      </c>
      <c r="C107" s="37" t="s">
        <v>122</v>
      </c>
      <c r="D107" s="37">
        <v>346.336659</v>
      </c>
      <c r="E107" s="37">
        <v>100.17225500000001</v>
      </c>
      <c r="F107" s="37">
        <v>108.3704</v>
      </c>
      <c r="G107" s="37">
        <v>108.3498</v>
      </c>
      <c r="H107" s="37">
        <v>0.24099999999999999</v>
      </c>
      <c r="I107" s="37">
        <v>0.24199999999999999</v>
      </c>
      <c r="J107" s="6"/>
      <c r="K107" s="38">
        <f>IF(ISBLANK(D107),"",D107-$D$123)</f>
        <v>1.3590000003205205E-4</v>
      </c>
      <c r="L107" s="46">
        <f t="shared" si="31"/>
        <v>2.3129564086111441E-4</v>
      </c>
      <c r="M107" s="40" t="s">
        <v>38</v>
      </c>
      <c r="N107" s="38">
        <f>IF(ISBLANK(E107),"",E107-$E$123)</f>
        <v>7.1840000001088811E-4</v>
      </c>
      <c r="O107" s="46">
        <f t="shared" si="32"/>
        <v>1.2226842410195222E-3</v>
      </c>
      <c r="P107" s="40" t="s">
        <v>38</v>
      </c>
      <c r="Q107" s="41">
        <f t="shared" si="33"/>
        <v>-6.0000000004833964E-5</v>
      </c>
      <c r="R107" s="42" t="s">
        <v>38</v>
      </c>
      <c r="S107" s="43">
        <f t="shared" si="34"/>
        <v>-5.999999999062311E-5</v>
      </c>
      <c r="T107" s="44">
        <f>IF(M107="ON",IF(ISBLANK(D107),"0",D107),"0")</f>
        <v>346.336659</v>
      </c>
      <c r="U107" s="44">
        <f t="shared" si="35"/>
        <v>100.17225500000001</v>
      </c>
      <c r="V107" s="44">
        <f t="shared" si="36"/>
        <v>108.3704</v>
      </c>
      <c r="W107" s="44">
        <f t="shared" si="37"/>
        <v>108.3498</v>
      </c>
      <c r="X107" s="45"/>
    </row>
    <row r="108" spans="1:24" x14ac:dyDescent="0.3">
      <c r="A108" s="69">
        <v>6</v>
      </c>
      <c r="B108" s="37" t="s">
        <v>118</v>
      </c>
      <c r="C108" s="37" t="s">
        <v>122</v>
      </c>
      <c r="D108" s="37">
        <v>146.33651499999999</v>
      </c>
      <c r="E108" s="37">
        <v>299.82881200000003</v>
      </c>
      <c r="F108" s="37">
        <v>108.37050000000001</v>
      </c>
      <c r="G108" s="37">
        <v>108.34990000000001</v>
      </c>
      <c r="H108" s="37">
        <v>0.24099999999999999</v>
      </c>
      <c r="I108" s="37">
        <v>0.24199999999999999</v>
      </c>
      <c r="J108" s="6"/>
      <c r="K108" s="122">
        <f>IF(ISBLANK(D108),"",IF(D107&lt;D108,((D108-200)-$D$123),((D108+200)-$D$123)))</f>
        <v>-8.1000000022868335E-6</v>
      </c>
      <c r="L108" s="123">
        <f t="shared" si="31"/>
        <v>-1.3785845623108198E-5</v>
      </c>
      <c r="M108" s="124" t="s">
        <v>38</v>
      </c>
      <c r="N108" s="122">
        <f>IF(ISBLANK(E108),"",(400-E108)-$E$123)</f>
        <v>-3.4860000002367997E-4</v>
      </c>
      <c r="O108" s="123">
        <f t="shared" si="32"/>
        <v>-5.9330194853841726E-4</v>
      </c>
      <c r="P108" s="124" t="s">
        <v>38</v>
      </c>
      <c r="Q108" s="125">
        <f t="shared" si="33"/>
        <v>3.9999999998485691E-5</v>
      </c>
      <c r="R108" s="126" t="s">
        <v>38</v>
      </c>
      <c r="S108" s="127">
        <f t="shared" si="34"/>
        <v>4.0000000012696546E-5</v>
      </c>
      <c r="T108" s="128">
        <f>IF(M108="ON",IF(ISBLANK(D108),"0",IF(D107&lt;D108,(D108-200),(D108+200))),"0")</f>
        <v>346.33651499999996</v>
      </c>
      <c r="U108" s="128">
        <f t="shared" si="35"/>
        <v>100.17118799999997</v>
      </c>
      <c r="V108" s="128">
        <f t="shared" si="36"/>
        <v>108.37050000000001</v>
      </c>
      <c r="W108" s="128">
        <f t="shared" si="37"/>
        <v>108.34990000000001</v>
      </c>
      <c r="X108" s="129"/>
    </row>
    <row r="109" spans="1:24" x14ac:dyDescent="0.3">
      <c r="A109" s="69">
        <v>7</v>
      </c>
      <c r="B109" s="37" t="s">
        <v>118</v>
      </c>
      <c r="C109" s="37" t="s">
        <v>122</v>
      </c>
      <c r="D109" s="37">
        <v>346.33670699999999</v>
      </c>
      <c r="E109" s="37">
        <v>100.17167000000001</v>
      </c>
      <c r="F109" s="37">
        <v>108.3704</v>
      </c>
      <c r="G109" s="37">
        <v>108.3498</v>
      </c>
      <c r="H109" s="37">
        <v>0.24099999999999999</v>
      </c>
      <c r="I109" s="37">
        <v>0.24199999999999999</v>
      </c>
      <c r="J109" s="6"/>
      <c r="K109" s="38">
        <f>IF(ISBLANK(D109),"",D109-$D$123)</f>
        <v>1.8390000002455054E-4</v>
      </c>
      <c r="L109" s="46">
        <f t="shared" si="31"/>
        <v>3.1298946541558916E-4</v>
      </c>
      <c r="M109" s="40" t="s">
        <v>38</v>
      </c>
      <c r="N109" s="38">
        <f>IF(ISBLANK(E109),"",E109-$E$123)</f>
        <v>1.3340000000994223E-4</v>
      </c>
      <c r="O109" s="46">
        <f t="shared" si="32"/>
        <v>2.2704075412726998E-4</v>
      </c>
      <c r="P109" s="40" t="s">
        <v>38</v>
      </c>
      <c r="Q109" s="41">
        <f t="shared" si="33"/>
        <v>-6.0000000004833964E-5</v>
      </c>
      <c r="R109" s="42" t="s">
        <v>38</v>
      </c>
      <c r="S109" s="43">
        <f t="shared" si="34"/>
        <v>-5.999999999062311E-5</v>
      </c>
      <c r="T109" s="44">
        <f>IF(M109="ON",IF(ISBLANK(D109),"0",D109),"0")</f>
        <v>346.33670699999999</v>
      </c>
      <c r="U109" s="44">
        <f t="shared" si="35"/>
        <v>100.17167000000001</v>
      </c>
      <c r="V109" s="44">
        <f t="shared" si="36"/>
        <v>108.3704</v>
      </c>
      <c r="W109" s="44">
        <f t="shared" si="37"/>
        <v>108.3498</v>
      </c>
      <c r="X109" s="45"/>
    </row>
    <row r="110" spans="1:24" x14ac:dyDescent="0.3">
      <c r="A110" s="69">
        <v>8</v>
      </c>
      <c r="B110" s="37" t="s">
        <v>118</v>
      </c>
      <c r="C110" s="37" t="s">
        <v>122</v>
      </c>
      <c r="D110" s="37">
        <v>146.33615599999999</v>
      </c>
      <c r="E110" s="37">
        <v>299.82884100000001</v>
      </c>
      <c r="F110" s="37">
        <v>108.3704</v>
      </c>
      <c r="G110" s="37">
        <v>108.3498</v>
      </c>
      <c r="H110" s="37">
        <v>0.24099999999999999</v>
      </c>
      <c r="I110" s="37">
        <v>0.24199999999999999</v>
      </c>
      <c r="J110" s="6"/>
      <c r="K110" s="122">
        <f>IF(ISBLANK(D110),"",IF(D109&lt;D110,((D110-200)-$D$123),((D110+200)-$D$123)))</f>
        <v>-3.6710000000539367E-4</v>
      </c>
      <c r="L110" s="123">
        <f t="shared" si="31"/>
        <v>-6.2478756247925558E-4</v>
      </c>
      <c r="M110" s="124" t="s">
        <v>38</v>
      </c>
      <c r="N110" s="122">
        <f>IF(ISBLANK(E110),"",(400-E110)-$E$123)</f>
        <v>-3.7760000000730543E-4</v>
      </c>
      <c r="O110" s="123">
        <f t="shared" si="32"/>
        <v>-6.4265808660634465E-4</v>
      </c>
      <c r="P110" s="124" t="s">
        <v>38</v>
      </c>
      <c r="Q110" s="125">
        <f t="shared" si="33"/>
        <v>-6.0000000004833964E-5</v>
      </c>
      <c r="R110" s="126" t="s">
        <v>38</v>
      </c>
      <c r="S110" s="127">
        <f t="shared" si="34"/>
        <v>-5.999999999062311E-5</v>
      </c>
      <c r="T110" s="128">
        <f>IF(M110="ON",IF(ISBLANK(D110),"0",IF(D109&lt;D110,(D110-200),(D110+200))),"0")</f>
        <v>346.33615599999996</v>
      </c>
      <c r="U110" s="128">
        <f t="shared" si="35"/>
        <v>100.17115899999999</v>
      </c>
      <c r="V110" s="128">
        <f t="shared" si="36"/>
        <v>108.3704</v>
      </c>
      <c r="W110" s="128">
        <f t="shared" si="37"/>
        <v>108.3498</v>
      </c>
      <c r="X110" s="129"/>
    </row>
    <row r="111" spans="1:24" x14ac:dyDescent="0.3">
      <c r="A111" s="69">
        <v>9</v>
      </c>
      <c r="B111" s="37" t="s">
        <v>118</v>
      </c>
      <c r="C111" s="37" t="s">
        <v>122</v>
      </c>
      <c r="D111" s="37">
        <v>346.33658000000003</v>
      </c>
      <c r="E111" s="37">
        <v>100.17194600000001</v>
      </c>
      <c r="F111" s="37">
        <v>108.37050000000001</v>
      </c>
      <c r="G111" s="37">
        <v>108.34990000000001</v>
      </c>
      <c r="H111" s="37">
        <v>0.24099999999999999</v>
      </c>
      <c r="I111" s="37">
        <v>0.24199999999999999</v>
      </c>
      <c r="J111" s="6"/>
      <c r="K111" s="38">
        <f>IF(ISBLANK(D111),"",D111-$D$123)</f>
        <v>5.6900000060977618E-5</v>
      </c>
      <c r="L111" s="46">
        <f t="shared" si="31"/>
        <v>9.6841310688138536E-5</v>
      </c>
      <c r="M111" s="40" t="s">
        <v>38</v>
      </c>
      <c r="N111" s="38">
        <f>IF(ISBLANK(E111),"",E111-$E$123)</f>
        <v>4.094000000094411E-4</v>
      </c>
      <c r="O111" s="46">
        <f t="shared" si="32"/>
        <v>6.9678088846893106E-4</v>
      </c>
      <c r="P111" s="40" t="s">
        <v>38</v>
      </c>
      <c r="Q111" s="41">
        <f t="shared" si="33"/>
        <v>3.9999999998485691E-5</v>
      </c>
      <c r="R111" s="42" t="s">
        <v>38</v>
      </c>
      <c r="S111" s="43">
        <f t="shared" si="34"/>
        <v>4.0000000012696546E-5</v>
      </c>
      <c r="T111" s="44">
        <f>IF(M111="ON",IF(ISBLANK(D111),"0",D111),"0")</f>
        <v>346.33658000000003</v>
      </c>
      <c r="U111" s="44">
        <f t="shared" si="35"/>
        <v>100.17194600000001</v>
      </c>
      <c r="V111" s="44">
        <f t="shared" si="36"/>
        <v>108.37050000000001</v>
      </c>
      <c r="W111" s="44">
        <f t="shared" si="37"/>
        <v>108.34990000000001</v>
      </c>
      <c r="X111" s="45"/>
    </row>
    <row r="112" spans="1:24" x14ac:dyDescent="0.3">
      <c r="A112" s="69">
        <v>10</v>
      </c>
      <c r="B112" s="37" t="s">
        <v>118</v>
      </c>
      <c r="C112" s="37" t="s">
        <v>122</v>
      </c>
      <c r="D112" s="37">
        <v>146.336434</v>
      </c>
      <c r="E112" s="37">
        <v>299.82883800000002</v>
      </c>
      <c r="F112" s="37">
        <v>108.3702</v>
      </c>
      <c r="G112" s="37">
        <v>108.3496</v>
      </c>
      <c r="H112" s="37">
        <v>0.24099999999999999</v>
      </c>
      <c r="I112" s="37">
        <v>0.24199999999999999</v>
      </c>
      <c r="J112" s="6"/>
      <c r="K112" s="122">
        <f>IF(ISBLANK(D112),"",IF(D111&lt;D112,((D112-200)-$D$123),((D112+200)-$D$123)))</f>
        <v>-8.9099999968311749E-5</v>
      </c>
      <c r="L112" s="123">
        <f t="shared" si="31"/>
        <v>-1.5164388188353806E-4</v>
      </c>
      <c r="M112" s="124" t="s">
        <v>38</v>
      </c>
      <c r="N112" s="122">
        <f>IF(ISBLANK(E112),"",(400-E112)-$E$123)</f>
        <v>-3.746000000148797E-4</v>
      </c>
      <c r="O112" s="123">
        <f t="shared" si="32"/>
        <v>-6.3755104574324782E-4</v>
      </c>
      <c r="P112" s="124" t="s">
        <v>38</v>
      </c>
      <c r="Q112" s="125">
        <f t="shared" si="33"/>
        <v>-2.6000000001147328E-4</v>
      </c>
      <c r="R112" s="126" t="s">
        <v>38</v>
      </c>
      <c r="S112" s="127">
        <f t="shared" si="34"/>
        <v>-2.5999999999726242E-4</v>
      </c>
      <c r="T112" s="128">
        <f>IF(M112="ON",IF(ISBLANK(D112),"0",IF(D111&lt;D112,(D112-200),(D112+200))),"0")</f>
        <v>346.336434</v>
      </c>
      <c r="U112" s="128">
        <f t="shared" si="35"/>
        <v>100.17116199999998</v>
      </c>
      <c r="V112" s="128">
        <f t="shared" si="36"/>
        <v>108.3702</v>
      </c>
      <c r="W112" s="128">
        <f t="shared" si="37"/>
        <v>108.3496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 t="str">
        <f>B103</f>
        <v>AB0350</v>
      </c>
      <c r="C123" s="49" t="str">
        <f>C103</f>
        <v>AB0440</v>
      </c>
      <c r="D123" s="50">
        <f>T123</f>
        <v>346.33652309999997</v>
      </c>
      <c r="E123" s="50">
        <f>U123</f>
        <v>100.1715366</v>
      </c>
      <c r="F123" s="51">
        <f>V123</f>
        <v>108.37046000000001</v>
      </c>
      <c r="G123" s="51">
        <f>W123</f>
        <v>108.34985999999999</v>
      </c>
      <c r="H123" s="49">
        <f>H103</f>
        <v>0.24099999999999999</v>
      </c>
      <c r="I123" s="49">
        <f>I103</f>
        <v>0.24199999999999999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346.33652309999997</v>
      </c>
      <c r="U123" s="57">
        <f>IF(U124=0,VALUE(0),(U103+U104+U105+U106+U107+U108+U109+U110+U111+U112+U113+U114+U115+U116+U117+U118+U119+U120+U121+U122)/U124)</f>
        <v>100.1715366</v>
      </c>
      <c r="V123" s="57">
        <f>IF(V124=0,VALUE(0),(V103+V104+V105+V106+V107+V108+V109+V110+V111+V112+V113+V114+V115+V116+V117+V118+V119+V120+V121+V122)/V124)</f>
        <v>108.37046000000001</v>
      </c>
      <c r="W123" s="57">
        <f>IF(W124=0,VALUE(0),(W103+W104+W105+W106+W107+W108+W109+W110+W111+W112+W113+W114+W115+W116+W117+W118+W119+W120+W121+W122)/W124)</f>
        <v>108.34985999999999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10</v>
      </c>
      <c r="U124" s="66">
        <f>COUNT(U103:U122)</f>
        <v>10</v>
      </c>
      <c r="V124" s="66">
        <f>COUNT(V103:V122)</f>
        <v>10</v>
      </c>
      <c r="W124" s="66">
        <f>COUNT(W103:W122)</f>
        <v>10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37" t="s">
        <v>118</v>
      </c>
      <c r="C128" s="37" t="s">
        <v>123</v>
      </c>
      <c r="D128" s="37">
        <v>345.64746500000001</v>
      </c>
      <c r="E128" s="37">
        <v>100.135071</v>
      </c>
      <c r="F128" s="37">
        <v>120.52419999999999</v>
      </c>
      <c r="G128" s="37">
        <v>120.50149999999999</v>
      </c>
      <c r="H128" s="37">
        <v>0.24099999999999999</v>
      </c>
      <c r="I128" s="37">
        <v>0.24299999999999999</v>
      </c>
      <c r="J128" s="6"/>
      <c r="K128" s="38">
        <f>IF(ISBLANK(D128),"",D128-$D$148)</f>
        <v>3.6200000005237598E-4</v>
      </c>
      <c r="L128" s="39">
        <f t="shared" ref="L128:L147" si="38">IF(K128="","",SIN(K128*PI()/200)*G128)</f>
        <v>6.8520559523070265E-4</v>
      </c>
      <c r="M128" s="40" t="s">
        <v>38</v>
      </c>
      <c r="N128" s="38">
        <f>IF(ISBLANK(E128),"",E128-$E$148)</f>
        <v>2.9739999999378597E-4</v>
      </c>
      <c r="O128" s="39">
        <f t="shared" ref="O128:O147" si="39">IF(N128="","",SIN(N128*PI()/200)*G128)</f>
        <v>5.629285745531109E-4</v>
      </c>
      <c r="P128" s="40" t="s">
        <v>38</v>
      </c>
      <c r="Q128" s="41">
        <f t="shared" ref="Q128:Q147" si="40">IF(ISBLANK(F128),"",F128-$F$148)</f>
        <v>1.699999999971169E-4</v>
      </c>
      <c r="R128" s="42" t="s">
        <v>38</v>
      </c>
      <c r="S128" s="43">
        <f t="shared" ref="S128:S147" si="41">IF(ISBLANK(G128),"",G128-$G$148)</f>
        <v>1.7000000001132776E-4</v>
      </c>
      <c r="T128" s="44">
        <f>IF(M128="ON",IF(ISBLANK(D128),"0",D128),"0")</f>
        <v>345.64746500000001</v>
      </c>
      <c r="U128" s="44">
        <f t="shared" ref="U128:U147" si="42">IF(P128="ON",IF(ISBLANK(E128),"0",IF(E128&lt;200,E128,(400-E128))),"0")</f>
        <v>100.135071</v>
      </c>
      <c r="V128" s="44">
        <f t="shared" ref="V128:V147" si="43">IF(R128="ON",IF(ISBLANK(F128),"0",F128),"0")</f>
        <v>120.52419999999999</v>
      </c>
      <c r="W128" s="44">
        <f t="shared" ref="W128:W147" si="44">IF(R128="ON",IF(ISBLANK(G128),"0",G128),"0")</f>
        <v>120.50149999999999</v>
      </c>
      <c r="X128" s="45"/>
    </row>
    <row r="129" spans="1:24" x14ac:dyDescent="0.3">
      <c r="A129" s="69">
        <v>2</v>
      </c>
      <c r="B129" s="37" t="s">
        <v>118</v>
      </c>
      <c r="C129" s="37" t="s">
        <v>123</v>
      </c>
      <c r="D129" s="37">
        <v>145.64700400000001</v>
      </c>
      <c r="E129" s="37">
        <v>299.86568499999998</v>
      </c>
      <c r="F129" s="37">
        <v>120.524</v>
      </c>
      <c r="G129" s="37">
        <v>120.5013</v>
      </c>
      <c r="H129" s="37">
        <v>0.24099999999999999</v>
      </c>
      <c r="I129" s="37">
        <v>0.24299999999999999</v>
      </c>
      <c r="J129" s="6"/>
      <c r="K129" s="122">
        <f>IF(ISBLANK(D129),"",IF(D128&lt;D129,((D129-200)-$D$148),((D129+200)-$D$148)))</f>
        <v>-9.8999999920579285E-5</v>
      </c>
      <c r="L129" s="123">
        <f t="shared" si="38"/>
        <v>-1.8739016926946431E-4</v>
      </c>
      <c r="M129" s="124" t="s">
        <v>38</v>
      </c>
      <c r="N129" s="122">
        <f>IF(ISBLANK(E129),"",(400-E129)-$E$148)</f>
        <v>-4.585999999875412E-4</v>
      </c>
      <c r="O129" s="123">
        <f t="shared" si="39"/>
        <v>-8.680518352815592E-4</v>
      </c>
      <c r="P129" s="124" t="s">
        <v>38</v>
      </c>
      <c r="Q129" s="125">
        <f t="shared" si="40"/>
        <v>-2.9999999995311555E-5</v>
      </c>
      <c r="R129" s="126" t="s">
        <v>38</v>
      </c>
      <c r="S129" s="127">
        <f t="shared" si="41"/>
        <v>-2.99999999811007E-5</v>
      </c>
      <c r="T129" s="128">
        <f>IF(M129="ON",IF(ISBLANK(D129),"0",IF(D128&lt;D129,(D129-200),(D129+200))),"0")</f>
        <v>345.64700400000004</v>
      </c>
      <c r="U129" s="128">
        <f t="shared" si="42"/>
        <v>100.13431500000002</v>
      </c>
      <c r="V129" s="128">
        <f t="shared" si="43"/>
        <v>120.524</v>
      </c>
      <c r="W129" s="128">
        <f t="shared" si="44"/>
        <v>120.5013</v>
      </c>
      <c r="X129" s="129"/>
    </row>
    <row r="130" spans="1:24" x14ac:dyDescent="0.3">
      <c r="A130" s="69">
        <v>3</v>
      </c>
      <c r="B130" s="37" t="s">
        <v>118</v>
      </c>
      <c r="C130" s="37" t="s">
        <v>123</v>
      </c>
      <c r="D130" s="37">
        <v>345.64742999999999</v>
      </c>
      <c r="E130" s="37">
        <v>100.135595</v>
      </c>
      <c r="F130" s="37">
        <v>120.52419999999999</v>
      </c>
      <c r="G130" s="37">
        <v>120.50149999999999</v>
      </c>
      <c r="H130" s="37">
        <v>0.24099999999999999</v>
      </c>
      <c r="I130" s="37">
        <v>0.24299999999999999</v>
      </c>
      <c r="J130" s="6"/>
      <c r="K130" s="38">
        <f>IF(ISBLANK(D130),"",D130-$D$148)</f>
        <v>3.2700000002705565E-4</v>
      </c>
      <c r="L130" s="46">
        <f t="shared" si="38"/>
        <v>6.1895643543309999E-4</v>
      </c>
      <c r="M130" s="40" t="s">
        <v>38</v>
      </c>
      <c r="N130" s="38">
        <f>IF(ISBLANK(E130),"",E130-$E$148)</f>
        <v>8.2139999999242264E-4</v>
      </c>
      <c r="O130" s="46">
        <f t="shared" si="39"/>
        <v>1.5547731376334014E-3</v>
      </c>
      <c r="P130" s="40" t="s">
        <v>38</v>
      </c>
      <c r="Q130" s="41">
        <f t="shared" si="40"/>
        <v>1.699999999971169E-4</v>
      </c>
      <c r="R130" s="42" t="s">
        <v>38</v>
      </c>
      <c r="S130" s="43">
        <f t="shared" si="41"/>
        <v>1.7000000001132776E-4</v>
      </c>
      <c r="T130" s="44">
        <f>IF(M130="ON",IF(ISBLANK(D130),"0",D130),"0")</f>
        <v>345.64742999999999</v>
      </c>
      <c r="U130" s="44">
        <f t="shared" si="42"/>
        <v>100.135595</v>
      </c>
      <c r="V130" s="44">
        <f t="shared" si="43"/>
        <v>120.52419999999999</v>
      </c>
      <c r="W130" s="44">
        <f t="shared" si="44"/>
        <v>120.50149999999999</v>
      </c>
      <c r="X130" s="45"/>
    </row>
    <row r="131" spans="1:24" x14ac:dyDescent="0.3">
      <c r="A131" s="69">
        <v>4</v>
      </c>
      <c r="B131" s="37" t="s">
        <v>118</v>
      </c>
      <c r="C131" s="37" t="s">
        <v>123</v>
      </c>
      <c r="D131" s="37">
        <v>145.64687599999999</v>
      </c>
      <c r="E131" s="37">
        <v>299.86544800000001</v>
      </c>
      <c r="F131" s="37">
        <v>120.5241</v>
      </c>
      <c r="G131" s="37">
        <v>120.5014</v>
      </c>
      <c r="H131" s="37">
        <v>0.24099999999999999</v>
      </c>
      <c r="I131" s="37">
        <v>0.24299999999999999</v>
      </c>
      <c r="J131" s="6"/>
      <c r="K131" s="122">
        <f>IF(ISBLANK(D131),"",IF(D130&lt;D131,((D131-200)-$D$148),((D131+200)-$D$148)))</f>
        <v>-2.2699999993847086E-4</v>
      </c>
      <c r="L131" s="123">
        <f t="shared" si="38"/>
        <v>-4.2967276512319378E-4</v>
      </c>
      <c r="M131" s="124" t="s">
        <v>38</v>
      </c>
      <c r="N131" s="122">
        <f>IF(ISBLANK(E131),"",(400-E131)-$E$148)</f>
        <v>-2.2160000001747449E-4</v>
      </c>
      <c r="O131" s="123">
        <f t="shared" si="39"/>
        <v>-4.1945147482214107E-4</v>
      </c>
      <c r="P131" s="124" t="s">
        <v>38</v>
      </c>
      <c r="Q131" s="125">
        <f t="shared" si="40"/>
        <v>7.0000000008008101E-5</v>
      </c>
      <c r="R131" s="126" t="s">
        <v>38</v>
      </c>
      <c r="S131" s="127">
        <f t="shared" si="41"/>
        <v>7.0000000022218956E-5</v>
      </c>
      <c r="T131" s="128">
        <f>IF(M131="ON",IF(ISBLANK(D131),"0",IF(D130&lt;D131,(D131-200),(D131+200))),"0")</f>
        <v>345.64687600000002</v>
      </c>
      <c r="U131" s="128">
        <f t="shared" si="42"/>
        <v>100.13455199999999</v>
      </c>
      <c r="V131" s="128">
        <f t="shared" si="43"/>
        <v>120.5241</v>
      </c>
      <c r="W131" s="128">
        <f t="shared" si="44"/>
        <v>120.5014</v>
      </c>
      <c r="X131" s="129"/>
    </row>
    <row r="132" spans="1:24" x14ac:dyDescent="0.3">
      <c r="A132" s="69">
        <v>5</v>
      </c>
      <c r="B132" s="37" t="s">
        <v>118</v>
      </c>
      <c r="C132" s="37" t="s">
        <v>123</v>
      </c>
      <c r="D132" s="37">
        <v>345.646998</v>
      </c>
      <c r="E132" s="37">
        <v>100.135228</v>
      </c>
      <c r="F132" s="37">
        <v>120.52419999999999</v>
      </c>
      <c r="G132" s="37">
        <v>120.50149999999999</v>
      </c>
      <c r="H132" s="37">
        <v>0.24099999999999999</v>
      </c>
      <c r="I132" s="37">
        <v>0.24299999999999999</v>
      </c>
      <c r="J132" s="6"/>
      <c r="K132" s="38">
        <f>IF(ISBLANK(D132),"",D132-$D$148)</f>
        <v>-1.0499999996227416E-4</v>
      </c>
      <c r="L132" s="46">
        <f t="shared" si="38"/>
        <v>-1.9874747918044016E-4</v>
      </c>
      <c r="M132" s="40" t="s">
        <v>38</v>
      </c>
      <c r="N132" s="38">
        <f>IF(ISBLANK(E132),"",E132-$E$148)</f>
        <v>4.5439999999530301E-4</v>
      </c>
      <c r="O132" s="46">
        <f t="shared" si="39"/>
        <v>8.601033768607688E-4</v>
      </c>
      <c r="P132" s="40" t="s">
        <v>38</v>
      </c>
      <c r="Q132" s="41">
        <f t="shared" si="40"/>
        <v>1.699999999971169E-4</v>
      </c>
      <c r="R132" s="42" t="s">
        <v>38</v>
      </c>
      <c r="S132" s="43">
        <f t="shared" si="41"/>
        <v>1.7000000001132776E-4</v>
      </c>
      <c r="T132" s="44">
        <f>IF(M132="ON",IF(ISBLANK(D132),"0",D132),"0")</f>
        <v>345.646998</v>
      </c>
      <c r="U132" s="44">
        <f t="shared" si="42"/>
        <v>100.135228</v>
      </c>
      <c r="V132" s="44">
        <f t="shared" si="43"/>
        <v>120.52419999999999</v>
      </c>
      <c r="W132" s="44">
        <f t="shared" si="44"/>
        <v>120.50149999999999</v>
      </c>
      <c r="X132" s="45"/>
    </row>
    <row r="133" spans="1:24" x14ac:dyDescent="0.3">
      <c r="A133" s="69">
        <v>6</v>
      </c>
      <c r="B133" s="37" t="s">
        <v>118</v>
      </c>
      <c r="C133" s="37" t="s">
        <v>123</v>
      </c>
      <c r="D133" s="37">
        <v>145.64689899999999</v>
      </c>
      <c r="E133" s="37">
        <v>299.86571800000002</v>
      </c>
      <c r="F133" s="37">
        <v>120.5239</v>
      </c>
      <c r="G133" s="37">
        <v>120.5012</v>
      </c>
      <c r="H133" s="37">
        <v>0.24099999999999999</v>
      </c>
      <c r="I133" s="37">
        <v>0.24299999999999999</v>
      </c>
      <c r="J133" s="6"/>
      <c r="K133" s="122">
        <f>IF(ISBLANK(D133),"",IF(D132&lt;D133,((D133-200)-$D$148),((D133+200)-$D$148)))</f>
        <v>-2.0399999999654028E-4</v>
      </c>
      <c r="L133" s="123">
        <f t="shared" si="38"/>
        <v>-3.8613699835491998E-4</v>
      </c>
      <c r="M133" s="124" t="s">
        <v>38</v>
      </c>
      <c r="N133" s="122">
        <f>IF(ISBLANK(E133),"",(400-E133)-$E$148)</f>
        <v>-4.9160000001791104E-4</v>
      </c>
      <c r="O133" s="123">
        <f t="shared" si="39"/>
        <v>-9.3051445294045306E-4</v>
      </c>
      <c r="P133" s="124" t="s">
        <v>38</v>
      </c>
      <c r="Q133" s="125">
        <f t="shared" si="40"/>
        <v>-1.2999999999863121E-4</v>
      </c>
      <c r="R133" s="126" t="s">
        <v>38</v>
      </c>
      <c r="S133" s="127">
        <f t="shared" si="41"/>
        <v>-1.2999999998442036E-4</v>
      </c>
      <c r="T133" s="128">
        <f>IF(M133="ON",IF(ISBLANK(D133),"0",IF(D132&lt;D133,(D133-200),(D133+200))),"0")</f>
        <v>345.64689899999996</v>
      </c>
      <c r="U133" s="128">
        <f t="shared" si="42"/>
        <v>100.13428199999998</v>
      </c>
      <c r="V133" s="128">
        <f t="shared" si="43"/>
        <v>120.5239</v>
      </c>
      <c r="W133" s="128">
        <f t="shared" si="44"/>
        <v>120.5012</v>
      </c>
      <c r="X133" s="129"/>
    </row>
    <row r="134" spans="1:24" x14ac:dyDescent="0.3">
      <c r="A134" s="69">
        <v>7</v>
      </c>
      <c r="B134" s="37" t="s">
        <v>118</v>
      </c>
      <c r="C134" s="37" t="s">
        <v>123</v>
      </c>
      <c r="D134" s="37">
        <v>345.64696300000003</v>
      </c>
      <c r="E134" s="37">
        <v>100.135159</v>
      </c>
      <c r="F134" s="37">
        <v>120.5241</v>
      </c>
      <c r="G134" s="37">
        <v>120.5014</v>
      </c>
      <c r="H134" s="37">
        <v>0.24099999999999999</v>
      </c>
      <c r="I134" s="37">
        <v>0.24299999999999999</v>
      </c>
      <c r="J134" s="6"/>
      <c r="K134" s="38">
        <f>IF(ISBLANK(D134),"",D134-$D$148)</f>
        <v>-1.3999999993075107E-4</v>
      </c>
      <c r="L134" s="46">
        <f t="shared" si="38"/>
        <v>-2.6499641895980948E-4</v>
      </c>
      <c r="M134" s="40" t="s">
        <v>38</v>
      </c>
      <c r="N134" s="38">
        <f>IF(ISBLANK(E134),"",E134-$E$148)</f>
        <v>3.85399999998981E-4</v>
      </c>
      <c r="O134" s="46">
        <f t="shared" si="39"/>
        <v>7.2949728512011367E-4</v>
      </c>
      <c r="P134" s="40" t="s">
        <v>38</v>
      </c>
      <c r="Q134" s="41">
        <f t="shared" si="40"/>
        <v>7.0000000008008101E-5</v>
      </c>
      <c r="R134" s="42" t="s">
        <v>38</v>
      </c>
      <c r="S134" s="43">
        <f t="shared" si="41"/>
        <v>7.0000000022218956E-5</v>
      </c>
      <c r="T134" s="44">
        <f>IF(M134="ON",IF(ISBLANK(D134),"0",D134),"0")</f>
        <v>345.64696300000003</v>
      </c>
      <c r="U134" s="44">
        <f t="shared" si="42"/>
        <v>100.135159</v>
      </c>
      <c r="V134" s="44">
        <f t="shared" si="43"/>
        <v>120.5241</v>
      </c>
      <c r="W134" s="44">
        <f t="shared" si="44"/>
        <v>120.5014</v>
      </c>
      <c r="X134" s="45"/>
    </row>
    <row r="135" spans="1:24" x14ac:dyDescent="0.3">
      <c r="A135" s="69">
        <v>8</v>
      </c>
      <c r="B135" s="37" t="s">
        <v>118</v>
      </c>
      <c r="C135" s="37" t="s">
        <v>123</v>
      </c>
      <c r="D135" s="37">
        <v>145.64688799999999</v>
      </c>
      <c r="E135" s="37">
        <v>299.86579799999998</v>
      </c>
      <c r="F135" s="37">
        <v>120.52379999999999</v>
      </c>
      <c r="G135" s="37">
        <v>120.50109999999999</v>
      </c>
      <c r="H135" s="37">
        <v>0.24099999999999999</v>
      </c>
      <c r="I135" s="37">
        <v>0.24299999999999999</v>
      </c>
      <c r="J135" s="6"/>
      <c r="K135" s="122">
        <f>IF(ISBLANK(D135),"",IF(D134&lt;D135,((D135-200)-$D$148),((D135+200)-$D$148)))</f>
        <v>-2.1499999996876795E-4</v>
      </c>
      <c r="L135" s="123">
        <f t="shared" si="38"/>
        <v>-4.0695777323781021E-4</v>
      </c>
      <c r="M135" s="124" t="s">
        <v>38</v>
      </c>
      <c r="N135" s="122">
        <f>IF(ISBLANK(E135),"",(400-E135)-$E$148)</f>
        <v>-5.7159999998646072E-4</v>
      </c>
      <c r="O135" s="123">
        <f t="shared" si="39"/>
        <v>-1.0819398288759551E-3</v>
      </c>
      <c r="P135" s="124" t="s">
        <v>38</v>
      </c>
      <c r="Q135" s="125">
        <f t="shared" si="40"/>
        <v>-2.3000000000195087E-4</v>
      </c>
      <c r="R135" s="126" t="s">
        <v>38</v>
      </c>
      <c r="S135" s="127">
        <f t="shared" si="41"/>
        <v>-2.2999999998774001E-4</v>
      </c>
      <c r="T135" s="128">
        <f>IF(M135="ON",IF(ISBLANK(D135),"0",IF(D134&lt;D135,(D135-200),(D135+200))),"0")</f>
        <v>345.64688799999999</v>
      </c>
      <c r="U135" s="128">
        <f t="shared" si="42"/>
        <v>100.13420200000002</v>
      </c>
      <c r="V135" s="128">
        <f t="shared" si="43"/>
        <v>120.52379999999999</v>
      </c>
      <c r="W135" s="128">
        <f t="shared" si="44"/>
        <v>120.50109999999999</v>
      </c>
      <c r="X135" s="129"/>
    </row>
    <row r="136" spans="1:24" x14ac:dyDescent="0.3">
      <c r="A136" s="69">
        <v>9</v>
      </c>
      <c r="B136" s="37" t="s">
        <v>118</v>
      </c>
      <c r="C136" s="37" t="s">
        <v>123</v>
      </c>
      <c r="D136" s="37">
        <v>345.64740799999998</v>
      </c>
      <c r="E136" s="37">
        <v>100.13509500000001</v>
      </c>
      <c r="F136" s="37">
        <v>120.5241</v>
      </c>
      <c r="G136" s="37">
        <v>120.5014</v>
      </c>
      <c r="H136" s="37">
        <v>0.24099999999999999</v>
      </c>
      <c r="I136" s="37">
        <v>0.24299999999999999</v>
      </c>
      <c r="J136" s="6"/>
      <c r="K136" s="38">
        <f>IF(ISBLANK(D136),"",D136-$D$148)</f>
        <v>3.0500000002575689E-4</v>
      </c>
      <c r="L136" s="46">
        <f t="shared" si="38"/>
        <v>5.7731362735215469E-4</v>
      </c>
      <c r="M136" s="40" t="s">
        <v>38</v>
      </c>
      <c r="N136" s="38">
        <f>IF(ISBLANK(E136),"",E136-$E$148)</f>
        <v>3.2140000000424607E-4</v>
      </c>
      <c r="O136" s="46">
        <f t="shared" si="39"/>
        <v>6.0835606497602012E-4</v>
      </c>
      <c r="P136" s="40" t="s">
        <v>38</v>
      </c>
      <c r="Q136" s="41">
        <f t="shared" si="40"/>
        <v>7.0000000008008101E-5</v>
      </c>
      <c r="R136" s="42" t="s">
        <v>38</v>
      </c>
      <c r="S136" s="43">
        <f t="shared" si="41"/>
        <v>7.0000000022218956E-5</v>
      </c>
      <c r="T136" s="44">
        <f>IF(M136="ON",IF(ISBLANK(D136),"0",D136),"0")</f>
        <v>345.64740799999998</v>
      </c>
      <c r="U136" s="44">
        <f t="shared" si="42"/>
        <v>100.13509500000001</v>
      </c>
      <c r="V136" s="44">
        <f t="shared" si="43"/>
        <v>120.5241</v>
      </c>
      <c r="W136" s="44">
        <f t="shared" si="44"/>
        <v>120.5014</v>
      </c>
      <c r="X136" s="45"/>
    </row>
    <row r="137" spans="1:24" x14ac:dyDescent="0.3">
      <c r="A137" s="69">
        <v>10</v>
      </c>
      <c r="B137" s="37" t="s">
        <v>118</v>
      </c>
      <c r="C137" s="37" t="s">
        <v>123</v>
      </c>
      <c r="D137" s="37">
        <v>145.647099</v>
      </c>
      <c r="E137" s="37">
        <v>299.86576300000002</v>
      </c>
      <c r="F137" s="37">
        <v>120.52370000000001</v>
      </c>
      <c r="G137" s="37">
        <v>120.501</v>
      </c>
      <c r="H137" s="37">
        <v>0.24099999999999999</v>
      </c>
      <c r="I137" s="37">
        <v>0.24299999999999999</v>
      </c>
      <c r="J137" s="6"/>
      <c r="K137" s="122">
        <f>IF(ISBLANK(D137),"",IF(D136&lt;D137,((D137-200)-$D$148),((D137+200)-$D$148)))</f>
        <v>-3.999999933057552E-6</v>
      </c>
      <c r="L137" s="123">
        <f t="shared" si="38"/>
        <v>-7.5713010002941102E-6</v>
      </c>
      <c r="M137" s="124" t="s">
        <v>38</v>
      </c>
      <c r="N137" s="122">
        <f>IF(ISBLANK(E137),"",(400-E137)-$E$148)</f>
        <v>-5.366000000179838E-4</v>
      </c>
      <c r="O137" s="123">
        <f t="shared" si="39"/>
        <v>-1.0156900462096636E-3</v>
      </c>
      <c r="P137" s="124" t="s">
        <v>38</v>
      </c>
      <c r="Q137" s="125">
        <f t="shared" si="40"/>
        <v>-3.2999999999105967E-4</v>
      </c>
      <c r="R137" s="126" t="s">
        <v>38</v>
      </c>
      <c r="S137" s="127">
        <f t="shared" si="41"/>
        <v>-3.2999999997684881E-4</v>
      </c>
      <c r="T137" s="128">
        <f>IF(M137="ON",IF(ISBLANK(D137),"0",IF(D136&lt;D137,(D137-200),(D137+200))),"0")</f>
        <v>345.64709900000003</v>
      </c>
      <c r="U137" s="128">
        <f t="shared" si="42"/>
        <v>100.13423699999998</v>
      </c>
      <c r="V137" s="128">
        <f t="shared" si="43"/>
        <v>120.52370000000001</v>
      </c>
      <c r="W137" s="128">
        <f t="shared" si="44"/>
        <v>120.501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 t="str">
        <f>B128</f>
        <v>AB0350</v>
      </c>
      <c r="C148" s="49" t="str">
        <f>C128</f>
        <v>AB0450</v>
      </c>
      <c r="D148" s="50">
        <f>T148</f>
        <v>345.64710299999996</v>
      </c>
      <c r="E148" s="50">
        <f>U148</f>
        <v>100.1347736</v>
      </c>
      <c r="F148" s="51">
        <f>V148</f>
        <v>120.52403</v>
      </c>
      <c r="G148" s="51">
        <f>W148</f>
        <v>120.50132999999998</v>
      </c>
      <c r="H148" s="49">
        <f>H128</f>
        <v>0.24099999999999999</v>
      </c>
      <c r="I148" s="49">
        <f>I128</f>
        <v>0.24299999999999999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345.64710299999996</v>
      </c>
      <c r="U148" s="57">
        <f>IF(U149=0,VALUE(0),(U128+U129+U130+U131+U132+U133+U134+U135+U136+U137+U138+U139+U140+U141+U142+U143+U144+U145+U146+U147)/U149)</f>
        <v>100.1347736</v>
      </c>
      <c r="V148" s="57">
        <f>IF(V149=0,VALUE(0),(V128+V129+V130+V131+V132+V133+V134+V135+V136+V137+V138+V139+V140+V141+V142+V143+V144+V145+V146+V147)/V149)</f>
        <v>120.52403</v>
      </c>
      <c r="W148" s="57">
        <f>IF(W149=0,VALUE(0),(W128+W129+W130+W131+W132+W133+W134+W135+W136+W137+W138+W139+W140+W141+W142+W143+W144+W145+W146+W147)/W149)</f>
        <v>120.50132999999998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10</v>
      </c>
      <c r="U149" s="66">
        <f>COUNT(U128:U147)</f>
        <v>10</v>
      </c>
      <c r="V149" s="66">
        <f>COUNT(V128:V147)</f>
        <v>10</v>
      </c>
      <c r="W149" s="66">
        <f>COUNT(W128:W147)</f>
        <v>10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37"/>
      <c r="C153" s="37"/>
      <c r="D153" s="37"/>
      <c r="E153" s="37"/>
      <c r="F153" s="37"/>
      <c r="G153" s="37"/>
      <c r="H153" s="37"/>
      <c r="I153" s="37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37"/>
      <c r="C154" s="37"/>
      <c r="D154" s="37"/>
      <c r="E154" s="37"/>
      <c r="F154" s="37"/>
      <c r="G154" s="37"/>
      <c r="H154" s="37"/>
      <c r="I154" s="37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37"/>
      <c r="C155" s="37"/>
      <c r="D155" s="37"/>
      <c r="E155" s="37"/>
      <c r="F155" s="37"/>
      <c r="G155" s="37"/>
      <c r="H155" s="37"/>
      <c r="I155" s="37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37"/>
      <c r="C156" s="37"/>
      <c r="D156" s="37"/>
      <c r="E156" s="37"/>
      <c r="F156" s="37"/>
      <c r="G156" s="37"/>
      <c r="H156" s="37"/>
      <c r="I156" s="37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37"/>
      <c r="C157" s="37"/>
      <c r="D157" s="37"/>
      <c r="E157" s="37"/>
      <c r="F157" s="37"/>
      <c r="G157" s="37"/>
      <c r="H157" s="37"/>
      <c r="I157" s="37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37"/>
      <c r="C158" s="37"/>
      <c r="D158" s="37"/>
      <c r="E158" s="37"/>
      <c r="F158" s="37"/>
      <c r="G158" s="37"/>
      <c r="H158" s="37"/>
      <c r="I158" s="37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37"/>
      <c r="C159" s="37"/>
      <c r="D159" s="37"/>
      <c r="E159" s="37"/>
      <c r="F159" s="37"/>
      <c r="G159" s="37"/>
      <c r="H159" s="37"/>
      <c r="I159" s="37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37"/>
      <c r="C160" s="37"/>
      <c r="D160" s="37"/>
      <c r="E160" s="37"/>
      <c r="F160" s="37"/>
      <c r="G160" s="37"/>
      <c r="H160" s="37"/>
      <c r="I160" s="37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7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7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37"/>
      <c r="E178" s="37"/>
      <c r="F178" s="37"/>
      <c r="G178" s="37"/>
      <c r="H178" s="37"/>
      <c r="I178" s="37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37"/>
      <c r="E179" s="37"/>
      <c r="F179" s="37"/>
      <c r="G179" s="37"/>
      <c r="H179" s="37"/>
      <c r="I179" s="37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7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7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7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7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7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7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7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7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37"/>
      <c r="E203" s="37"/>
      <c r="F203" s="37"/>
      <c r="G203" s="37"/>
      <c r="H203" s="37"/>
      <c r="I203" s="37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7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7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7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7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7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7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7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7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7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37"/>
      <c r="E228" s="37"/>
      <c r="F228" s="37"/>
      <c r="G228" s="37"/>
      <c r="H228" s="37"/>
      <c r="I228" s="37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7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7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7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7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7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7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7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7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7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PEbaEX7t+PMH1sA8U0InBRRC6mgjIu6c0m17nDYvEbKDoAyxdd4zw1wwjn0Ad60rq3Gdk4lBr243/+9NTaPpJg==" saltValue="LzmRro5WszJcq1GruB9TVg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N7:U7"/>
    <mergeCell ref="X7:AB7"/>
    <mergeCell ref="O8:P8"/>
    <mergeCell ref="T8:U8"/>
    <mergeCell ref="Y8:Z8"/>
    <mergeCell ref="Y10:Z10"/>
    <mergeCell ref="O11:P11"/>
    <mergeCell ref="T11:U11"/>
    <mergeCell ref="Y11:Z11"/>
    <mergeCell ref="O9:P9"/>
    <mergeCell ref="T9:U9"/>
    <mergeCell ref="Y9:Z9"/>
    <mergeCell ref="Y14:Z14"/>
    <mergeCell ref="O15:P15"/>
    <mergeCell ref="T15:U15"/>
    <mergeCell ref="Y15:Z15"/>
    <mergeCell ref="O12:P12"/>
    <mergeCell ref="T12:U12"/>
    <mergeCell ref="Y12:Z12"/>
    <mergeCell ref="O13:P13"/>
    <mergeCell ref="T13:U13"/>
    <mergeCell ref="Y13:Z13"/>
    <mergeCell ref="Y18:Z18"/>
    <mergeCell ref="O19:P19"/>
    <mergeCell ref="T19:U19"/>
    <mergeCell ref="Y19:Z19"/>
    <mergeCell ref="O16:P16"/>
    <mergeCell ref="T16:U16"/>
    <mergeCell ref="Y16:Z16"/>
    <mergeCell ref="O17:P17"/>
    <mergeCell ref="T17:U17"/>
    <mergeCell ref="Y17:Z17"/>
    <mergeCell ref="Y22:Z22"/>
    <mergeCell ref="O23:P23"/>
    <mergeCell ref="T23:U23"/>
    <mergeCell ref="Y23:Z23"/>
    <mergeCell ref="O20:P20"/>
    <mergeCell ref="T20:U20"/>
    <mergeCell ref="Y20:Z20"/>
    <mergeCell ref="O21:P21"/>
    <mergeCell ref="T21:U21"/>
    <mergeCell ref="Y21:Z21"/>
    <mergeCell ref="X351:X352"/>
    <mergeCell ref="X376:X377"/>
    <mergeCell ref="G4:H4"/>
    <mergeCell ref="C2:D2"/>
    <mergeCell ref="G1:H1"/>
    <mergeCell ref="G2:H2"/>
    <mergeCell ref="X151:X152"/>
    <mergeCell ref="X176:X177"/>
    <mergeCell ref="X201:X202"/>
    <mergeCell ref="X226:X227"/>
    <mergeCell ref="X251:X252"/>
    <mergeCell ref="X276:X277"/>
    <mergeCell ref="C3:D3"/>
    <mergeCell ref="X26:X27"/>
    <mergeCell ref="X51:X52"/>
    <mergeCell ref="X76:X77"/>
    <mergeCell ref="C4:E4"/>
    <mergeCell ref="A1:B4"/>
    <mergeCell ref="C1:D1"/>
    <mergeCell ref="X301:X302"/>
    <mergeCell ref="X326:X327"/>
    <mergeCell ref="X101:X102"/>
    <mergeCell ref="X126:X127"/>
    <mergeCell ref="O22:P22"/>
    <mergeCell ref="T22:U22"/>
    <mergeCell ref="O18:P18"/>
    <mergeCell ref="T18:U18"/>
    <mergeCell ref="O14:P14"/>
    <mergeCell ref="T14:U14"/>
    <mergeCell ref="O10:P10"/>
    <mergeCell ref="T10:U10"/>
    <mergeCell ref="N1:O2"/>
    <mergeCell ref="R1:S1"/>
    <mergeCell ref="P1:Q1"/>
    <mergeCell ref="G3:H3"/>
    <mergeCell ref="N3:O3"/>
    <mergeCell ref="N4:O4"/>
  </mergeCells>
  <conditionalFormatting sqref="K28:K47 N28:N47">
    <cfRule type="cellIs" dxfId="1349" priority="257" operator="notBetween">
      <formula>-0.001</formula>
      <formula>0.001</formula>
    </cfRule>
  </conditionalFormatting>
  <conditionalFormatting sqref="Q28:Q47 S28:S47">
    <cfRule type="cellIs" priority="250" operator="notBetween">
      <formula>-0.001</formula>
      <formula>0.001</formula>
    </cfRule>
  </conditionalFormatting>
  <conditionalFormatting sqref="M28:M47">
    <cfRule type="cellIs" dxfId="1348" priority="249" operator="equal">
      <formula>"OFF"</formula>
    </cfRule>
  </conditionalFormatting>
  <conditionalFormatting sqref="P28:P47">
    <cfRule type="cellIs" dxfId="1347" priority="243" operator="equal">
      <formula>"OFF"</formula>
    </cfRule>
  </conditionalFormatting>
  <conditionalFormatting sqref="R28:R47">
    <cfRule type="cellIs" dxfId="1346" priority="242" operator="equal">
      <formula>"OFF"</formula>
    </cfRule>
  </conditionalFormatting>
  <conditionalFormatting sqref="O28:O47">
    <cfRule type="cellIs" dxfId="1345" priority="218" operator="notBetween">
      <formula>-0.0017</formula>
      <formula>0.0017</formula>
    </cfRule>
  </conditionalFormatting>
  <conditionalFormatting sqref="L28:L47">
    <cfRule type="cellIs" dxfId="1344" priority="217" operator="notBetween">
      <formula>-0.0017</formula>
      <formula>0.0017</formula>
    </cfRule>
  </conditionalFormatting>
  <conditionalFormatting sqref="K53:K72 N53:N72">
    <cfRule type="cellIs" dxfId="134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1342" priority="96" operator="equal">
      <formula>"OFF"</formula>
    </cfRule>
  </conditionalFormatting>
  <conditionalFormatting sqref="P53:P72">
    <cfRule type="cellIs" dxfId="1341" priority="95" operator="equal">
      <formula>"OFF"</formula>
    </cfRule>
  </conditionalFormatting>
  <conditionalFormatting sqref="R53:R72">
    <cfRule type="cellIs" dxfId="1340" priority="94" operator="equal">
      <formula>"OFF"</formula>
    </cfRule>
  </conditionalFormatting>
  <conditionalFormatting sqref="O53:O72">
    <cfRule type="cellIs" dxfId="1339" priority="93" operator="notBetween">
      <formula>-0.0017</formula>
      <formula>0.0017</formula>
    </cfRule>
  </conditionalFormatting>
  <conditionalFormatting sqref="L53:L72">
    <cfRule type="cellIs" dxfId="1338" priority="92" operator="notBetween">
      <formula>-0.0017</formula>
      <formula>0.0017</formula>
    </cfRule>
  </conditionalFormatting>
  <conditionalFormatting sqref="K78:K97 N78:N97">
    <cfRule type="cellIs" dxfId="133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1336" priority="89" operator="equal">
      <formula>"OFF"</formula>
    </cfRule>
  </conditionalFormatting>
  <conditionalFormatting sqref="P78:P97">
    <cfRule type="cellIs" dxfId="1335" priority="88" operator="equal">
      <formula>"OFF"</formula>
    </cfRule>
  </conditionalFormatting>
  <conditionalFormatting sqref="R78:R97">
    <cfRule type="cellIs" dxfId="1334" priority="87" operator="equal">
      <formula>"OFF"</formula>
    </cfRule>
  </conditionalFormatting>
  <conditionalFormatting sqref="O78:O97">
    <cfRule type="cellIs" dxfId="1333" priority="86" operator="notBetween">
      <formula>-0.0017</formula>
      <formula>0.0017</formula>
    </cfRule>
  </conditionalFormatting>
  <conditionalFormatting sqref="L78:L97">
    <cfRule type="cellIs" dxfId="1332" priority="85" operator="notBetween">
      <formula>-0.0017</formula>
      <formula>0.0017</formula>
    </cfRule>
  </conditionalFormatting>
  <conditionalFormatting sqref="K103:K122 N103:N122">
    <cfRule type="cellIs" dxfId="133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1330" priority="82" operator="equal">
      <formula>"OFF"</formula>
    </cfRule>
  </conditionalFormatting>
  <conditionalFormatting sqref="P103:P122">
    <cfRule type="cellIs" dxfId="1329" priority="81" operator="equal">
      <formula>"OFF"</formula>
    </cfRule>
  </conditionalFormatting>
  <conditionalFormatting sqref="R103:R122">
    <cfRule type="cellIs" dxfId="1328" priority="80" operator="equal">
      <formula>"OFF"</formula>
    </cfRule>
  </conditionalFormatting>
  <conditionalFormatting sqref="O103:O122">
    <cfRule type="cellIs" dxfId="1327" priority="79" operator="notBetween">
      <formula>-0.0017</formula>
      <formula>0.0017</formula>
    </cfRule>
  </conditionalFormatting>
  <conditionalFormatting sqref="L103:L122">
    <cfRule type="cellIs" dxfId="1326" priority="78" operator="notBetween">
      <formula>-0.0017</formula>
      <formula>0.0017</formula>
    </cfRule>
  </conditionalFormatting>
  <conditionalFormatting sqref="K128:K147 N128:N147">
    <cfRule type="cellIs" dxfId="132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1324" priority="75" operator="equal">
      <formula>"OFF"</formula>
    </cfRule>
  </conditionalFormatting>
  <conditionalFormatting sqref="P128:P147">
    <cfRule type="cellIs" dxfId="1323" priority="74" operator="equal">
      <formula>"OFF"</formula>
    </cfRule>
  </conditionalFormatting>
  <conditionalFormatting sqref="R128:R147">
    <cfRule type="cellIs" dxfId="1322" priority="73" operator="equal">
      <formula>"OFF"</formula>
    </cfRule>
  </conditionalFormatting>
  <conditionalFormatting sqref="O128:O147">
    <cfRule type="cellIs" dxfId="1321" priority="72" operator="notBetween">
      <formula>-0.0017</formula>
      <formula>0.0017</formula>
    </cfRule>
  </conditionalFormatting>
  <conditionalFormatting sqref="L128:L147">
    <cfRule type="cellIs" dxfId="1320" priority="71" operator="notBetween">
      <formula>-0.0017</formula>
      <formula>0.0017</formula>
    </cfRule>
  </conditionalFormatting>
  <conditionalFormatting sqref="K153:K172 N153:N172">
    <cfRule type="cellIs" dxfId="131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1318" priority="68" operator="equal">
      <formula>"OFF"</formula>
    </cfRule>
  </conditionalFormatting>
  <conditionalFormatting sqref="P153:P172">
    <cfRule type="cellIs" dxfId="1317" priority="67" operator="equal">
      <formula>"OFF"</formula>
    </cfRule>
  </conditionalFormatting>
  <conditionalFormatting sqref="R153:R172">
    <cfRule type="cellIs" dxfId="1316" priority="66" operator="equal">
      <formula>"OFF"</formula>
    </cfRule>
  </conditionalFormatting>
  <conditionalFormatting sqref="O153:O172">
    <cfRule type="cellIs" dxfId="1315" priority="65" operator="notBetween">
      <formula>-0.0017</formula>
      <formula>0.0017</formula>
    </cfRule>
  </conditionalFormatting>
  <conditionalFormatting sqref="L153:L172">
    <cfRule type="cellIs" dxfId="1314" priority="64" operator="notBetween">
      <formula>-0.0017</formula>
      <formula>0.0017</formula>
    </cfRule>
  </conditionalFormatting>
  <conditionalFormatting sqref="K178:K197 N178:N197">
    <cfRule type="cellIs" dxfId="131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1312" priority="61" operator="equal">
      <formula>"OFF"</formula>
    </cfRule>
  </conditionalFormatting>
  <conditionalFormatting sqref="P178:P197">
    <cfRule type="cellIs" dxfId="1311" priority="60" operator="equal">
      <formula>"OFF"</formula>
    </cfRule>
  </conditionalFormatting>
  <conditionalFormatting sqref="R178:R197">
    <cfRule type="cellIs" dxfId="1310" priority="59" operator="equal">
      <formula>"OFF"</formula>
    </cfRule>
  </conditionalFormatting>
  <conditionalFormatting sqref="O178:O197">
    <cfRule type="cellIs" dxfId="1309" priority="58" operator="notBetween">
      <formula>-0.0017</formula>
      <formula>0.0017</formula>
    </cfRule>
  </conditionalFormatting>
  <conditionalFormatting sqref="L178:L197">
    <cfRule type="cellIs" dxfId="1308" priority="57" operator="notBetween">
      <formula>-0.0017</formula>
      <formula>0.0017</formula>
    </cfRule>
  </conditionalFormatting>
  <conditionalFormatting sqref="K203:K222 N203:N222">
    <cfRule type="cellIs" dxfId="130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1306" priority="54" operator="equal">
      <formula>"OFF"</formula>
    </cfRule>
  </conditionalFormatting>
  <conditionalFormatting sqref="P203:P222">
    <cfRule type="cellIs" dxfId="1305" priority="53" operator="equal">
      <formula>"OFF"</formula>
    </cfRule>
  </conditionalFormatting>
  <conditionalFormatting sqref="R203:R222">
    <cfRule type="cellIs" dxfId="1304" priority="52" operator="equal">
      <formula>"OFF"</formula>
    </cfRule>
  </conditionalFormatting>
  <conditionalFormatting sqref="O203:O222">
    <cfRule type="cellIs" dxfId="1303" priority="51" operator="notBetween">
      <formula>-0.0017</formula>
      <formula>0.0017</formula>
    </cfRule>
  </conditionalFormatting>
  <conditionalFormatting sqref="L203:L222">
    <cfRule type="cellIs" dxfId="1302" priority="50" operator="notBetween">
      <formula>-0.0017</formula>
      <formula>0.0017</formula>
    </cfRule>
  </conditionalFormatting>
  <conditionalFormatting sqref="K228:K247 N228:N247">
    <cfRule type="cellIs" dxfId="130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1300" priority="47" operator="equal">
      <formula>"OFF"</formula>
    </cfRule>
  </conditionalFormatting>
  <conditionalFormatting sqref="P228:P247">
    <cfRule type="cellIs" dxfId="1299" priority="46" operator="equal">
      <formula>"OFF"</formula>
    </cfRule>
  </conditionalFormatting>
  <conditionalFormatting sqref="R228:R247">
    <cfRule type="cellIs" dxfId="1298" priority="45" operator="equal">
      <formula>"OFF"</formula>
    </cfRule>
  </conditionalFormatting>
  <conditionalFormatting sqref="O228:O247">
    <cfRule type="cellIs" dxfId="1297" priority="44" operator="notBetween">
      <formula>-0.0017</formula>
      <formula>0.0017</formula>
    </cfRule>
  </conditionalFormatting>
  <conditionalFormatting sqref="L228:L247">
    <cfRule type="cellIs" dxfId="1296" priority="43" operator="notBetween">
      <formula>-0.0017</formula>
      <formula>0.0017</formula>
    </cfRule>
  </conditionalFormatting>
  <conditionalFormatting sqref="K253:K272 N253:N272">
    <cfRule type="cellIs" dxfId="129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1294" priority="40" operator="equal">
      <formula>"OFF"</formula>
    </cfRule>
  </conditionalFormatting>
  <conditionalFormatting sqref="P253:P272">
    <cfRule type="cellIs" dxfId="1293" priority="39" operator="equal">
      <formula>"OFF"</formula>
    </cfRule>
  </conditionalFormatting>
  <conditionalFormatting sqref="R253:R272">
    <cfRule type="cellIs" dxfId="1292" priority="38" operator="equal">
      <formula>"OFF"</formula>
    </cfRule>
  </conditionalFormatting>
  <conditionalFormatting sqref="O253:O272">
    <cfRule type="cellIs" dxfId="1291" priority="37" operator="notBetween">
      <formula>-0.0017</formula>
      <formula>0.0017</formula>
    </cfRule>
  </conditionalFormatting>
  <conditionalFormatting sqref="L253:L272">
    <cfRule type="cellIs" dxfId="1290" priority="36" operator="notBetween">
      <formula>-0.0017</formula>
      <formula>0.0017</formula>
    </cfRule>
  </conditionalFormatting>
  <conditionalFormatting sqref="K278:K297 N278:N297">
    <cfRule type="cellIs" dxfId="128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1288" priority="33" operator="equal">
      <formula>"OFF"</formula>
    </cfRule>
  </conditionalFormatting>
  <conditionalFormatting sqref="P278:P297">
    <cfRule type="cellIs" dxfId="1287" priority="32" operator="equal">
      <formula>"OFF"</formula>
    </cfRule>
  </conditionalFormatting>
  <conditionalFormatting sqref="R278:R297">
    <cfRule type="cellIs" dxfId="1286" priority="31" operator="equal">
      <formula>"OFF"</formula>
    </cfRule>
  </conditionalFormatting>
  <conditionalFormatting sqref="O278:O297">
    <cfRule type="cellIs" dxfId="1285" priority="30" operator="notBetween">
      <formula>-0.0017</formula>
      <formula>0.0017</formula>
    </cfRule>
  </conditionalFormatting>
  <conditionalFormatting sqref="L278:L297">
    <cfRule type="cellIs" dxfId="1284" priority="29" operator="notBetween">
      <formula>-0.0017</formula>
      <formula>0.0017</formula>
    </cfRule>
  </conditionalFormatting>
  <conditionalFormatting sqref="K303:K322 N303:N322">
    <cfRule type="cellIs" dxfId="128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1282" priority="26" operator="equal">
      <formula>"OFF"</formula>
    </cfRule>
  </conditionalFormatting>
  <conditionalFormatting sqref="P303:P322">
    <cfRule type="cellIs" dxfId="1281" priority="25" operator="equal">
      <formula>"OFF"</formula>
    </cfRule>
  </conditionalFormatting>
  <conditionalFormatting sqref="R303:R322">
    <cfRule type="cellIs" dxfId="1280" priority="24" operator="equal">
      <formula>"OFF"</formula>
    </cfRule>
  </conditionalFormatting>
  <conditionalFormatting sqref="O303:O322">
    <cfRule type="cellIs" dxfId="1279" priority="23" operator="notBetween">
      <formula>-0.0017</formula>
      <formula>0.0017</formula>
    </cfRule>
  </conditionalFormatting>
  <conditionalFormatting sqref="L303:L322">
    <cfRule type="cellIs" dxfId="1278" priority="22" operator="notBetween">
      <formula>-0.0017</formula>
      <formula>0.0017</formula>
    </cfRule>
  </conditionalFormatting>
  <conditionalFormatting sqref="K328:K347 N328:N347">
    <cfRule type="cellIs" dxfId="127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1276" priority="19" operator="equal">
      <formula>"OFF"</formula>
    </cfRule>
  </conditionalFormatting>
  <conditionalFormatting sqref="P328:P347">
    <cfRule type="cellIs" dxfId="1275" priority="18" operator="equal">
      <formula>"OFF"</formula>
    </cfRule>
  </conditionalFormatting>
  <conditionalFormatting sqref="R328:R347">
    <cfRule type="cellIs" dxfId="1274" priority="17" operator="equal">
      <formula>"OFF"</formula>
    </cfRule>
  </conditionalFormatting>
  <conditionalFormatting sqref="O328:O347">
    <cfRule type="cellIs" dxfId="1273" priority="16" operator="notBetween">
      <formula>-0.0017</formula>
      <formula>0.0017</formula>
    </cfRule>
  </conditionalFormatting>
  <conditionalFormatting sqref="L328:L347">
    <cfRule type="cellIs" dxfId="1272" priority="15" operator="notBetween">
      <formula>-0.0017</formula>
      <formula>0.0017</formula>
    </cfRule>
  </conditionalFormatting>
  <conditionalFormatting sqref="K353:K372 N353:N372">
    <cfRule type="cellIs" dxfId="127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1270" priority="12" operator="equal">
      <formula>"OFF"</formula>
    </cfRule>
  </conditionalFormatting>
  <conditionalFormatting sqref="P353:P372">
    <cfRule type="cellIs" dxfId="1269" priority="11" operator="equal">
      <formula>"OFF"</formula>
    </cfRule>
  </conditionalFormatting>
  <conditionalFormatting sqref="R353:R372">
    <cfRule type="cellIs" dxfId="1268" priority="10" operator="equal">
      <formula>"OFF"</formula>
    </cfRule>
  </conditionalFormatting>
  <conditionalFormatting sqref="O353:O372">
    <cfRule type="cellIs" dxfId="1267" priority="9" operator="notBetween">
      <formula>-0.0017</formula>
      <formula>0.0017</formula>
    </cfRule>
  </conditionalFormatting>
  <conditionalFormatting sqref="L353:L372">
    <cfRule type="cellIs" dxfId="1266" priority="8" operator="notBetween">
      <formula>-0.0017</formula>
      <formula>0.0017</formula>
    </cfRule>
  </conditionalFormatting>
  <conditionalFormatting sqref="K378:K397 N378:N397">
    <cfRule type="cellIs" dxfId="126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1264" priority="5" operator="equal">
      <formula>"OFF"</formula>
    </cfRule>
  </conditionalFormatting>
  <conditionalFormatting sqref="P378:P397">
    <cfRule type="cellIs" dxfId="1263" priority="4" operator="equal">
      <formula>"OFF"</formula>
    </cfRule>
  </conditionalFormatting>
  <conditionalFormatting sqref="R378:R397">
    <cfRule type="cellIs" dxfId="1262" priority="3" operator="equal">
      <formula>"OFF"</formula>
    </cfRule>
  </conditionalFormatting>
  <conditionalFormatting sqref="O378:O397">
    <cfRule type="cellIs" dxfId="1261" priority="2" operator="notBetween">
      <formula>-0.0017</formula>
      <formula>0.0017</formula>
    </cfRule>
  </conditionalFormatting>
  <conditionalFormatting sqref="L378:L397">
    <cfRule type="cellIs" dxfId="126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C0BE4496-0C0A-40E1-8E2A-5F85A9026674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8D60-FA57-4068-BEE6-4F49D44FF1B8}">
  <sheetPr>
    <tabColor theme="3" tint="0.79998168889431442"/>
  </sheetPr>
  <dimension ref="A1:AK399"/>
  <sheetViews>
    <sheetView topLeftCell="E1" zoomScale="55" zoomScaleNormal="55" workbookViewId="0">
      <pane ySplit="24" topLeftCell="A115" activePane="bottomLeft" state="frozen"/>
      <selection activeCell="Z43" sqref="Z43"/>
      <selection pane="bottomLeft" activeCell="P4" sqref="P4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69" t="s">
        <v>124</v>
      </c>
      <c r="F1" s="170">
        <v>1026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71"/>
      <c r="F2" s="170">
        <v>18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70">
        <v>60</v>
      </c>
      <c r="G3" s="198" t="s">
        <v>51</v>
      </c>
      <c r="H3" s="198"/>
      <c r="N3" s="199" t="s">
        <v>58</v>
      </c>
      <c r="O3" s="199"/>
      <c r="P3" s="99"/>
      <c r="Q3" s="101">
        <v>2.4</v>
      </c>
      <c r="R3" s="99"/>
      <c r="S3" s="100">
        <v>2.4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2.4296061984940138</v>
      </c>
      <c r="G4" s="198" t="s">
        <v>49</v>
      </c>
      <c r="H4" s="198"/>
      <c r="N4" s="200" t="s">
        <v>59</v>
      </c>
      <c r="O4" s="200"/>
      <c r="P4" s="110">
        <v>0.9998136446</v>
      </c>
      <c r="Q4" s="111">
        <f>IF(P4="","0",(P4-1)*1000000)</f>
        <v>-186.35540000000449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-183.95540000000449</v>
      </c>
      <c r="R5" s="109"/>
      <c r="S5" s="114">
        <f>S4+S3</f>
        <v>2.4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 t="str">
        <f>B48</f>
        <v>AB0360</v>
      </c>
      <c r="C9" s="8" t="str">
        <f>C48</f>
        <v>AB0304</v>
      </c>
      <c r="D9" s="9">
        <f>D48</f>
        <v>137.16456510000003</v>
      </c>
      <c r="E9" s="9">
        <f>E48</f>
        <v>99.824384000000009</v>
      </c>
      <c r="F9" s="9">
        <f>VALUE(F48)</f>
        <v>67.424610000000001</v>
      </c>
      <c r="G9" s="9">
        <f>VALUE(G48)</f>
        <v>67.411709999999999</v>
      </c>
      <c r="H9" s="9">
        <f>H48</f>
        <v>0.23799999999999999</v>
      </c>
      <c r="I9" s="10">
        <f>I48</f>
        <v>0.23300000000000001</v>
      </c>
      <c r="K9" s="79">
        <f>(F9*(1+($S$3/1000000)))/(1+($Q$3/1000000))-F9</f>
        <v>0</v>
      </c>
      <c r="L9" s="78">
        <f>(G9*(1+($S$5/1000000)))/(1+($Q$5/1000000))-G9</f>
        <v>1.256484755330689E-2</v>
      </c>
      <c r="N9" s="88" t="s">
        <v>14</v>
      </c>
      <c r="O9" s="212" t="str">
        <f t="shared" ref="O9:O23" si="0">IF(C9=0,"",$C$9&amp;"-"&amp;$B$9&amp;"-"&amp;C9)</f>
        <v>AB0304-AB0360-AB0304</v>
      </c>
      <c r="P9" s="212"/>
      <c r="Q9" s="89">
        <v>0</v>
      </c>
      <c r="R9" s="90">
        <f>IF(F9=0,"",F9+K9)</f>
        <v>67.424610000000001</v>
      </c>
      <c r="S9" s="89">
        <f t="shared" ref="S9:S23" si="1">IF(E9=0,"",E9)</f>
        <v>99.824384000000009</v>
      </c>
      <c r="T9" s="213" t="str">
        <f t="shared" ref="T9:T23" si="2">H9&amp;"/"&amp;I9</f>
        <v>0.238/0.233</v>
      </c>
      <c r="U9" s="213"/>
      <c r="V9" s="93" t="str">
        <f>"  #  "&amp;E1&amp;" Atm ppm = "&amp;F4&amp;"     ( p: "&amp;F1&amp;"mbar    t: "&amp;F2&amp;"C     hum: "&amp;F3&amp;" % )"</f>
        <v xml:space="preserve">  #  211007-PC Atm ppm = 2.42960619849401     ( p: 1026mbar    t: 18C     hum: 60 % )</v>
      </c>
      <c r="X9" s="88" t="s">
        <v>14</v>
      </c>
      <c r="Y9" s="212" t="str">
        <f t="shared" ref="Y9:Y23" si="3">O9</f>
        <v>AB0304-AB0360-AB0304</v>
      </c>
      <c r="Z9" s="212"/>
      <c r="AA9" s="89">
        <f t="shared" ref="AA9:AA23" si="4">Q9</f>
        <v>0</v>
      </c>
      <c r="AB9" s="92">
        <f t="shared" ref="AB9:AB23" si="5">IF(G9=0,"",G9+L9)</f>
        <v>67.424274847553306</v>
      </c>
      <c r="AC9" s="93" t="str">
        <f>"  #  "&amp;E1&amp;" Atmos ppm = "&amp;F4&amp;"     ( p: "&amp;F1&amp;"mbar    t: "&amp;F2&amp;"C     hum: "&amp;F3&amp;" % )"</f>
        <v xml:space="preserve">  #  211007-PC Atmos ppm = 2.42960619849401     ( p: 1026mbar    t: 18C     hum: 60 % )</v>
      </c>
      <c r="AD9" s="6"/>
    </row>
    <row r="10" spans="1:37" x14ac:dyDescent="0.3">
      <c r="A10" s="7" t="s">
        <v>15</v>
      </c>
      <c r="B10" s="8" t="str">
        <f>B73</f>
        <v>AB0360</v>
      </c>
      <c r="C10" s="8" t="str">
        <f>C73</f>
        <v>AB0314</v>
      </c>
      <c r="D10" s="9">
        <f>D73</f>
        <v>138.67345799999998</v>
      </c>
      <c r="E10" s="9">
        <f>E73</f>
        <v>99.888957099999999</v>
      </c>
      <c r="F10" s="9">
        <f>VALUE(F73)</f>
        <v>55.500390000000003</v>
      </c>
      <c r="G10" s="9">
        <f>VALUE(G73)</f>
        <v>55.489989999999999</v>
      </c>
      <c r="H10" s="9">
        <f>H73</f>
        <v>0.23799999999999999</v>
      </c>
      <c r="I10" s="10">
        <f>I73</f>
        <v>0.24199999999999999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1.034276188935479E-2</v>
      </c>
      <c r="N10" s="11" t="s">
        <v>14</v>
      </c>
      <c r="O10" s="208" t="str">
        <f t="shared" si="0"/>
        <v>AB0304-AB0360-AB0314</v>
      </c>
      <c r="P10" s="208"/>
      <c r="Q10" s="12">
        <f t="shared" ref="Q10:Q23" si="8">IF(D10=0,"",IF($D$9&lt;D10,D10-$D$9,(400-$D$9+D10)))</f>
        <v>1.5088928999999496</v>
      </c>
      <c r="R10" s="13">
        <f t="shared" ref="R10:R23" si="9">IF(F10=0,"",F10+K10)</f>
        <v>55.500390000000003</v>
      </c>
      <c r="S10" s="12">
        <f t="shared" si="1"/>
        <v>99.888957099999999</v>
      </c>
      <c r="T10" s="209" t="str">
        <f t="shared" si="2"/>
        <v>0.238/0.242</v>
      </c>
      <c r="U10" s="209"/>
      <c r="V10" s="91"/>
      <c r="X10" s="11" t="s">
        <v>14</v>
      </c>
      <c r="Y10" s="208" t="str">
        <f t="shared" si="3"/>
        <v>AB0304-AB0360-AB0314</v>
      </c>
      <c r="Z10" s="208"/>
      <c r="AA10" s="12">
        <f t="shared" si="4"/>
        <v>1.5088928999999496</v>
      </c>
      <c r="AB10" s="13">
        <f t="shared" si="5"/>
        <v>55.500332761889354</v>
      </c>
      <c r="AC10" s="14"/>
      <c r="AD10" s="6"/>
    </row>
    <row r="11" spans="1:37" x14ac:dyDescent="0.3">
      <c r="A11" s="7" t="s">
        <v>16</v>
      </c>
      <c r="B11" s="8" t="str">
        <f>B98</f>
        <v>AB0360</v>
      </c>
      <c r="C11" s="8" t="str">
        <f>C98</f>
        <v>AB0350</v>
      </c>
      <c r="D11" s="9">
        <f>D98</f>
        <v>144.01030080000001</v>
      </c>
      <c r="E11" s="9">
        <f>E98</f>
        <v>99.749640700000015</v>
      </c>
      <c r="F11" s="9">
        <f>VALUE(F98)</f>
        <v>12.140379999999999</v>
      </c>
      <c r="G11" s="9">
        <f>VALUE(G98)</f>
        <v>12.138079999999999</v>
      </c>
      <c r="H11" s="9">
        <f>H98</f>
        <v>0.23799999999999999</v>
      </c>
      <c r="I11" s="10">
        <f>I98</f>
        <v>0.24099999999999999</v>
      </c>
      <c r="K11" s="79">
        <f t="shared" si="6"/>
        <v>0</v>
      </c>
      <c r="L11" s="78">
        <f t="shared" si="7"/>
        <v>2.2624129367105894E-3</v>
      </c>
      <c r="N11" s="11" t="s">
        <v>14</v>
      </c>
      <c r="O11" s="208" t="str">
        <f t="shared" si="0"/>
        <v>AB0304-AB0360-AB0350</v>
      </c>
      <c r="P11" s="208"/>
      <c r="Q11" s="12">
        <f t="shared" si="8"/>
        <v>6.8457356999999774</v>
      </c>
      <c r="R11" s="13">
        <f t="shared" si="9"/>
        <v>12.140379999999999</v>
      </c>
      <c r="S11" s="12">
        <f t="shared" si="1"/>
        <v>99.749640700000015</v>
      </c>
      <c r="T11" s="209" t="str">
        <f t="shared" si="2"/>
        <v>0.238/0.241</v>
      </c>
      <c r="U11" s="209"/>
      <c r="V11" s="91"/>
      <c r="X11" s="11" t="s">
        <v>14</v>
      </c>
      <c r="Y11" s="208" t="str">
        <f t="shared" si="3"/>
        <v>AB0304-AB0360-AB0350</v>
      </c>
      <c r="Z11" s="208"/>
      <c r="AA11" s="12">
        <f t="shared" si="4"/>
        <v>6.8457356999999774</v>
      </c>
      <c r="AB11" s="13">
        <f t="shared" si="5"/>
        <v>12.140342412936709</v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 t="str">
        <f>B123</f>
        <v>AB0360</v>
      </c>
      <c r="C12" s="8" t="str">
        <f>C123</f>
        <v>AB0440</v>
      </c>
      <c r="D12" s="9">
        <f>D123</f>
        <v>346.62895839999999</v>
      </c>
      <c r="E12" s="9">
        <f>E123</f>
        <v>100.16314170000001</v>
      </c>
      <c r="F12" s="9">
        <f>VALUE(F123)</f>
        <v>96.238520000000008</v>
      </c>
      <c r="G12" s="9">
        <f>VALUE(G123)</f>
        <v>96.220320000000001</v>
      </c>
      <c r="H12" s="9">
        <f>H123</f>
        <v>0.23799999999999999</v>
      </c>
      <c r="I12" s="10">
        <f>I123</f>
        <v>0.24199999999999999</v>
      </c>
      <c r="K12" s="79">
        <f t="shared" si="6"/>
        <v>0</v>
      </c>
      <c r="L12" s="78">
        <f t="shared" si="7"/>
        <v>1.7934475365322555E-2</v>
      </c>
      <c r="N12" s="11" t="s">
        <v>14</v>
      </c>
      <c r="O12" s="208" t="str">
        <f t="shared" si="0"/>
        <v>AB0304-AB0360-AB0440</v>
      </c>
      <c r="P12" s="208"/>
      <c r="Q12" s="12">
        <f t="shared" si="8"/>
        <v>209.46439329999995</v>
      </c>
      <c r="R12" s="13">
        <f t="shared" si="9"/>
        <v>96.238520000000008</v>
      </c>
      <c r="S12" s="12">
        <f t="shared" si="1"/>
        <v>100.16314170000001</v>
      </c>
      <c r="T12" s="209" t="str">
        <f t="shared" si="2"/>
        <v>0.238/0.242</v>
      </c>
      <c r="U12" s="209"/>
      <c r="V12" s="91"/>
      <c r="X12" s="11" t="s">
        <v>14</v>
      </c>
      <c r="Y12" s="208" t="str">
        <f t="shared" si="3"/>
        <v>AB0304-AB0360-AB0440</v>
      </c>
      <c r="Z12" s="208"/>
      <c r="AA12" s="12">
        <f t="shared" si="4"/>
        <v>209.46439329999995</v>
      </c>
      <c r="AB12" s="13">
        <f t="shared" si="5"/>
        <v>96.238254475365324</v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 t="str">
        <f>B148</f>
        <v>AB0360</v>
      </c>
      <c r="C13" s="8" t="str">
        <f>C148</f>
        <v>AB0450</v>
      </c>
      <c r="D13" s="9">
        <f>D148</f>
        <v>345.82963839999996</v>
      </c>
      <c r="E13" s="9">
        <f>E148</f>
        <v>100.12321379999999</v>
      </c>
      <c r="F13" s="9">
        <f>VALUE(F148)</f>
        <v>108.38762</v>
      </c>
      <c r="G13" s="9">
        <f>VALUE(G148)</f>
        <v>108.36722000000002</v>
      </c>
      <c r="H13" s="9">
        <f>H148</f>
        <v>0.23799999999999999</v>
      </c>
      <c r="I13" s="10">
        <f>I148</f>
        <v>0.24299999999999999</v>
      </c>
      <c r="K13" s="79">
        <f t="shared" si="6"/>
        <v>0</v>
      </c>
      <c r="L13" s="78">
        <f t="shared" si="7"/>
        <v>2.0198532259087187E-2</v>
      </c>
      <c r="N13" s="11" t="s">
        <v>14</v>
      </c>
      <c r="O13" s="208" t="str">
        <f t="shared" si="0"/>
        <v>AB0304-AB0360-AB0450</v>
      </c>
      <c r="P13" s="208"/>
      <c r="Q13" s="12">
        <f t="shared" si="8"/>
        <v>208.66507329999993</v>
      </c>
      <c r="R13" s="13">
        <f t="shared" si="9"/>
        <v>108.38762</v>
      </c>
      <c r="S13" s="12">
        <f t="shared" si="1"/>
        <v>100.12321379999999</v>
      </c>
      <c r="T13" s="209" t="str">
        <f t="shared" si="2"/>
        <v>0.238/0.243</v>
      </c>
      <c r="U13" s="209"/>
      <c r="V13" s="91"/>
      <c r="X13" s="11" t="s">
        <v>14</v>
      </c>
      <c r="Y13" s="208" t="str">
        <f t="shared" si="3"/>
        <v>AB0304-AB0360-AB0450</v>
      </c>
      <c r="Z13" s="208"/>
      <c r="AA13" s="12">
        <f t="shared" si="4"/>
        <v>208.66507329999993</v>
      </c>
      <c r="AB13" s="13">
        <f t="shared" si="5"/>
        <v>108.3874185322591</v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37" t="s">
        <v>121</v>
      </c>
      <c r="C28" s="37" t="s">
        <v>119</v>
      </c>
      <c r="D28" s="37">
        <v>137.164693</v>
      </c>
      <c r="E28" s="37">
        <v>99.824973999999997</v>
      </c>
      <c r="F28" s="37">
        <v>67.424499999999995</v>
      </c>
      <c r="G28" s="37">
        <v>67.411600000000007</v>
      </c>
      <c r="H28" s="37">
        <v>0.23799999999999999</v>
      </c>
      <c r="I28" s="37">
        <v>0.23300000000000001</v>
      </c>
      <c r="J28" s="6"/>
      <c r="K28" s="38">
        <f>IF(ISBLANK(D28),"",D28-$D$48)</f>
        <v>1.2789999996698498E-4</v>
      </c>
      <c r="L28" s="39">
        <f t="shared" ref="L28:L47" si="10">IF(K28="","",SIN(K28*PI()/200)*G28)</f>
        <v>1.3543317396039553E-4</v>
      </c>
      <c r="M28" s="40" t="s">
        <v>38</v>
      </c>
      <c r="N28" s="38">
        <f>IF(ISBLANK(E28),"",E28-$E$48)</f>
        <v>5.8999999998832209E-4</v>
      </c>
      <c r="O28" s="39">
        <f t="shared" ref="O28:O47" si="11">IF(N28="","",SIN(N28*PI()/200)*G28)</f>
        <v>6.2475037259255553E-4</v>
      </c>
      <c r="P28" s="40" t="s">
        <v>38</v>
      </c>
      <c r="Q28" s="41">
        <f>IF(ISBLANK(F28),"",F28-$F$48)</f>
        <v>-1.1000000000649379E-4</v>
      </c>
      <c r="R28" s="42" t="s">
        <v>38</v>
      </c>
      <c r="S28" s="43">
        <f t="shared" ref="S28:S47" si="12">IF(ISBLANK(G28),"",G28-$G$48)</f>
        <v>-1.0999999999228294E-4</v>
      </c>
      <c r="T28" s="44">
        <f>IF(M28="ON",IF(ISBLANK(D28),"0",D28),"0")</f>
        <v>137.164693</v>
      </c>
      <c r="U28" s="44">
        <f t="shared" ref="U28:U47" si="13">IF(P28="ON",IF(ISBLANK(E28),"0",IF(E28&lt;200,E28,(400-E28))),"0")</f>
        <v>99.824973999999997</v>
      </c>
      <c r="V28" s="44">
        <f t="shared" ref="V28:V47" si="14">IF(R28="ON",IF(ISBLANK(F28),"0",F28),"0")</f>
        <v>67.424499999999995</v>
      </c>
      <c r="W28" s="44">
        <f t="shared" ref="W28:W47" si="15">IF(R28="ON",IF(ISBLANK(G28),"0",G28),"0")</f>
        <v>67.411600000000007</v>
      </c>
      <c r="X28" s="45"/>
      <c r="Y28" s="81"/>
    </row>
    <row r="29" spans="1:35" x14ac:dyDescent="0.3">
      <c r="A29" s="35">
        <v>2</v>
      </c>
      <c r="B29" s="37" t="s">
        <v>121</v>
      </c>
      <c r="C29" s="37" t="s">
        <v>119</v>
      </c>
      <c r="D29" s="37">
        <v>337.16450600000002</v>
      </c>
      <c r="E29" s="37">
        <v>300.175298</v>
      </c>
      <c r="F29" s="37">
        <v>67.424499999999995</v>
      </c>
      <c r="G29" s="37">
        <v>67.411600000000007</v>
      </c>
      <c r="H29" s="37">
        <v>0.23799999999999999</v>
      </c>
      <c r="I29" s="37">
        <v>0.23300000000000001</v>
      </c>
      <c r="J29" s="6"/>
      <c r="K29" s="122">
        <f>IF(ISBLANK(D29),"",IF(D28&lt;D29,((D29-200)-$D$48),((D29+200)-$D$48)))</f>
        <v>-5.9100000015632759E-5</v>
      </c>
      <c r="L29" s="123">
        <f t="shared" si="10"/>
        <v>-6.2580927171594343E-5</v>
      </c>
      <c r="M29" s="124" t="s">
        <v>38</v>
      </c>
      <c r="N29" s="122">
        <f>IF(ISBLANK(E29),"",(400-E29)-$E$48)</f>
        <v>3.1799999999293505E-4</v>
      </c>
      <c r="O29" s="123">
        <f t="shared" si="11"/>
        <v>3.3672986184062525E-4</v>
      </c>
      <c r="P29" s="124" t="s">
        <v>38</v>
      </c>
      <c r="Q29" s="125">
        <f t="shared" ref="Q29:Q47" si="16">IF(ISBLANK(F29),"",F29-$F$48)</f>
        <v>-1.1000000000649379E-4</v>
      </c>
      <c r="R29" s="126" t="s">
        <v>38</v>
      </c>
      <c r="S29" s="127">
        <f t="shared" si="12"/>
        <v>-1.0999999999228294E-4</v>
      </c>
      <c r="T29" s="128">
        <f>IF(M29="ON",IF(ISBLANK(D29),"0",IF(D28&lt;D29,(D29-200),(D29+200))),"0")</f>
        <v>137.16450600000002</v>
      </c>
      <c r="U29" s="128">
        <f t="shared" si="13"/>
        <v>99.824702000000002</v>
      </c>
      <c r="V29" s="128">
        <f t="shared" si="14"/>
        <v>67.424499999999995</v>
      </c>
      <c r="W29" s="128">
        <f t="shared" si="15"/>
        <v>67.411600000000007</v>
      </c>
      <c r="X29" s="129"/>
    </row>
    <row r="30" spans="1:35" x14ac:dyDescent="0.3">
      <c r="A30" s="35">
        <v>3</v>
      </c>
      <c r="B30" s="37" t="s">
        <v>121</v>
      </c>
      <c r="C30" s="37" t="s">
        <v>119</v>
      </c>
      <c r="D30" s="37">
        <v>137.164545</v>
      </c>
      <c r="E30" s="37">
        <v>99.824467999999996</v>
      </c>
      <c r="F30" s="37">
        <v>67.424700000000001</v>
      </c>
      <c r="G30" s="37">
        <v>67.411799999999999</v>
      </c>
      <c r="H30" s="37">
        <v>0.23799999999999999</v>
      </c>
      <c r="I30" s="37">
        <v>0.23300000000000001</v>
      </c>
      <c r="J30" s="6"/>
      <c r="K30" s="38">
        <f>IF(ISBLANK(D30),"",D30-$D$48)</f>
        <v>-2.0100000028833165E-5</v>
      </c>
      <c r="L30" s="46">
        <f t="shared" si="10"/>
        <v>-2.1283931802880216E-5</v>
      </c>
      <c r="M30" s="40" t="s">
        <v>38</v>
      </c>
      <c r="N30" s="38">
        <f>IF(ISBLANK(E30),"",E30-$E$48)</f>
        <v>8.3999999986872353E-5</v>
      </c>
      <c r="O30" s="46">
        <f t="shared" si="11"/>
        <v>8.8947774557084352E-5</v>
      </c>
      <c r="P30" s="40" t="s">
        <v>38</v>
      </c>
      <c r="Q30" s="41">
        <f t="shared" si="16"/>
        <v>9.0000000000145519E-5</v>
      </c>
      <c r="R30" s="42" t="s">
        <v>38</v>
      </c>
      <c r="S30" s="43">
        <f t="shared" si="12"/>
        <v>9.0000000000145519E-5</v>
      </c>
      <c r="T30" s="44">
        <f>IF(M30="ON",IF(ISBLANK(D30),"0",D30),"0")</f>
        <v>137.164545</v>
      </c>
      <c r="U30" s="44">
        <f t="shared" si="13"/>
        <v>99.824467999999996</v>
      </c>
      <c r="V30" s="44">
        <f t="shared" si="14"/>
        <v>67.424700000000001</v>
      </c>
      <c r="W30" s="44">
        <f t="shared" si="15"/>
        <v>67.411799999999999</v>
      </c>
      <c r="X30" s="45"/>
    </row>
    <row r="31" spans="1:35" x14ac:dyDescent="0.3">
      <c r="A31" s="35">
        <v>4</v>
      </c>
      <c r="B31" s="37" t="s">
        <v>121</v>
      </c>
      <c r="C31" s="37" t="s">
        <v>119</v>
      </c>
      <c r="D31" s="37">
        <v>337.164402</v>
      </c>
      <c r="E31" s="37">
        <v>300.175524</v>
      </c>
      <c r="F31" s="37">
        <v>67.424499999999995</v>
      </c>
      <c r="G31" s="37">
        <v>67.411600000000007</v>
      </c>
      <c r="H31" s="37">
        <v>0.23799999999999999</v>
      </c>
      <c r="I31" s="37">
        <v>0.23300000000000001</v>
      </c>
      <c r="J31" s="6"/>
      <c r="K31" s="122">
        <f>IF(ISBLANK(D31),"",IF(D30&lt;D31,((D31-200)-$D$48),((D31+200)-$D$48)))</f>
        <v>-1.6310000003727509E-4</v>
      </c>
      <c r="L31" s="123">
        <f t="shared" si="10"/>
        <v>-1.7270641660423297E-4</v>
      </c>
      <c r="M31" s="124" t="s">
        <v>38</v>
      </c>
      <c r="N31" s="122">
        <f>IF(ISBLANK(E31),"",(400-E31)-$E$48)</f>
        <v>9.1999999995096005E-5</v>
      </c>
      <c r="O31" s="123">
        <f t="shared" si="11"/>
        <v>9.7418702165070765E-5</v>
      </c>
      <c r="P31" s="124" t="s">
        <v>38</v>
      </c>
      <c r="Q31" s="125">
        <f t="shared" si="16"/>
        <v>-1.1000000000649379E-4</v>
      </c>
      <c r="R31" s="126" t="s">
        <v>38</v>
      </c>
      <c r="S31" s="127">
        <f t="shared" si="12"/>
        <v>-1.0999999999228294E-4</v>
      </c>
      <c r="T31" s="128">
        <f>IF(M31="ON",IF(ISBLANK(D31),"0",IF(D30&lt;D31,(D31-200),(D31+200))),"0")</f>
        <v>137.164402</v>
      </c>
      <c r="U31" s="128">
        <f t="shared" si="13"/>
        <v>99.824476000000004</v>
      </c>
      <c r="V31" s="128">
        <f t="shared" si="14"/>
        <v>67.424499999999995</v>
      </c>
      <c r="W31" s="128">
        <f t="shared" si="15"/>
        <v>67.411600000000007</v>
      </c>
      <c r="X31" s="129"/>
    </row>
    <row r="32" spans="1:35" x14ac:dyDescent="0.3">
      <c r="A32" s="35">
        <v>5</v>
      </c>
      <c r="B32" s="37" t="s">
        <v>121</v>
      </c>
      <c r="C32" s="37" t="s">
        <v>119</v>
      </c>
      <c r="D32" s="37">
        <v>137.16530700000001</v>
      </c>
      <c r="E32" s="37">
        <v>99.824096999999995</v>
      </c>
      <c r="F32" s="37">
        <v>67.424800000000005</v>
      </c>
      <c r="G32" s="37">
        <v>67.411900000000003</v>
      </c>
      <c r="H32" s="37">
        <v>0.23799999999999999</v>
      </c>
      <c r="I32" s="37">
        <v>0.23300000000000001</v>
      </c>
      <c r="J32" s="6"/>
      <c r="K32" s="38">
        <f>IF(ISBLANK(D32),"",D32-$D$48)</f>
        <v>7.4189999997997802E-4</v>
      </c>
      <c r="L32" s="46">
        <f t="shared" si="10"/>
        <v>7.8560061717091996E-4</v>
      </c>
      <c r="M32" s="40" t="s">
        <v>38</v>
      </c>
      <c r="N32" s="38">
        <f>IF(ISBLANK(E32),"",E32-$E$48)</f>
        <v>-2.870000000143591E-4</v>
      </c>
      <c r="O32" s="46">
        <f t="shared" si="11"/>
        <v>-3.0390534728367571E-4</v>
      </c>
      <c r="P32" s="40" t="s">
        <v>38</v>
      </c>
      <c r="Q32" s="41">
        <f t="shared" si="16"/>
        <v>1.9000000000346517E-4</v>
      </c>
      <c r="R32" s="42" t="s">
        <v>38</v>
      </c>
      <c r="S32" s="43">
        <f t="shared" si="12"/>
        <v>1.9000000000346517E-4</v>
      </c>
      <c r="T32" s="44">
        <f>IF(M32="ON",IF(ISBLANK(D32),"0",D32),"0")</f>
        <v>137.16530700000001</v>
      </c>
      <c r="U32" s="44">
        <f t="shared" si="13"/>
        <v>99.824096999999995</v>
      </c>
      <c r="V32" s="44">
        <f t="shared" si="14"/>
        <v>67.424800000000005</v>
      </c>
      <c r="W32" s="44">
        <f t="shared" si="15"/>
        <v>67.411900000000003</v>
      </c>
      <c r="X32" s="45"/>
    </row>
    <row r="33" spans="1:24" x14ac:dyDescent="0.3">
      <c r="A33" s="35">
        <v>6</v>
      </c>
      <c r="B33" s="37" t="s">
        <v>121</v>
      </c>
      <c r="C33" s="37" t="s">
        <v>119</v>
      </c>
      <c r="D33" s="37">
        <v>337.16444999999999</v>
      </c>
      <c r="E33" s="37">
        <v>300.17568899999998</v>
      </c>
      <c r="F33" s="37">
        <v>67.424499999999995</v>
      </c>
      <c r="G33" s="37">
        <v>67.411600000000007</v>
      </c>
      <c r="H33" s="37">
        <v>0.23799999999999999</v>
      </c>
      <c r="I33" s="37">
        <v>0.23300000000000001</v>
      </c>
      <c r="J33" s="6"/>
      <c r="K33" s="122">
        <f>IF(ISBLANK(D33),"",IF(D32&lt;D33,((D33-200)-$D$48),((D33+200)-$D$48)))</f>
        <v>-1.1510000004477661E-4</v>
      </c>
      <c r="L33" s="123">
        <f t="shared" si="10"/>
        <v>-1.2187926765388274E-4</v>
      </c>
      <c r="M33" s="124" t="s">
        <v>38</v>
      </c>
      <c r="N33" s="122">
        <f>IF(ISBLANK(E33),"",(400-E33)-$E$48)</f>
        <v>-7.2999999986222974E-5</v>
      </c>
      <c r="O33" s="123">
        <f t="shared" si="11"/>
        <v>-7.7299622359652386E-5</v>
      </c>
      <c r="P33" s="124" t="s">
        <v>38</v>
      </c>
      <c r="Q33" s="125">
        <f t="shared" si="16"/>
        <v>-1.1000000000649379E-4</v>
      </c>
      <c r="R33" s="126" t="s">
        <v>38</v>
      </c>
      <c r="S33" s="127">
        <f t="shared" si="12"/>
        <v>-1.0999999999228294E-4</v>
      </c>
      <c r="T33" s="128">
        <f>IF(M33="ON",IF(ISBLANK(D33),"0",IF(D32&lt;D33,(D33-200),(D33+200))),"0")</f>
        <v>137.16444999999999</v>
      </c>
      <c r="U33" s="128">
        <f t="shared" si="13"/>
        <v>99.824311000000023</v>
      </c>
      <c r="V33" s="128">
        <f t="shared" si="14"/>
        <v>67.424499999999995</v>
      </c>
      <c r="W33" s="128">
        <f t="shared" si="15"/>
        <v>67.411600000000007</v>
      </c>
      <c r="X33" s="129"/>
    </row>
    <row r="34" spans="1:24" x14ac:dyDescent="0.3">
      <c r="A34" s="35">
        <v>7</v>
      </c>
      <c r="B34" s="37" t="s">
        <v>121</v>
      </c>
      <c r="C34" s="37" t="s">
        <v>119</v>
      </c>
      <c r="D34" s="37">
        <v>137.16507200000001</v>
      </c>
      <c r="E34" s="37">
        <v>99.823676000000006</v>
      </c>
      <c r="F34" s="37">
        <v>67.424800000000005</v>
      </c>
      <c r="G34" s="37">
        <v>67.411900000000003</v>
      </c>
      <c r="H34" s="37">
        <v>0.23799999999999999</v>
      </c>
      <c r="I34" s="37">
        <v>0.23300000000000001</v>
      </c>
      <c r="J34" s="6"/>
      <c r="K34" s="38">
        <f>IF(ISBLANK(D34),"",D34-$D$48)</f>
        <v>5.0689999997644009E-4</v>
      </c>
      <c r="L34" s="46">
        <f t="shared" si="10"/>
        <v>5.3675825965896146E-4</v>
      </c>
      <c r="M34" s="40" t="s">
        <v>38</v>
      </c>
      <c r="N34" s="38">
        <f>IF(ISBLANK(E34),"",E34-$E$48)</f>
        <v>-7.0800000000303953E-4</v>
      </c>
      <c r="O34" s="46">
        <f t="shared" si="11"/>
        <v>-7.4970378349579982E-4</v>
      </c>
      <c r="P34" s="40" t="s">
        <v>38</v>
      </c>
      <c r="Q34" s="41">
        <f t="shared" si="16"/>
        <v>1.9000000000346517E-4</v>
      </c>
      <c r="R34" s="42" t="s">
        <v>38</v>
      </c>
      <c r="S34" s="43">
        <f t="shared" si="12"/>
        <v>1.9000000000346517E-4</v>
      </c>
      <c r="T34" s="44">
        <f>IF(M34="ON",IF(ISBLANK(D34),"0",D34),"0")</f>
        <v>137.16507200000001</v>
      </c>
      <c r="U34" s="44">
        <f t="shared" si="13"/>
        <v>99.823676000000006</v>
      </c>
      <c r="V34" s="44">
        <f t="shared" si="14"/>
        <v>67.424800000000005</v>
      </c>
      <c r="W34" s="44">
        <f t="shared" si="15"/>
        <v>67.411900000000003</v>
      </c>
      <c r="X34" s="45"/>
    </row>
    <row r="35" spans="1:24" x14ac:dyDescent="0.3">
      <c r="A35" s="35">
        <v>8</v>
      </c>
      <c r="B35" s="37" t="s">
        <v>121</v>
      </c>
      <c r="C35" s="37" t="s">
        <v>119</v>
      </c>
      <c r="D35" s="37">
        <v>337.16425500000003</v>
      </c>
      <c r="E35" s="37">
        <v>300.175814</v>
      </c>
      <c r="F35" s="37">
        <v>67.424599999999998</v>
      </c>
      <c r="G35" s="37">
        <v>67.411699999999996</v>
      </c>
      <c r="H35" s="37">
        <v>0.23799999999999999</v>
      </c>
      <c r="I35" s="37">
        <v>0.23300000000000001</v>
      </c>
      <c r="J35" s="6"/>
      <c r="K35" s="122">
        <f>IF(ISBLANK(D35),"",IF(D34&lt;D35,((D35-200)-$D$48),((D35+200)-$D$48)))</f>
        <v>-3.1010000000719629E-4</v>
      </c>
      <c r="L35" s="123">
        <f t="shared" si="10"/>
        <v>-3.2836504736036314E-4</v>
      </c>
      <c r="M35" s="124" t="s">
        <v>38</v>
      </c>
      <c r="N35" s="122">
        <f>IF(ISBLANK(E35),"",(400-E35)-$E$48)</f>
        <v>-1.9800000001168883E-4</v>
      </c>
      <c r="O35" s="123">
        <f t="shared" si="11"/>
        <v>-2.0966230048317832E-4</v>
      </c>
      <c r="P35" s="124" t="s">
        <v>38</v>
      </c>
      <c r="Q35" s="125">
        <f t="shared" si="16"/>
        <v>-1.0000000003174137E-5</v>
      </c>
      <c r="R35" s="126" t="s">
        <v>38</v>
      </c>
      <c r="S35" s="127">
        <f t="shared" si="12"/>
        <v>-1.0000000003174137E-5</v>
      </c>
      <c r="T35" s="128">
        <f>IF(M35="ON",IF(ISBLANK(D35),"0",IF(D34&lt;D35,(D35-200),(D35+200))),"0")</f>
        <v>137.16425500000003</v>
      </c>
      <c r="U35" s="128">
        <f t="shared" si="13"/>
        <v>99.824185999999997</v>
      </c>
      <c r="V35" s="128">
        <f t="shared" si="14"/>
        <v>67.424599999999998</v>
      </c>
      <c r="W35" s="128">
        <f t="shared" si="15"/>
        <v>67.411699999999996</v>
      </c>
      <c r="X35" s="129"/>
    </row>
    <row r="36" spans="1:24" x14ac:dyDescent="0.3">
      <c r="A36" s="35">
        <v>9</v>
      </c>
      <c r="B36" s="37" t="s">
        <v>121</v>
      </c>
      <c r="C36" s="37" t="s">
        <v>119</v>
      </c>
      <c r="D36" s="37">
        <v>137.16443599999999</v>
      </c>
      <c r="E36" s="37">
        <v>99.824365999999998</v>
      </c>
      <c r="F36" s="37">
        <v>67.424499999999995</v>
      </c>
      <c r="G36" s="37">
        <v>67.411600000000007</v>
      </c>
      <c r="H36" s="37">
        <v>0.23799999999999999</v>
      </c>
      <c r="I36" s="37">
        <v>0.23300000000000001</v>
      </c>
      <c r="J36" s="6"/>
      <c r="K36" s="38">
        <f>IF(ISBLANK(D36),"",D36-$D$48)</f>
        <v>-1.2910000003785171E-4</v>
      </c>
      <c r="L36" s="46">
        <f t="shared" si="10"/>
        <v>-1.3670385275939406E-4</v>
      </c>
      <c r="M36" s="40" t="s">
        <v>38</v>
      </c>
      <c r="N36" s="38">
        <f>IF(ISBLANK(E36),"",E36-$E$48)</f>
        <v>-1.8000000011397788E-5</v>
      </c>
      <c r="O36" s="46">
        <f t="shared" si="11"/>
        <v>-1.9060180871474885E-5</v>
      </c>
      <c r="P36" s="40" t="s">
        <v>38</v>
      </c>
      <c r="Q36" s="41">
        <f t="shared" si="16"/>
        <v>-1.1000000000649379E-4</v>
      </c>
      <c r="R36" s="42" t="s">
        <v>38</v>
      </c>
      <c r="S36" s="43">
        <f t="shared" si="12"/>
        <v>-1.0999999999228294E-4</v>
      </c>
      <c r="T36" s="44">
        <f>IF(M36="ON",IF(ISBLANK(D36),"0",D36),"0")</f>
        <v>137.16443599999999</v>
      </c>
      <c r="U36" s="44">
        <f t="shared" si="13"/>
        <v>99.824365999999998</v>
      </c>
      <c r="V36" s="44">
        <f t="shared" si="14"/>
        <v>67.424499999999995</v>
      </c>
      <c r="W36" s="44">
        <f t="shared" si="15"/>
        <v>67.411600000000007</v>
      </c>
      <c r="X36" s="45"/>
    </row>
    <row r="37" spans="1:24" x14ac:dyDescent="0.3">
      <c r="A37" s="35">
        <v>10</v>
      </c>
      <c r="B37" s="37" t="s">
        <v>121</v>
      </c>
      <c r="C37" s="37" t="s">
        <v>119</v>
      </c>
      <c r="D37" s="37">
        <v>337.16398500000003</v>
      </c>
      <c r="E37" s="37">
        <v>300.17541599999998</v>
      </c>
      <c r="F37" s="37">
        <v>67.424700000000001</v>
      </c>
      <c r="G37" s="37">
        <v>67.411799999999999</v>
      </c>
      <c r="H37" s="37">
        <v>0.23799999999999999</v>
      </c>
      <c r="I37" s="37">
        <v>0.23300000000000001</v>
      </c>
      <c r="J37" s="6"/>
      <c r="K37" s="122">
        <f>IF(ISBLANK(D37),"",IF(D36&lt;D37,((D37-200)-$D$48),((D37+200)-$D$48)))</f>
        <v>-5.8010000000763284E-4</v>
      </c>
      <c r="L37" s="123">
        <f t="shared" si="10"/>
        <v>-6.1426909557867114E-4</v>
      </c>
      <c r="M37" s="124" t="s">
        <v>38</v>
      </c>
      <c r="N37" s="122">
        <f>IF(ISBLANK(E37),"",(400-E37)-$E$48)</f>
        <v>2.0000000000663931E-4</v>
      </c>
      <c r="O37" s="123">
        <f t="shared" si="11"/>
        <v>2.1178041565194641E-4</v>
      </c>
      <c r="P37" s="124" t="s">
        <v>38</v>
      </c>
      <c r="Q37" s="125">
        <f t="shared" si="16"/>
        <v>9.0000000000145519E-5</v>
      </c>
      <c r="R37" s="126" t="s">
        <v>38</v>
      </c>
      <c r="S37" s="127">
        <f t="shared" si="12"/>
        <v>9.0000000000145519E-5</v>
      </c>
      <c r="T37" s="128">
        <f>IF(M37="ON",IF(ISBLANK(D37),"0",IF(D36&lt;D37,(D37-200),(D37+200))),"0")</f>
        <v>137.16398500000003</v>
      </c>
      <c r="U37" s="128">
        <f t="shared" si="13"/>
        <v>99.824584000000016</v>
      </c>
      <c r="V37" s="128">
        <f t="shared" si="14"/>
        <v>67.424700000000001</v>
      </c>
      <c r="W37" s="128">
        <f t="shared" si="15"/>
        <v>67.411799999999999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 t="str">
        <f>B28</f>
        <v>AB0360</v>
      </c>
      <c r="C48" s="49" t="str">
        <f>C28</f>
        <v>AB0304</v>
      </c>
      <c r="D48" s="50">
        <f>T48</f>
        <v>137.16456510000003</v>
      </c>
      <c r="E48" s="50">
        <f>U48</f>
        <v>99.824384000000009</v>
      </c>
      <c r="F48" s="51">
        <f>V48</f>
        <v>67.424610000000001</v>
      </c>
      <c r="G48" s="51">
        <f>W48</f>
        <v>67.411709999999999</v>
      </c>
      <c r="H48" s="49">
        <f>H28</f>
        <v>0.23799999999999999</v>
      </c>
      <c r="I48" s="49">
        <f>I28</f>
        <v>0.23300000000000001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137.16456510000003</v>
      </c>
      <c r="U48" s="57">
        <f>IF(U49=0,VALUE(0),(U28+U29+U30+U31+U32+U33+U34+U35+U36+U37+U38+U39+U40+U41+U42+U43+U44+U45+U46+U47)/U49)</f>
        <v>99.824384000000009</v>
      </c>
      <c r="V48" s="57">
        <f>IF(V49=0,VALUE(0),(V28+V29+V30+V31+V32+V33+V34+V35+V36+V37+V38+V39+V40+V41+V42+V43+V44+V45+V46+V47)/V49)</f>
        <v>67.424610000000001</v>
      </c>
      <c r="W48" s="57">
        <f>IF(W49=0,VALUE(0),(W28+W29+W30+W31+W32+W33+W34+W35+W36+W37+W38+W39+W40+W41+W42+W43+W44+W45+W46+W47)/W49)</f>
        <v>67.411709999999999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10</v>
      </c>
      <c r="U49" s="66">
        <f>COUNT(U28:U47)</f>
        <v>10</v>
      </c>
      <c r="V49" s="66">
        <f>COUNT(V28:V47)</f>
        <v>10</v>
      </c>
      <c r="W49" s="66">
        <f>COUNT(W28:W47)</f>
        <v>10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37" t="s">
        <v>121</v>
      </c>
      <c r="C53" s="37" t="s">
        <v>120</v>
      </c>
      <c r="D53" s="37">
        <v>138.67409599999999</v>
      </c>
      <c r="E53" s="37">
        <v>99.888784999999999</v>
      </c>
      <c r="F53" s="37">
        <v>55.500399999999999</v>
      </c>
      <c r="G53" s="37">
        <v>55.49</v>
      </c>
      <c r="H53" s="37">
        <v>0.23799999999999999</v>
      </c>
      <c r="I53" s="37">
        <v>0.24199999999999999</v>
      </c>
      <c r="J53" s="6"/>
      <c r="K53" s="38">
        <f>IF(ISBLANK(D53),"",D53-$D$73)</f>
        <v>6.3800000000924229E-4</v>
      </c>
      <c r="L53" s="39">
        <f t="shared" ref="L53:L72" si="17">IF(K53="","",SIN(K53*PI()/200)*G53)</f>
        <v>5.5610305454790261E-4</v>
      </c>
      <c r="M53" s="40" t="s">
        <v>38</v>
      </c>
      <c r="N53" s="38">
        <f>IF(ISBLANK(E53),"",E53-$E$73)</f>
        <v>-1.7210000000034142E-4</v>
      </c>
      <c r="O53" s="39">
        <f t="shared" ref="O53:O72" si="18">IF(N53="","",SIN(N53*PI()/200)*G53)</f>
        <v>-1.500083631473087E-4</v>
      </c>
      <c r="P53" s="40" t="s">
        <v>38</v>
      </c>
      <c r="Q53" s="41">
        <f t="shared" ref="Q53:Q72" si="19">IF(ISBLANK(F53),"",F53-$F$73)</f>
        <v>9.9999999960687092E-6</v>
      </c>
      <c r="R53" s="42" t="s">
        <v>38</v>
      </c>
      <c r="S53" s="43">
        <f t="shared" ref="S53:S72" si="20">IF(ISBLANK(G53),"",G53-$G$73)</f>
        <v>1.0000000003174137E-5</v>
      </c>
      <c r="T53" s="44">
        <f>IF(M53="ON",IF(ISBLANK(D53),"0",D53),"0")</f>
        <v>138.67409599999999</v>
      </c>
      <c r="U53" s="44">
        <f t="shared" ref="U53:U72" si="21">IF(P53="ON",IF(ISBLANK(E53),"0",IF(E53&lt;200,E53,(400-E53))),"0")</f>
        <v>99.888784999999999</v>
      </c>
      <c r="V53" s="44">
        <f t="shared" ref="V53:V72" si="22">IF(R53="ON",IF(ISBLANK(F53),"0",F53),"0")</f>
        <v>55.500399999999999</v>
      </c>
      <c r="W53" s="44">
        <f t="shared" ref="W53:W72" si="23">IF(R53="ON",IF(ISBLANK(G53),"0",G53),"0")</f>
        <v>55.49</v>
      </c>
      <c r="X53" s="45"/>
    </row>
    <row r="54" spans="1:24" x14ac:dyDescent="0.3">
      <c r="A54" s="69">
        <v>2</v>
      </c>
      <c r="B54" s="37" t="s">
        <v>121</v>
      </c>
      <c r="C54" s="37" t="s">
        <v>120</v>
      </c>
      <c r="D54" s="37">
        <v>338.67300499999999</v>
      </c>
      <c r="E54" s="37">
        <v>300.11053800000002</v>
      </c>
      <c r="F54" s="37">
        <v>55.500399999999999</v>
      </c>
      <c r="G54" s="37">
        <v>55.49</v>
      </c>
      <c r="H54" s="37">
        <v>0.23799999999999999</v>
      </c>
      <c r="I54" s="37">
        <v>0.24199999999999999</v>
      </c>
      <c r="J54" s="6"/>
      <c r="K54" s="122">
        <f>IF(ISBLANK(D54),"",IF(D53&lt;D54,((D54-200)-$D$73),((D54+200)-$D$73)))</f>
        <v>-4.5299999999315332E-4</v>
      </c>
      <c r="L54" s="123">
        <f t="shared" si="17"/>
        <v>-3.9485060141823523E-4</v>
      </c>
      <c r="M54" s="124" t="s">
        <v>38</v>
      </c>
      <c r="N54" s="122">
        <f>IF(ISBLANK(E54),"",(400-E54)-$E$73)</f>
        <v>5.048999999814896E-4</v>
      </c>
      <c r="O54" s="123">
        <f t="shared" si="18"/>
        <v>4.4008845176901471E-4</v>
      </c>
      <c r="P54" s="124" t="s">
        <v>38</v>
      </c>
      <c r="Q54" s="125">
        <f t="shared" si="19"/>
        <v>9.9999999960687092E-6</v>
      </c>
      <c r="R54" s="126" t="s">
        <v>38</v>
      </c>
      <c r="S54" s="127">
        <f t="shared" si="20"/>
        <v>1.0000000003174137E-5</v>
      </c>
      <c r="T54" s="128">
        <f>IF(M54="ON",IF(ISBLANK(D54),"0",IF(D53&lt;D54,(D54-200),(D54+200))),"0")</f>
        <v>138.67300499999999</v>
      </c>
      <c r="U54" s="128">
        <f t="shared" si="21"/>
        <v>99.88946199999998</v>
      </c>
      <c r="V54" s="128">
        <f t="shared" si="22"/>
        <v>55.500399999999999</v>
      </c>
      <c r="W54" s="128">
        <f t="shared" si="23"/>
        <v>55.49</v>
      </c>
      <c r="X54" s="129"/>
    </row>
    <row r="55" spans="1:24" x14ac:dyDescent="0.3">
      <c r="A55" s="69">
        <v>3</v>
      </c>
      <c r="B55" s="37" t="s">
        <v>121</v>
      </c>
      <c r="C55" s="37" t="s">
        <v>120</v>
      </c>
      <c r="D55" s="37">
        <v>138.67372</v>
      </c>
      <c r="E55" s="37">
        <v>99.888857999999999</v>
      </c>
      <c r="F55" s="37">
        <v>55.500500000000002</v>
      </c>
      <c r="G55" s="37">
        <v>55.490099999999998</v>
      </c>
      <c r="H55" s="37">
        <v>0.23799999999999999</v>
      </c>
      <c r="I55" s="37">
        <v>0.24199999999999999</v>
      </c>
      <c r="J55" s="6"/>
      <c r="K55" s="38">
        <f>IF(ISBLANK(D55),"",D55-$D$73)</f>
        <v>2.6200000002063462E-4</v>
      </c>
      <c r="L55" s="46">
        <f t="shared" si="17"/>
        <v>2.2836875058146268E-4</v>
      </c>
      <c r="M55" s="40" t="s">
        <v>38</v>
      </c>
      <c r="N55" s="38">
        <f>IF(ISBLANK(E55),"",E55-$E$73)</f>
        <v>-9.9099999999907595E-5</v>
      </c>
      <c r="O55" s="46">
        <f t="shared" si="18"/>
        <v>-8.6379172446084736E-5</v>
      </c>
      <c r="P55" s="40" t="s">
        <v>38</v>
      </c>
      <c r="Q55" s="41">
        <f t="shared" si="19"/>
        <v>1.0999999999938836E-4</v>
      </c>
      <c r="R55" s="42" t="s">
        <v>38</v>
      </c>
      <c r="S55" s="43">
        <f t="shared" si="20"/>
        <v>1.0999999999938836E-4</v>
      </c>
      <c r="T55" s="44">
        <f>IF(M55="ON",IF(ISBLANK(D55),"0",D55),"0")</f>
        <v>138.67372</v>
      </c>
      <c r="U55" s="44">
        <f t="shared" si="21"/>
        <v>99.888857999999999</v>
      </c>
      <c r="V55" s="44">
        <f t="shared" si="22"/>
        <v>55.500500000000002</v>
      </c>
      <c r="W55" s="44">
        <f t="shared" si="23"/>
        <v>55.490099999999998</v>
      </c>
      <c r="X55" s="45"/>
    </row>
    <row r="56" spans="1:24" x14ac:dyDescent="0.3">
      <c r="A56" s="69">
        <v>4</v>
      </c>
      <c r="B56" s="37" t="s">
        <v>121</v>
      </c>
      <c r="C56" s="37" t="s">
        <v>120</v>
      </c>
      <c r="D56" s="37">
        <v>338.67319199999997</v>
      </c>
      <c r="E56" s="37">
        <v>300.11080800000002</v>
      </c>
      <c r="F56" s="37">
        <v>55.5002</v>
      </c>
      <c r="G56" s="37">
        <v>55.489800000000002</v>
      </c>
      <c r="H56" s="37">
        <v>0.23799999999999999</v>
      </c>
      <c r="I56" s="37">
        <v>0.24199999999999999</v>
      </c>
      <c r="J56" s="6"/>
      <c r="K56" s="122">
        <f>IF(ISBLANK(D56),"",IF(D55&lt;D56,((D56-200)-$D$73),((D56+200)-$D$73)))</f>
        <v>-2.6600000001053559E-4</v>
      </c>
      <c r="L56" s="123">
        <f t="shared" si="17"/>
        <v>-2.3185404288730049E-4</v>
      </c>
      <c r="M56" s="124" t="s">
        <v>38</v>
      </c>
      <c r="N56" s="122">
        <f>IF(ISBLANK(E56),"",(400-E56)-$E$73)</f>
        <v>2.3489999998105304E-4</v>
      </c>
      <c r="O56" s="123">
        <f t="shared" si="18"/>
        <v>2.0474629574327718E-4</v>
      </c>
      <c r="P56" s="124" t="s">
        <v>38</v>
      </c>
      <c r="Q56" s="125">
        <f t="shared" si="19"/>
        <v>-1.9000000000346517E-4</v>
      </c>
      <c r="R56" s="126" t="s">
        <v>38</v>
      </c>
      <c r="S56" s="127">
        <f t="shared" si="20"/>
        <v>-1.8999999999635975E-4</v>
      </c>
      <c r="T56" s="128">
        <f>IF(M56="ON",IF(ISBLANK(D56),"0",IF(D55&lt;D56,(D56-200),(D56+200))),"0")</f>
        <v>138.67319199999997</v>
      </c>
      <c r="U56" s="128">
        <f t="shared" si="21"/>
        <v>99.88919199999998</v>
      </c>
      <c r="V56" s="128">
        <f t="shared" si="22"/>
        <v>55.5002</v>
      </c>
      <c r="W56" s="128">
        <f t="shared" si="23"/>
        <v>55.489800000000002</v>
      </c>
      <c r="X56" s="129"/>
    </row>
    <row r="57" spans="1:24" x14ac:dyDescent="0.3">
      <c r="A57" s="69">
        <v>5</v>
      </c>
      <c r="B57" s="37" t="s">
        <v>121</v>
      </c>
      <c r="C57" s="37" t="s">
        <v>120</v>
      </c>
      <c r="D57" s="37">
        <v>138.67411899999999</v>
      </c>
      <c r="E57" s="37">
        <v>99.888493999999994</v>
      </c>
      <c r="F57" s="37">
        <v>55.500399999999999</v>
      </c>
      <c r="G57" s="37">
        <v>55.49</v>
      </c>
      <c r="H57" s="37">
        <v>0.23799999999999999</v>
      </c>
      <c r="I57" s="37">
        <v>0.24199999999999999</v>
      </c>
      <c r="J57" s="6"/>
      <c r="K57" s="38">
        <f>IF(ISBLANK(D57),"",D57-$D$73)</f>
        <v>6.6100000000801629E-4</v>
      </c>
      <c r="L57" s="46">
        <f t="shared" si="17"/>
        <v>5.7615065682577583E-4</v>
      </c>
      <c r="M57" s="40" t="s">
        <v>38</v>
      </c>
      <c r="N57" s="38">
        <f>IF(ISBLANK(E57),"",E57-$E$73)</f>
        <v>-4.631000000046015E-4</v>
      </c>
      <c r="O57" s="46">
        <f t="shared" si="18"/>
        <v>-4.036541137335447E-4</v>
      </c>
      <c r="P57" s="40" t="s">
        <v>38</v>
      </c>
      <c r="Q57" s="41">
        <f t="shared" si="19"/>
        <v>9.9999999960687092E-6</v>
      </c>
      <c r="R57" s="42" t="s">
        <v>38</v>
      </c>
      <c r="S57" s="43">
        <f t="shared" si="20"/>
        <v>1.0000000003174137E-5</v>
      </c>
      <c r="T57" s="44">
        <f>IF(M57="ON",IF(ISBLANK(D57),"0",D57),"0")</f>
        <v>138.67411899999999</v>
      </c>
      <c r="U57" s="44">
        <f t="shared" si="21"/>
        <v>99.888493999999994</v>
      </c>
      <c r="V57" s="44">
        <f t="shared" si="22"/>
        <v>55.500399999999999</v>
      </c>
      <c r="W57" s="44">
        <f t="shared" si="23"/>
        <v>55.49</v>
      </c>
      <c r="X57" s="45"/>
    </row>
    <row r="58" spans="1:24" x14ac:dyDescent="0.3">
      <c r="A58" s="69">
        <v>6</v>
      </c>
      <c r="B58" s="37" t="s">
        <v>121</v>
      </c>
      <c r="C58" s="37" t="s">
        <v>120</v>
      </c>
      <c r="D58" s="37">
        <v>338.672912</v>
      </c>
      <c r="E58" s="37">
        <v>300.11062399999997</v>
      </c>
      <c r="F58" s="37">
        <v>55.5002</v>
      </c>
      <c r="G58" s="37">
        <v>55.489800000000002</v>
      </c>
      <c r="H58" s="37">
        <v>0.23799999999999999</v>
      </c>
      <c r="I58" s="37">
        <v>0.24199999999999999</v>
      </c>
      <c r="J58" s="6"/>
      <c r="K58" s="122">
        <f>IF(ISBLANK(D58),"",IF(D57&lt;D58,((D58-200)-$D$73),((D58+200)-$D$73)))</f>
        <v>-5.4599999998572457E-4</v>
      </c>
      <c r="L58" s="123">
        <f t="shared" si="17"/>
        <v>-4.7591093010134839E-4</v>
      </c>
      <c r="M58" s="124" t="s">
        <v>38</v>
      </c>
      <c r="N58" s="122">
        <f>IF(ISBLANK(E58),"",(400-E58)-$E$73)</f>
        <v>4.1890000002808847E-4</v>
      </c>
      <c r="O58" s="123">
        <f t="shared" si="18"/>
        <v>3.6512653596893808E-4</v>
      </c>
      <c r="P58" s="124" t="s">
        <v>38</v>
      </c>
      <c r="Q58" s="125">
        <f t="shared" si="19"/>
        <v>-1.9000000000346517E-4</v>
      </c>
      <c r="R58" s="126" t="s">
        <v>38</v>
      </c>
      <c r="S58" s="127">
        <f t="shared" si="20"/>
        <v>-1.8999999999635975E-4</v>
      </c>
      <c r="T58" s="128">
        <f>IF(M58="ON",IF(ISBLANK(D58),"0",IF(D57&lt;D58,(D58-200),(D58+200))),"0")</f>
        <v>138.672912</v>
      </c>
      <c r="U58" s="128">
        <f t="shared" si="21"/>
        <v>99.889376000000027</v>
      </c>
      <c r="V58" s="128">
        <f t="shared" si="22"/>
        <v>55.5002</v>
      </c>
      <c r="W58" s="128">
        <f t="shared" si="23"/>
        <v>55.489800000000002</v>
      </c>
      <c r="X58" s="129"/>
    </row>
    <row r="59" spans="1:24" x14ac:dyDescent="0.3">
      <c r="A59" s="69">
        <v>7</v>
      </c>
      <c r="B59" s="37" t="s">
        <v>121</v>
      </c>
      <c r="C59" s="37" t="s">
        <v>120</v>
      </c>
      <c r="D59" s="37">
        <v>138.673745</v>
      </c>
      <c r="E59" s="37">
        <v>99.888326000000006</v>
      </c>
      <c r="F59" s="37">
        <v>55.500500000000002</v>
      </c>
      <c r="G59" s="37">
        <v>55.490099999999998</v>
      </c>
      <c r="H59" s="37">
        <v>0.23799999999999999</v>
      </c>
      <c r="I59" s="37">
        <v>0.24199999999999999</v>
      </c>
      <c r="J59" s="6"/>
      <c r="K59" s="38">
        <f>IF(ISBLANK(D59),"",D59-$D$73)</f>
        <v>2.870000000143591E-4</v>
      </c>
      <c r="L59" s="46">
        <f t="shared" si="17"/>
        <v>2.5015966188916041E-4</v>
      </c>
      <c r="M59" s="40" t="s">
        <v>38</v>
      </c>
      <c r="N59" s="38">
        <f>IF(ISBLANK(E59),"",E59-$E$73)</f>
        <v>-6.3109999999255706E-4</v>
      </c>
      <c r="O59" s="46">
        <f t="shared" si="18"/>
        <v>-5.5008976517922415E-4</v>
      </c>
      <c r="P59" s="40" t="s">
        <v>38</v>
      </c>
      <c r="Q59" s="41">
        <f t="shared" si="19"/>
        <v>1.0999999999938836E-4</v>
      </c>
      <c r="R59" s="42" t="s">
        <v>38</v>
      </c>
      <c r="S59" s="43">
        <f t="shared" si="20"/>
        <v>1.0999999999938836E-4</v>
      </c>
      <c r="T59" s="44">
        <f>IF(M59="ON",IF(ISBLANK(D59),"0",D59),"0")</f>
        <v>138.673745</v>
      </c>
      <c r="U59" s="44">
        <f t="shared" si="21"/>
        <v>99.888326000000006</v>
      </c>
      <c r="V59" s="44">
        <f t="shared" si="22"/>
        <v>55.500500000000002</v>
      </c>
      <c r="W59" s="44">
        <f t="shared" si="23"/>
        <v>55.490099999999998</v>
      </c>
      <c r="X59" s="45"/>
    </row>
    <row r="60" spans="1:24" x14ac:dyDescent="0.3">
      <c r="A60" s="69">
        <v>8</v>
      </c>
      <c r="B60" s="37" t="s">
        <v>121</v>
      </c>
      <c r="C60" s="37" t="s">
        <v>120</v>
      </c>
      <c r="D60" s="37">
        <v>338.67307299999999</v>
      </c>
      <c r="E60" s="37">
        <v>300.11074200000002</v>
      </c>
      <c r="F60" s="37">
        <v>55.500399999999999</v>
      </c>
      <c r="G60" s="37">
        <v>55.49</v>
      </c>
      <c r="H60" s="37">
        <v>0.23799999999999999</v>
      </c>
      <c r="I60" s="37">
        <v>0.24199999999999999</v>
      </c>
      <c r="J60" s="6"/>
      <c r="K60" s="122">
        <f>IF(ISBLANK(D60),"",IF(D59&lt;D60,((D60-200)-$D$73),((D60+200)-$D$73)))</f>
        <v>-3.8499999999430656E-4</v>
      </c>
      <c r="L60" s="123">
        <f t="shared" si="17"/>
        <v>-3.3557942946230981E-4</v>
      </c>
      <c r="M60" s="124" t="s">
        <v>38</v>
      </c>
      <c r="N60" s="122">
        <f>IF(ISBLANK(E60),"",(400-E60)-$E$73)</f>
        <v>3.0089999998494932E-4</v>
      </c>
      <c r="O60" s="123">
        <f t="shared" si="18"/>
        <v>2.6227493590101581E-4</v>
      </c>
      <c r="P60" s="124" t="s">
        <v>38</v>
      </c>
      <c r="Q60" s="125">
        <f t="shared" si="19"/>
        <v>9.9999999960687092E-6</v>
      </c>
      <c r="R60" s="126" t="s">
        <v>38</v>
      </c>
      <c r="S60" s="127">
        <f t="shared" si="20"/>
        <v>1.0000000003174137E-5</v>
      </c>
      <c r="T60" s="128">
        <f>IF(M60="ON",IF(ISBLANK(D60),"0",IF(D59&lt;D60,(D60-200),(D60+200))),"0")</f>
        <v>138.67307299999999</v>
      </c>
      <c r="U60" s="128">
        <f t="shared" si="21"/>
        <v>99.889257999999984</v>
      </c>
      <c r="V60" s="128">
        <f t="shared" si="22"/>
        <v>55.500399999999999</v>
      </c>
      <c r="W60" s="128">
        <f t="shared" si="23"/>
        <v>55.49</v>
      </c>
      <c r="X60" s="129"/>
    </row>
    <row r="61" spans="1:24" x14ac:dyDescent="0.3">
      <c r="A61" s="69">
        <v>9</v>
      </c>
      <c r="B61" s="37" t="s">
        <v>121</v>
      </c>
      <c r="C61" s="37" t="s">
        <v>120</v>
      </c>
      <c r="D61" s="37">
        <v>138.67375000000001</v>
      </c>
      <c r="E61" s="37">
        <v>99.888582</v>
      </c>
      <c r="F61" s="37">
        <v>55.500399999999999</v>
      </c>
      <c r="G61" s="37">
        <v>55.49</v>
      </c>
      <c r="H61" s="37">
        <v>0.23799999999999999</v>
      </c>
      <c r="I61" s="37">
        <v>0.24199999999999999</v>
      </c>
      <c r="J61" s="6"/>
      <c r="K61" s="38">
        <f>IF(ISBLANK(D61),"",D61-$D$73)</f>
        <v>2.9200000003015703E-4</v>
      </c>
      <c r="L61" s="46">
        <f t="shared" si="17"/>
        <v>2.5451738549303203E-4</v>
      </c>
      <c r="M61" s="40" t="s">
        <v>38</v>
      </c>
      <c r="N61" s="38">
        <f>IF(ISBLANK(E61),"",E61-$E$73)</f>
        <v>-3.7509999999940646E-4</v>
      </c>
      <c r="O61" s="46">
        <f t="shared" si="18"/>
        <v>-3.269502441376978E-4</v>
      </c>
      <c r="P61" s="40" t="s">
        <v>38</v>
      </c>
      <c r="Q61" s="41">
        <f t="shared" si="19"/>
        <v>9.9999999960687092E-6</v>
      </c>
      <c r="R61" s="42" t="s">
        <v>38</v>
      </c>
      <c r="S61" s="43">
        <f t="shared" si="20"/>
        <v>1.0000000003174137E-5</v>
      </c>
      <c r="T61" s="44">
        <f>IF(M61="ON",IF(ISBLANK(D61),"0",D61),"0")</f>
        <v>138.67375000000001</v>
      </c>
      <c r="U61" s="44">
        <f t="shared" si="21"/>
        <v>99.888582</v>
      </c>
      <c r="V61" s="44">
        <f t="shared" si="22"/>
        <v>55.500399999999999</v>
      </c>
      <c r="W61" s="44">
        <f t="shared" si="23"/>
        <v>55.49</v>
      </c>
      <c r="X61" s="45"/>
    </row>
    <row r="62" spans="1:24" x14ac:dyDescent="0.3">
      <c r="A62" s="69">
        <v>10</v>
      </c>
      <c r="B62" s="37" t="s">
        <v>121</v>
      </c>
      <c r="C62" s="37" t="s">
        <v>120</v>
      </c>
      <c r="D62" s="37">
        <v>338.67296800000003</v>
      </c>
      <c r="E62" s="37">
        <v>300.11076200000002</v>
      </c>
      <c r="F62" s="37">
        <v>55.500500000000002</v>
      </c>
      <c r="G62" s="37">
        <v>55.490099999999998</v>
      </c>
      <c r="H62" s="37">
        <v>0.23799999999999999</v>
      </c>
      <c r="I62" s="37">
        <v>0.24199999999999999</v>
      </c>
      <c r="J62" s="6"/>
      <c r="K62" s="122">
        <f>IF(ISBLANK(D62),"",IF(D61&lt;D62,((D62-200)-$D$73),((D62+200)-$D$73)))</f>
        <v>-4.8999999995658072E-4</v>
      </c>
      <c r="L62" s="123">
        <f t="shared" si="17"/>
        <v>-4.2710186169999639E-4</v>
      </c>
      <c r="M62" s="124" t="s">
        <v>38</v>
      </c>
      <c r="N62" s="122">
        <f>IF(ISBLANK(E62),"",(400-E62)-$E$73)</f>
        <v>2.8089999997860104E-4</v>
      </c>
      <c r="O62" s="123">
        <f t="shared" si="18"/>
        <v>2.4484267949758293E-4</v>
      </c>
      <c r="P62" s="124" t="s">
        <v>38</v>
      </c>
      <c r="Q62" s="125">
        <f t="shared" si="19"/>
        <v>1.0999999999938836E-4</v>
      </c>
      <c r="R62" s="126" t="s">
        <v>38</v>
      </c>
      <c r="S62" s="127">
        <f t="shared" si="20"/>
        <v>1.0999999999938836E-4</v>
      </c>
      <c r="T62" s="128">
        <f>IF(M62="ON",IF(ISBLANK(D62),"0",IF(D61&lt;D62,(D62-200),(D62+200))),"0")</f>
        <v>138.67296800000003</v>
      </c>
      <c r="U62" s="128">
        <f t="shared" si="21"/>
        <v>99.889237999999978</v>
      </c>
      <c r="V62" s="128">
        <f t="shared" si="22"/>
        <v>55.500500000000002</v>
      </c>
      <c r="W62" s="128">
        <f t="shared" si="23"/>
        <v>55.490099999999998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 t="str">
        <f>B53</f>
        <v>AB0360</v>
      </c>
      <c r="C73" s="49" t="str">
        <f>C53</f>
        <v>AB0314</v>
      </c>
      <c r="D73" s="50">
        <f>T73</f>
        <v>138.67345799999998</v>
      </c>
      <c r="E73" s="50">
        <f>U73</f>
        <v>99.888957099999999</v>
      </c>
      <c r="F73" s="51">
        <f>V73</f>
        <v>55.500390000000003</v>
      </c>
      <c r="G73" s="51">
        <f>W73</f>
        <v>55.489989999999999</v>
      </c>
      <c r="H73" s="49">
        <f>H53</f>
        <v>0.23799999999999999</v>
      </c>
      <c r="I73" s="49">
        <f>I53</f>
        <v>0.24199999999999999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138.67345799999998</v>
      </c>
      <c r="U73" s="57">
        <f>IF(U74=0,VALUE(0),(U53+U54+U55+U56+U57+U58+U59+U60+U61+U62+U63+U64+U65+U66+U67+U68+U69+U70+U71+U72)/U74)</f>
        <v>99.888957099999999</v>
      </c>
      <c r="V73" s="57">
        <f>IF(V74=0,VALUE(0),(V53+V54+V55+V56+V57+V58+V59+V60+V61+V62+V63+V64+V65+V66+V67+V68+V69+V70+V71+V72)/V74)</f>
        <v>55.500390000000003</v>
      </c>
      <c r="W73" s="57">
        <f>IF(W74=0,VALUE(0),(W53+W54+W55+W56+W57+W58+W59+W60+W61+W62+W63+W64+W65+W66+W67+W68+W69+W70+W71+W72)/W74)</f>
        <v>55.489989999999999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10</v>
      </c>
      <c r="U74" s="66">
        <f>COUNT(U53:U72)</f>
        <v>10</v>
      </c>
      <c r="V74" s="66">
        <f>COUNT(V53:V72)</f>
        <v>10</v>
      </c>
      <c r="W74" s="66">
        <f>COUNT(W53:W72)</f>
        <v>10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37" t="s">
        <v>121</v>
      </c>
      <c r="C78" s="37" t="s">
        <v>118</v>
      </c>
      <c r="D78" s="37">
        <v>144.010785</v>
      </c>
      <c r="E78" s="37">
        <v>99.748486</v>
      </c>
      <c r="F78" s="37">
        <v>12.140499999999999</v>
      </c>
      <c r="G78" s="37">
        <v>12.138199999999999</v>
      </c>
      <c r="H78" s="37">
        <v>0.23799999999999999</v>
      </c>
      <c r="I78" s="37">
        <v>0.24099999999999999</v>
      </c>
      <c r="J78" s="6"/>
      <c r="K78" s="38">
        <f>IF(ISBLANK(D78),"",D78-$D$98)</f>
        <v>4.8419999998827734E-4</v>
      </c>
      <c r="L78" s="39">
        <f t="shared" ref="L78:L97" si="24">IF(K78="","",SIN(K78*PI()/200)*G78)</f>
        <v>9.2320670750507353E-5</v>
      </c>
      <c r="M78" s="40" t="s">
        <v>38</v>
      </c>
      <c r="N78" s="38">
        <f>IF(ISBLANK(E78),"",E78-$E$98)</f>
        <v>-1.154700000014941E-3</v>
      </c>
      <c r="O78" s="39">
        <f t="shared" ref="O78:O97" si="25">IF(N78="","",SIN(N78*PI()/200)*G78)</f>
        <v>-2.2016249176942123E-4</v>
      </c>
      <c r="P78" s="40" t="s">
        <v>38</v>
      </c>
      <c r="Q78" s="41">
        <f t="shared" ref="Q78:Q97" si="26">IF(ISBLANK(F78),"",F78-$F$98)</f>
        <v>1.2000000000078614E-4</v>
      </c>
      <c r="R78" s="42" t="s">
        <v>38</v>
      </c>
      <c r="S78" s="43">
        <f t="shared" ref="S78:S97" si="27">IF(ISBLANK(G78),"",G78-$G$98)</f>
        <v>1.2000000000078614E-4</v>
      </c>
      <c r="T78" s="44">
        <f>IF(M78="ON",IF(ISBLANK(D78),"0",D78),"0")</f>
        <v>144.010785</v>
      </c>
      <c r="U78" s="44">
        <f t="shared" ref="U78:U97" si="28">IF(P78="ON",IF(ISBLANK(E78),"0",IF(E78&lt;200,E78,(400-E78))),"0")</f>
        <v>99.748486</v>
      </c>
      <c r="V78" s="44">
        <f t="shared" ref="V78:V97" si="29">IF(R78="ON",IF(ISBLANK(F78),"0",F78),"0")</f>
        <v>12.140499999999999</v>
      </c>
      <c r="W78" s="44">
        <f t="shared" ref="W78:W97" si="30">IF(R78="ON",IF(ISBLANK(G78),"0",G78),"0")</f>
        <v>12.138199999999999</v>
      </c>
      <c r="X78" s="45"/>
    </row>
    <row r="79" spans="1:24" x14ac:dyDescent="0.3">
      <c r="A79" s="69">
        <v>2</v>
      </c>
      <c r="B79" s="37" t="s">
        <v>121</v>
      </c>
      <c r="C79" s="37" t="s">
        <v>118</v>
      </c>
      <c r="D79" s="37">
        <v>344.00964599999998</v>
      </c>
      <c r="E79" s="37">
        <v>300.24884500000002</v>
      </c>
      <c r="F79" s="37">
        <v>12.1403</v>
      </c>
      <c r="G79" s="37">
        <v>12.138</v>
      </c>
      <c r="H79" s="37">
        <v>0.23799999999999999</v>
      </c>
      <c r="I79" s="37">
        <v>0.24099999999999999</v>
      </c>
      <c r="J79" s="6"/>
      <c r="K79" s="122">
        <f>IF(ISBLANK(D79),"",IF(D78&lt;D79,((D79-200)-$D$98),((D79+200)-$D$98)))</f>
        <v>-6.5480000003503847E-4</v>
      </c>
      <c r="L79" s="123">
        <f t="shared" si="24"/>
        <v>-1.2484630143871873E-4</v>
      </c>
      <c r="M79" s="124" t="s">
        <v>38</v>
      </c>
      <c r="N79" s="122">
        <f>IF(ISBLANK(E79),"",(400-E79)-$E$98)</f>
        <v>1.5142999999682161E-3</v>
      </c>
      <c r="O79" s="123">
        <f t="shared" si="25"/>
        <v>2.8872137177775336E-4</v>
      </c>
      <c r="P79" s="124" t="s">
        <v>38</v>
      </c>
      <c r="Q79" s="125">
        <f t="shared" si="26"/>
        <v>-7.9999999998747739E-5</v>
      </c>
      <c r="R79" s="126" t="s">
        <v>38</v>
      </c>
      <c r="S79" s="127">
        <f t="shared" si="27"/>
        <v>-7.9999999998747739E-5</v>
      </c>
      <c r="T79" s="128">
        <f>IF(M79="ON",IF(ISBLANK(D79),"0",IF(D78&lt;D79,(D79-200),(D79+200))),"0")</f>
        <v>144.00964599999998</v>
      </c>
      <c r="U79" s="128">
        <f t="shared" si="28"/>
        <v>99.751154999999983</v>
      </c>
      <c r="V79" s="128">
        <f t="shared" si="29"/>
        <v>12.1403</v>
      </c>
      <c r="W79" s="128">
        <f t="shared" si="30"/>
        <v>12.138</v>
      </c>
      <c r="X79" s="129"/>
    </row>
    <row r="80" spans="1:24" x14ac:dyDescent="0.3">
      <c r="A80" s="69">
        <v>3</v>
      </c>
      <c r="B80" s="37" t="s">
        <v>121</v>
      </c>
      <c r="C80" s="37" t="s">
        <v>118</v>
      </c>
      <c r="D80" s="37">
        <v>144.01082600000001</v>
      </c>
      <c r="E80" s="37">
        <v>99.748200999999995</v>
      </c>
      <c r="F80" s="37">
        <v>12.140499999999999</v>
      </c>
      <c r="G80" s="37">
        <v>12.138199999999999</v>
      </c>
      <c r="H80" s="37">
        <v>0.23799999999999999</v>
      </c>
      <c r="I80" s="37">
        <v>0.24099999999999999</v>
      </c>
      <c r="J80" s="6"/>
      <c r="K80" s="38">
        <f>IF(ISBLANK(D80),"",D80-$D$98)</f>
        <v>5.2519999999844913E-4</v>
      </c>
      <c r="L80" s="46">
        <f t="shared" si="24"/>
        <v>1.0013799314150073E-4</v>
      </c>
      <c r="M80" s="40" t="s">
        <v>38</v>
      </c>
      <c r="N80" s="38">
        <f>IF(ISBLANK(E80),"",E80-$E$98)</f>
        <v>-1.4397000000201388E-3</v>
      </c>
      <c r="O80" s="46">
        <f t="shared" si="25"/>
        <v>-2.7450241568470615E-4</v>
      </c>
      <c r="P80" s="40" t="s">
        <v>38</v>
      </c>
      <c r="Q80" s="41">
        <f t="shared" si="26"/>
        <v>1.2000000000078614E-4</v>
      </c>
      <c r="R80" s="42" t="s">
        <v>38</v>
      </c>
      <c r="S80" s="43">
        <f t="shared" si="27"/>
        <v>1.2000000000078614E-4</v>
      </c>
      <c r="T80" s="44">
        <f>IF(M80="ON",IF(ISBLANK(D80),"0",D80),"0")</f>
        <v>144.01082600000001</v>
      </c>
      <c r="U80" s="44">
        <f t="shared" si="28"/>
        <v>99.748200999999995</v>
      </c>
      <c r="V80" s="44">
        <f t="shared" si="29"/>
        <v>12.140499999999999</v>
      </c>
      <c r="W80" s="44">
        <f t="shared" si="30"/>
        <v>12.138199999999999</v>
      </c>
      <c r="X80" s="45"/>
    </row>
    <row r="81" spans="1:24" x14ac:dyDescent="0.3">
      <c r="A81" s="69">
        <v>4</v>
      </c>
      <c r="B81" s="37" t="s">
        <v>121</v>
      </c>
      <c r="C81" s="37" t="s">
        <v>118</v>
      </c>
      <c r="D81" s="37">
        <v>344.00968999999998</v>
      </c>
      <c r="E81" s="37">
        <v>300.249033</v>
      </c>
      <c r="F81" s="37">
        <v>12.1403</v>
      </c>
      <c r="G81" s="37">
        <v>12.138</v>
      </c>
      <c r="H81" s="37">
        <v>0.23799999999999999</v>
      </c>
      <c r="I81" s="37">
        <v>0.24099999999999999</v>
      </c>
      <c r="J81" s="6"/>
      <c r="K81" s="122">
        <f>IF(ISBLANK(D81),"",IF(D80&lt;D81,((D81-200)-$D$98),((D81+200)-$D$98)))</f>
        <v>-6.1080000003244095E-4</v>
      </c>
      <c r="L81" s="123">
        <f t="shared" si="24"/>
        <v>-1.1645711808019806E-4</v>
      </c>
      <c r="M81" s="124" t="s">
        <v>38</v>
      </c>
      <c r="N81" s="122">
        <f>IF(ISBLANK(E81),"",(400-E81)-$E$98)</f>
        <v>1.3262999999881231E-3</v>
      </c>
      <c r="O81" s="123">
        <f t="shared" si="25"/>
        <v>2.5287667925896599E-4</v>
      </c>
      <c r="P81" s="124" t="s">
        <v>38</v>
      </c>
      <c r="Q81" s="125">
        <f t="shared" si="26"/>
        <v>-7.9999999998747739E-5</v>
      </c>
      <c r="R81" s="126" t="s">
        <v>38</v>
      </c>
      <c r="S81" s="127">
        <f t="shared" si="27"/>
        <v>-7.9999999998747739E-5</v>
      </c>
      <c r="T81" s="128">
        <f>IF(M81="ON",IF(ISBLANK(D81),"0",IF(D80&lt;D81,(D81-200),(D81+200))),"0")</f>
        <v>144.00968999999998</v>
      </c>
      <c r="U81" s="128">
        <f t="shared" si="28"/>
        <v>99.750967000000003</v>
      </c>
      <c r="V81" s="128">
        <f t="shared" si="29"/>
        <v>12.1403</v>
      </c>
      <c r="W81" s="128">
        <f t="shared" si="30"/>
        <v>12.138</v>
      </c>
      <c r="X81" s="129"/>
    </row>
    <row r="82" spans="1:24" x14ac:dyDescent="0.3">
      <c r="A82" s="69">
        <v>5</v>
      </c>
      <c r="B82" s="37" t="s">
        <v>121</v>
      </c>
      <c r="C82" s="37" t="s">
        <v>118</v>
      </c>
      <c r="D82" s="37">
        <v>144.01073</v>
      </c>
      <c r="E82" s="37">
        <v>99.748183999999995</v>
      </c>
      <c r="F82" s="37">
        <v>12.1404</v>
      </c>
      <c r="G82" s="37">
        <v>12.1381</v>
      </c>
      <c r="H82" s="37">
        <v>0.23799999999999999</v>
      </c>
      <c r="I82" s="37">
        <v>0.24099999999999999</v>
      </c>
      <c r="J82" s="6"/>
      <c r="K82" s="38">
        <f>IF(ISBLANK(D82),"",D82-$D$98)</f>
        <v>4.2919999998503044E-4</v>
      </c>
      <c r="L82" s="46">
        <f t="shared" si="24"/>
        <v>8.1833344578729036E-5</v>
      </c>
      <c r="M82" s="40" t="s">
        <v>38</v>
      </c>
      <c r="N82" s="38">
        <f>IF(ISBLANK(E82),"",E82-$E$98)</f>
        <v>-1.4567000000198504E-3</v>
      </c>
      <c r="O82" s="46">
        <f t="shared" si="25"/>
        <v>-2.7774145630036676E-4</v>
      </c>
      <c r="P82" s="40" t="s">
        <v>38</v>
      </c>
      <c r="Q82" s="41">
        <f t="shared" si="26"/>
        <v>2.0000000001019203E-5</v>
      </c>
      <c r="R82" s="42" t="s">
        <v>38</v>
      </c>
      <c r="S82" s="43">
        <f t="shared" si="27"/>
        <v>2.0000000001019203E-5</v>
      </c>
      <c r="T82" s="44">
        <f>IF(M82="ON",IF(ISBLANK(D82),"0",D82),"0")</f>
        <v>144.01073</v>
      </c>
      <c r="U82" s="44">
        <f t="shared" si="28"/>
        <v>99.748183999999995</v>
      </c>
      <c r="V82" s="44">
        <f t="shared" si="29"/>
        <v>12.1404</v>
      </c>
      <c r="W82" s="44">
        <f t="shared" si="30"/>
        <v>12.1381</v>
      </c>
      <c r="X82" s="45"/>
    </row>
    <row r="83" spans="1:24" x14ac:dyDescent="0.3">
      <c r="A83" s="69">
        <v>6</v>
      </c>
      <c r="B83" s="37" t="s">
        <v>121</v>
      </c>
      <c r="C83" s="37" t="s">
        <v>118</v>
      </c>
      <c r="D83" s="37">
        <v>344.00974500000001</v>
      </c>
      <c r="E83" s="37">
        <v>300.24896799999999</v>
      </c>
      <c r="F83" s="37">
        <v>12.1403</v>
      </c>
      <c r="G83" s="37">
        <v>12.138</v>
      </c>
      <c r="H83" s="37">
        <v>0.23799999999999999</v>
      </c>
      <c r="I83" s="37">
        <v>0.24099999999999999</v>
      </c>
      <c r="J83" s="6"/>
      <c r="K83" s="122">
        <f>IF(ISBLANK(D83),"",IF(D82&lt;D83,((D83-200)-$D$98),((D83+200)-$D$98)))</f>
        <v>-5.5580000000077234E-4</v>
      </c>
      <c r="L83" s="123">
        <f t="shared" si="24"/>
        <v>-1.0597063887655045E-4</v>
      </c>
      <c r="M83" s="124" t="s">
        <v>38</v>
      </c>
      <c r="N83" s="122">
        <f>IF(ISBLANK(E83),"",(400-E83)-$E$98)</f>
        <v>1.3912999999945441E-3</v>
      </c>
      <c r="O83" s="123">
        <f t="shared" si="25"/>
        <v>2.6526979103688042E-4</v>
      </c>
      <c r="P83" s="124" t="s">
        <v>38</v>
      </c>
      <c r="Q83" s="125">
        <f t="shared" si="26"/>
        <v>-7.9999999998747739E-5</v>
      </c>
      <c r="R83" s="126" t="s">
        <v>38</v>
      </c>
      <c r="S83" s="127">
        <f t="shared" si="27"/>
        <v>-7.9999999998747739E-5</v>
      </c>
      <c r="T83" s="128">
        <f>IF(M83="ON",IF(ISBLANK(D83),"0",IF(D82&lt;D83,(D83-200),(D83+200))),"0")</f>
        <v>144.00974500000001</v>
      </c>
      <c r="U83" s="128">
        <f t="shared" si="28"/>
        <v>99.751032000000009</v>
      </c>
      <c r="V83" s="128">
        <f t="shared" si="29"/>
        <v>12.1403</v>
      </c>
      <c r="W83" s="128">
        <f t="shared" si="30"/>
        <v>12.138</v>
      </c>
      <c r="X83" s="129"/>
    </row>
    <row r="84" spans="1:24" x14ac:dyDescent="0.3">
      <c r="A84" s="69">
        <v>7</v>
      </c>
      <c r="B84" s="37" t="s">
        <v>121</v>
      </c>
      <c r="C84" s="37" t="s">
        <v>118</v>
      </c>
      <c r="D84" s="37">
        <v>144.010728</v>
      </c>
      <c r="E84" s="37">
        <v>99.748188999999996</v>
      </c>
      <c r="F84" s="37">
        <v>12.140499999999999</v>
      </c>
      <c r="G84" s="37">
        <v>12.138199999999999</v>
      </c>
      <c r="H84" s="37">
        <v>0.23799999999999999</v>
      </c>
      <c r="I84" s="37">
        <v>0.24099999999999999</v>
      </c>
      <c r="J84" s="6"/>
      <c r="K84" s="38">
        <f>IF(ISBLANK(D84),"",D84-$D$98)</f>
        <v>4.2719999999007996E-4</v>
      </c>
      <c r="L84" s="46">
        <f t="shared" si="24"/>
        <v>8.1452685966005819E-5</v>
      </c>
      <c r="M84" s="40" t="s">
        <v>38</v>
      </c>
      <c r="N84" s="38">
        <f>IF(ISBLANK(E84),"",E84-$E$98)</f>
        <v>-1.4517000000182634E-3</v>
      </c>
      <c r="O84" s="46">
        <f t="shared" si="25"/>
        <v>-2.7679041248062687E-4</v>
      </c>
      <c r="P84" s="40" t="s">
        <v>38</v>
      </c>
      <c r="Q84" s="41">
        <f t="shared" si="26"/>
        <v>1.2000000000078614E-4</v>
      </c>
      <c r="R84" s="42" t="s">
        <v>38</v>
      </c>
      <c r="S84" s="43">
        <f t="shared" si="27"/>
        <v>1.2000000000078614E-4</v>
      </c>
      <c r="T84" s="44">
        <f>IF(M84="ON",IF(ISBLANK(D84),"0",D84),"0")</f>
        <v>144.010728</v>
      </c>
      <c r="U84" s="44">
        <f t="shared" si="28"/>
        <v>99.748188999999996</v>
      </c>
      <c r="V84" s="44">
        <f t="shared" si="29"/>
        <v>12.140499999999999</v>
      </c>
      <c r="W84" s="44">
        <f t="shared" si="30"/>
        <v>12.138199999999999</v>
      </c>
      <c r="X84" s="45"/>
    </row>
    <row r="85" spans="1:24" x14ac:dyDescent="0.3">
      <c r="A85" s="69">
        <v>8</v>
      </c>
      <c r="B85" s="37" t="s">
        <v>121</v>
      </c>
      <c r="C85" s="37" t="s">
        <v>118</v>
      </c>
      <c r="D85" s="37">
        <v>344.01001500000001</v>
      </c>
      <c r="E85" s="37">
        <v>300.24900500000001</v>
      </c>
      <c r="F85" s="37">
        <v>12.1404</v>
      </c>
      <c r="G85" s="37">
        <v>12.1381</v>
      </c>
      <c r="H85" s="37">
        <v>0.23799999999999999</v>
      </c>
      <c r="I85" s="37">
        <v>0.24099999999999999</v>
      </c>
      <c r="J85" s="6"/>
      <c r="K85" s="122">
        <f>IF(ISBLANK(D85),"",IF(D84&lt;D85,((D85-200)-$D$98),((D85+200)-$D$98)))</f>
        <v>-2.8580000000033579E-4</v>
      </c>
      <c r="L85" s="123">
        <f t="shared" si="24"/>
        <v>-5.4492008111702159E-5</v>
      </c>
      <c r="M85" s="124" t="s">
        <v>38</v>
      </c>
      <c r="N85" s="122">
        <f>IF(ISBLANK(E85),"",(400-E85)-$E$98)</f>
        <v>1.3542999999742733E-3</v>
      </c>
      <c r="O85" s="123">
        <f t="shared" si="25"/>
        <v>2.5821737781270548E-4</v>
      </c>
      <c r="P85" s="124" t="s">
        <v>38</v>
      </c>
      <c r="Q85" s="125">
        <f t="shared" si="26"/>
        <v>2.0000000001019203E-5</v>
      </c>
      <c r="R85" s="126" t="s">
        <v>38</v>
      </c>
      <c r="S85" s="127">
        <f t="shared" si="27"/>
        <v>2.0000000001019203E-5</v>
      </c>
      <c r="T85" s="128">
        <f>IF(M85="ON",IF(ISBLANK(D85),"0",IF(D84&lt;D85,(D85-200),(D85+200))),"0")</f>
        <v>144.01001500000001</v>
      </c>
      <c r="U85" s="128">
        <f t="shared" si="28"/>
        <v>99.750994999999989</v>
      </c>
      <c r="V85" s="128">
        <f t="shared" si="29"/>
        <v>12.1404</v>
      </c>
      <c r="W85" s="128">
        <f t="shared" si="30"/>
        <v>12.1381</v>
      </c>
      <c r="X85" s="129"/>
    </row>
    <row r="86" spans="1:24" x14ac:dyDescent="0.3">
      <c r="A86" s="69">
        <v>9</v>
      </c>
      <c r="B86" s="37" t="s">
        <v>121</v>
      </c>
      <c r="C86" s="37" t="s">
        <v>118</v>
      </c>
      <c r="D86" s="37">
        <v>144.011031</v>
      </c>
      <c r="E86" s="37">
        <v>99.748052000000001</v>
      </c>
      <c r="F86" s="37">
        <v>12.1402</v>
      </c>
      <c r="G86" s="37">
        <v>12.1379</v>
      </c>
      <c r="H86" s="37">
        <v>0.23799999999999999</v>
      </c>
      <c r="I86" s="37">
        <v>0.24099999999999999</v>
      </c>
      <c r="J86" s="6"/>
      <c r="K86" s="38">
        <f>IF(ISBLANK(D86),"",D86-$D$98)</f>
        <v>7.3019999999246465E-4</v>
      </c>
      <c r="L86" s="46">
        <f t="shared" si="24"/>
        <v>1.3922116409850822E-4</v>
      </c>
      <c r="M86" s="40" t="s">
        <v>38</v>
      </c>
      <c r="N86" s="38">
        <f>IF(ISBLANK(E86),"",E86-$E$98)</f>
        <v>-1.5887000000134321E-3</v>
      </c>
      <c r="O86" s="46">
        <f t="shared" si="25"/>
        <v>-3.0290422266412639E-4</v>
      </c>
      <c r="P86" s="40" t="s">
        <v>38</v>
      </c>
      <c r="Q86" s="41">
        <f t="shared" si="26"/>
        <v>-1.7999999999851468E-4</v>
      </c>
      <c r="R86" s="42" t="s">
        <v>38</v>
      </c>
      <c r="S86" s="43">
        <f t="shared" si="27"/>
        <v>-1.7999999999851468E-4</v>
      </c>
      <c r="T86" s="44">
        <f>IF(M86="ON",IF(ISBLANK(D86),"0",D86),"0")</f>
        <v>144.011031</v>
      </c>
      <c r="U86" s="44">
        <f t="shared" si="28"/>
        <v>99.748052000000001</v>
      </c>
      <c r="V86" s="44">
        <f t="shared" si="29"/>
        <v>12.1402</v>
      </c>
      <c r="W86" s="44">
        <f t="shared" si="30"/>
        <v>12.1379</v>
      </c>
      <c r="X86" s="45"/>
    </row>
    <row r="87" spans="1:24" x14ac:dyDescent="0.3">
      <c r="A87" s="69">
        <v>10</v>
      </c>
      <c r="B87" s="37" t="s">
        <v>121</v>
      </c>
      <c r="C87" s="37" t="s">
        <v>118</v>
      </c>
      <c r="D87" s="37">
        <v>344.00981200000001</v>
      </c>
      <c r="E87" s="37">
        <v>300.24885399999999</v>
      </c>
      <c r="F87" s="37">
        <v>12.1404</v>
      </c>
      <c r="G87" s="37">
        <v>12.1381</v>
      </c>
      <c r="H87" s="37">
        <v>0.23799999999999999</v>
      </c>
      <c r="I87" s="37">
        <v>0.24099999999999999</v>
      </c>
      <c r="J87" s="6"/>
      <c r="K87" s="122">
        <f>IF(ISBLANK(D87),"",IF(D86&lt;D87,((D87-200)-$D$98),((D87+200)-$D$98)))</f>
        <v>-4.8879999999940082E-4</v>
      </c>
      <c r="L87" s="123">
        <f t="shared" si="24"/>
        <v>-9.3196968386157579E-5</v>
      </c>
      <c r="M87" s="124" t="s">
        <v>38</v>
      </c>
      <c r="N87" s="122">
        <f>IF(ISBLANK(E87),"",(400-E87)-$E$98)</f>
        <v>1.5052999999909389E-3</v>
      </c>
      <c r="O87" s="123">
        <f t="shared" si="25"/>
        <v>2.8700776697896155E-4</v>
      </c>
      <c r="P87" s="124" t="s">
        <v>38</v>
      </c>
      <c r="Q87" s="125">
        <f t="shared" si="26"/>
        <v>2.0000000001019203E-5</v>
      </c>
      <c r="R87" s="126" t="s">
        <v>38</v>
      </c>
      <c r="S87" s="127">
        <f t="shared" si="27"/>
        <v>2.0000000001019203E-5</v>
      </c>
      <c r="T87" s="128">
        <f>IF(M87="ON",IF(ISBLANK(D87),"0",IF(D86&lt;D87,(D87-200),(D87+200))),"0")</f>
        <v>144.00981200000001</v>
      </c>
      <c r="U87" s="128">
        <f t="shared" si="28"/>
        <v>99.751146000000006</v>
      </c>
      <c r="V87" s="128">
        <f t="shared" si="29"/>
        <v>12.1404</v>
      </c>
      <c r="W87" s="128">
        <f t="shared" si="30"/>
        <v>12.1381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 t="str">
        <f>B78</f>
        <v>AB0360</v>
      </c>
      <c r="C98" s="49" t="str">
        <f>C78</f>
        <v>AB0350</v>
      </c>
      <c r="D98" s="50">
        <f>T98</f>
        <v>144.01030080000001</v>
      </c>
      <c r="E98" s="50">
        <f>U98</f>
        <v>99.749640700000015</v>
      </c>
      <c r="F98" s="51">
        <f>V98</f>
        <v>12.140379999999999</v>
      </c>
      <c r="G98" s="51">
        <f>W98</f>
        <v>12.138079999999999</v>
      </c>
      <c r="H98" s="49">
        <f>H78</f>
        <v>0.23799999999999999</v>
      </c>
      <c r="I98" s="49">
        <f>I78</f>
        <v>0.24099999999999999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144.01030080000001</v>
      </c>
      <c r="U98" s="57">
        <f>IF(U99=0,VALUE(0),(U78+U79+U80+U81+U82+U83+U84+U85+U86+U87+U88+U89+U90+U91+U92+U93+U94+U95+U96+U97)/U99)</f>
        <v>99.749640700000015</v>
      </c>
      <c r="V98" s="57">
        <f>IF(V99=0,VALUE(0),(V78+V79+V80+V81+V82+V83+V84+V85+V86+V87+V88+V89+V90+V91+V92+V93+V94+V95+V96+V97)/V99)</f>
        <v>12.140379999999999</v>
      </c>
      <c r="W98" s="57">
        <f>IF(W99=0,VALUE(0),(W78+W79+W80+W81+W82+W83+W84+W85+W86+W87+W88+W89+W90+W91+W92+W93+W94+W95+W96+W97)/W99)</f>
        <v>12.138079999999999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10</v>
      </c>
      <c r="U99" s="66">
        <f>COUNT(U78:U97)</f>
        <v>10</v>
      </c>
      <c r="V99" s="66">
        <f>COUNT(V78:V97)</f>
        <v>10</v>
      </c>
      <c r="W99" s="66">
        <f>COUNT(W78:W97)</f>
        <v>10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 t="s">
        <v>121</v>
      </c>
      <c r="C103" s="37" t="s">
        <v>122</v>
      </c>
      <c r="D103" s="37">
        <v>346.628942</v>
      </c>
      <c r="E103" s="37">
        <v>100.16372800000001</v>
      </c>
      <c r="F103" s="37">
        <v>96.238500000000002</v>
      </c>
      <c r="G103" s="37">
        <v>96.220299999999995</v>
      </c>
      <c r="H103" s="37">
        <v>0.23799999999999999</v>
      </c>
      <c r="I103" s="37">
        <v>0.24199999999999999</v>
      </c>
      <c r="J103" s="6"/>
      <c r="K103" s="38">
        <f>IF(ISBLANK(D103),"",D103-$D$123)</f>
        <v>-1.6399999992700032E-5</v>
      </c>
      <c r="L103" s="39">
        <f t="shared" ref="L103:L122" si="31">IF(K103="","",SIN(K103*PI()/200)*G103)</f>
        <v>-2.4787368972675257E-5</v>
      </c>
      <c r="M103" s="40" t="s">
        <v>38</v>
      </c>
      <c r="N103" s="38">
        <f>IF(ISBLANK(E103),"",E103-$E$123)</f>
        <v>5.8629999999482152E-4</v>
      </c>
      <c r="O103" s="39">
        <f t="shared" ref="O103:O122" si="32">IF(N103="","",SIN(N103*PI()/200)*G103)</f>
        <v>8.861484411472392E-4</v>
      </c>
      <c r="P103" s="40" t="s">
        <v>38</v>
      </c>
      <c r="Q103" s="41">
        <f t="shared" ref="Q103:Q122" si="33">IF(ISBLANK(F103),"",F103-$F$123)</f>
        <v>-2.0000000006348273E-5</v>
      </c>
      <c r="R103" s="42" t="s">
        <v>38</v>
      </c>
      <c r="S103" s="43">
        <f t="shared" ref="S103:S122" si="34">IF(ISBLANK(G103),"",G103-$G$123)</f>
        <v>-2.0000000006348273E-5</v>
      </c>
      <c r="T103" s="44">
        <f>IF(M103="ON",IF(ISBLANK(D103),"0",D103),"0")</f>
        <v>346.628942</v>
      </c>
      <c r="U103" s="44">
        <f t="shared" ref="U103:U122" si="35">IF(P103="ON",IF(ISBLANK(E103),"0",IF(E103&lt;200,E103,(400-E103))),"0")</f>
        <v>100.16372800000001</v>
      </c>
      <c r="V103" s="44">
        <f t="shared" ref="V103:V122" si="36">IF(R103="ON",IF(ISBLANK(F103),"0",F103),"0")</f>
        <v>96.238500000000002</v>
      </c>
      <c r="W103" s="44">
        <f t="shared" ref="W103:W122" si="37">IF(R103="ON",IF(ISBLANK(G103),"0",G103),"0")</f>
        <v>96.220299999999995</v>
      </c>
      <c r="X103" s="45"/>
    </row>
    <row r="104" spans="1:24" x14ac:dyDescent="0.3">
      <c r="A104" s="69">
        <v>2</v>
      </c>
      <c r="B104" s="37" t="s">
        <v>121</v>
      </c>
      <c r="C104" s="37" t="s">
        <v>122</v>
      </c>
      <c r="D104" s="37">
        <v>146.62860699999999</v>
      </c>
      <c r="E104" s="37">
        <v>299.836815</v>
      </c>
      <c r="F104" s="37">
        <v>96.238399999999999</v>
      </c>
      <c r="G104" s="37">
        <v>96.220200000000006</v>
      </c>
      <c r="H104" s="37">
        <v>0.23799999999999999</v>
      </c>
      <c r="I104" s="37">
        <v>0.24199999999999999</v>
      </c>
      <c r="J104" s="6"/>
      <c r="K104" s="122">
        <f>IF(ISBLANK(D104),"",IF(D103&lt;D104,((D104-200)-$D$123),((D104+200)-$D$123)))</f>
        <v>-3.5139999999955762E-4</v>
      </c>
      <c r="L104" s="123">
        <f t="shared" si="31"/>
        <v>-5.3111417124290913E-4</v>
      </c>
      <c r="M104" s="124" t="s">
        <v>38</v>
      </c>
      <c r="N104" s="122">
        <f>IF(ISBLANK(E104),"",(400-E104)-$E$123)</f>
        <v>4.3299999987311821E-5</v>
      </c>
      <c r="O104" s="123">
        <f t="shared" si="32"/>
        <v>6.5444631782080392E-5</v>
      </c>
      <c r="P104" s="124" t="s">
        <v>38</v>
      </c>
      <c r="Q104" s="125">
        <f t="shared" si="33"/>
        <v>-1.2000000000966793E-4</v>
      </c>
      <c r="R104" s="126" t="s">
        <v>38</v>
      </c>
      <c r="S104" s="127">
        <f t="shared" si="34"/>
        <v>-1.1999999999545707E-4</v>
      </c>
      <c r="T104" s="128">
        <f>IF(M104="ON",IF(ISBLANK(D104),"0",IF(D103&lt;D104,(D104-200),(D104+200))),"0")</f>
        <v>346.62860699999999</v>
      </c>
      <c r="U104" s="128">
        <f t="shared" si="35"/>
        <v>100.163185</v>
      </c>
      <c r="V104" s="128">
        <f t="shared" si="36"/>
        <v>96.238399999999999</v>
      </c>
      <c r="W104" s="128">
        <f t="shared" si="37"/>
        <v>96.220200000000006</v>
      </c>
      <c r="X104" s="129"/>
    </row>
    <row r="105" spans="1:24" x14ac:dyDescent="0.3">
      <c r="A105" s="69">
        <v>3</v>
      </c>
      <c r="B105" s="37" t="s">
        <v>121</v>
      </c>
      <c r="C105" s="37" t="s">
        <v>122</v>
      </c>
      <c r="D105" s="37">
        <v>346.62919399999998</v>
      </c>
      <c r="E105" s="37">
        <v>100.163571</v>
      </c>
      <c r="F105" s="37">
        <v>96.238399999999999</v>
      </c>
      <c r="G105" s="37">
        <v>96.220200000000006</v>
      </c>
      <c r="H105" s="37">
        <v>0.23799999999999999</v>
      </c>
      <c r="I105" s="37">
        <v>0.24199999999999999</v>
      </c>
      <c r="J105" s="6"/>
      <c r="K105" s="38">
        <f>IF(ISBLANK(D105),"",D105-$D$123)</f>
        <v>2.3559999999633874E-4</v>
      </c>
      <c r="L105" s="46">
        <f t="shared" si="31"/>
        <v>3.5609134531414951E-4</v>
      </c>
      <c r="M105" s="40" t="s">
        <v>38</v>
      </c>
      <c r="N105" s="38">
        <f>IF(ISBLANK(E105),"",E105-$E$123)</f>
        <v>4.2929999999330448E-4</v>
      </c>
      <c r="O105" s="46">
        <f t="shared" si="32"/>
        <v>6.4885405153882077E-4</v>
      </c>
      <c r="P105" s="40" t="s">
        <v>38</v>
      </c>
      <c r="Q105" s="41">
        <f t="shared" si="33"/>
        <v>-1.2000000000966793E-4</v>
      </c>
      <c r="R105" s="42" t="s">
        <v>38</v>
      </c>
      <c r="S105" s="43">
        <f t="shared" si="34"/>
        <v>-1.1999999999545707E-4</v>
      </c>
      <c r="T105" s="44">
        <f>IF(M105="ON",IF(ISBLANK(D105),"0",D105),"0")</f>
        <v>346.62919399999998</v>
      </c>
      <c r="U105" s="44">
        <f t="shared" si="35"/>
        <v>100.163571</v>
      </c>
      <c r="V105" s="44">
        <f t="shared" si="36"/>
        <v>96.238399999999999</v>
      </c>
      <c r="W105" s="44">
        <f t="shared" si="37"/>
        <v>96.220200000000006</v>
      </c>
      <c r="X105" s="45"/>
    </row>
    <row r="106" spans="1:24" x14ac:dyDescent="0.3">
      <c r="A106" s="69">
        <v>4</v>
      </c>
      <c r="B106" s="37" t="s">
        <v>121</v>
      </c>
      <c r="C106" s="37" t="s">
        <v>122</v>
      </c>
      <c r="D106" s="37">
        <v>146.62883099999999</v>
      </c>
      <c r="E106" s="37">
        <v>299.83711099999999</v>
      </c>
      <c r="F106" s="37">
        <v>96.238699999999994</v>
      </c>
      <c r="G106" s="37">
        <v>96.220500000000001</v>
      </c>
      <c r="H106" s="37">
        <v>0.23799999999999999</v>
      </c>
      <c r="I106" s="37">
        <v>0.24199999999999999</v>
      </c>
      <c r="J106" s="6"/>
      <c r="K106" s="122">
        <f>IF(ISBLANK(D106),"",IF(D105&lt;D106,((D106-200)-$D$123),((D106+200)-$D$123)))</f>
        <v>-1.2739999999666907E-4</v>
      </c>
      <c r="L106" s="123">
        <f t="shared" si="31"/>
        <v>-1.9255593733889429E-4</v>
      </c>
      <c r="M106" s="124" t="s">
        <v>38</v>
      </c>
      <c r="N106" s="122">
        <f>IF(ISBLANK(E106),"",(400-E106)-$E$123)</f>
        <v>-2.5270000000432447E-4</v>
      </c>
      <c r="O106" s="123">
        <f t="shared" si="32"/>
        <v>-3.8193787572643803E-4</v>
      </c>
      <c r="P106" s="124" t="s">
        <v>38</v>
      </c>
      <c r="Q106" s="125">
        <f t="shared" si="33"/>
        <v>1.7999999998608018E-4</v>
      </c>
      <c r="R106" s="126" t="s">
        <v>38</v>
      </c>
      <c r="S106" s="127">
        <f t="shared" si="34"/>
        <v>1.8000000000029104E-4</v>
      </c>
      <c r="T106" s="128">
        <f>IF(M106="ON",IF(ISBLANK(D106),"0",IF(D105&lt;D106,(D106-200),(D106+200))),"0")</f>
        <v>346.62883099999999</v>
      </c>
      <c r="U106" s="128">
        <f t="shared" si="35"/>
        <v>100.16288900000001</v>
      </c>
      <c r="V106" s="128">
        <f t="shared" si="36"/>
        <v>96.238699999999994</v>
      </c>
      <c r="W106" s="128">
        <f t="shared" si="37"/>
        <v>96.220500000000001</v>
      </c>
      <c r="X106" s="129"/>
    </row>
    <row r="107" spans="1:24" x14ac:dyDescent="0.3">
      <c r="A107" s="69">
        <v>5</v>
      </c>
      <c r="B107" s="37" t="s">
        <v>121</v>
      </c>
      <c r="C107" s="37" t="s">
        <v>122</v>
      </c>
      <c r="D107" s="37">
        <v>346.629187</v>
      </c>
      <c r="E107" s="37">
        <v>100.163589</v>
      </c>
      <c r="F107" s="37">
        <v>96.238600000000005</v>
      </c>
      <c r="G107" s="37">
        <v>96.220399999999998</v>
      </c>
      <c r="H107" s="37">
        <v>0.23799999999999999</v>
      </c>
      <c r="I107" s="37">
        <v>0.24199999999999999</v>
      </c>
      <c r="J107" s="6"/>
      <c r="K107" s="38">
        <f>IF(ISBLANK(D107),"",D107-$D$123)</f>
        <v>2.2860000001401204E-4</v>
      </c>
      <c r="L107" s="46">
        <f t="shared" si="31"/>
        <v>3.455120999383694E-4</v>
      </c>
      <c r="M107" s="40" t="s">
        <v>38</v>
      </c>
      <c r="N107" s="38">
        <f>IF(ISBLANK(E107),"",E107-$E$123)</f>
        <v>4.4729999999049141E-4</v>
      </c>
      <c r="O107" s="46">
        <f t="shared" si="32"/>
        <v>6.7606107737854253E-4</v>
      </c>
      <c r="P107" s="40" t="s">
        <v>38</v>
      </c>
      <c r="Q107" s="41">
        <f t="shared" si="33"/>
        <v>7.9999999996971383E-5</v>
      </c>
      <c r="R107" s="42" t="s">
        <v>38</v>
      </c>
      <c r="S107" s="43">
        <f t="shared" si="34"/>
        <v>7.9999999996971383E-5</v>
      </c>
      <c r="T107" s="44">
        <f>IF(M107="ON",IF(ISBLANK(D107),"0",D107),"0")</f>
        <v>346.629187</v>
      </c>
      <c r="U107" s="44">
        <f t="shared" si="35"/>
        <v>100.163589</v>
      </c>
      <c r="V107" s="44">
        <f t="shared" si="36"/>
        <v>96.238600000000005</v>
      </c>
      <c r="W107" s="44">
        <f t="shared" si="37"/>
        <v>96.220399999999998</v>
      </c>
      <c r="X107" s="45"/>
    </row>
    <row r="108" spans="1:24" x14ac:dyDescent="0.3">
      <c r="A108" s="69">
        <v>6</v>
      </c>
      <c r="B108" s="37" t="s">
        <v>121</v>
      </c>
      <c r="C108" s="37" t="s">
        <v>122</v>
      </c>
      <c r="D108" s="37">
        <v>146.62872899999999</v>
      </c>
      <c r="E108" s="37">
        <v>299.83712600000001</v>
      </c>
      <c r="F108" s="37">
        <v>96.238399999999999</v>
      </c>
      <c r="G108" s="37">
        <v>96.220200000000006</v>
      </c>
      <c r="H108" s="37">
        <v>0.23799999999999999</v>
      </c>
      <c r="I108" s="37">
        <v>0.24199999999999999</v>
      </c>
      <c r="J108" s="6"/>
      <c r="K108" s="122">
        <f>IF(ISBLANK(D108),"",IF(D107&lt;D108,((D108-200)-$D$123),((D108+200)-$D$123)))</f>
        <v>-2.293999999665175E-4</v>
      </c>
      <c r="L108" s="123">
        <f t="shared" si="31"/>
        <v>-3.4672052039228429E-4</v>
      </c>
      <c r="M108" s="124" t="s">
        <v>38</v>
      </c>
      <c r="N108" s="122">
        <f>IF(ISBLANK(E108),"",(400-E108)-$E$123)</f>
        <v>-2.6770000002329652E-4</v>
      </c>
      <c r="O108" s="123">
        <f t="shared" si="32"/>
        <v>-4.046080354427486E-4</v>
      </c>
      <c r="P108" s="124" t="s">
        <v>38</v>
      </c>
      <c r="Q108" s="125">
        <f t="shared" si="33"/>
        <v>-1.2000000000966793E-4</v>
      </c>
      <c r="R108" s="126" t="s">
        <v>38</v>
      </c>
      <c r="S108" s="127">
        <f t="shared" si="34"/>
        <v>-1.1999999999545707E-4</v>
      </c>
      <c r="T108" s="128">
        <f>IF(M108="ON",IF(ISBLANK(D108),"0",IF(D107&lt;D108,(D108-200),(D108+200))),"0")</f>
        <v>346.62872900000002</v>
      </c>
      <c r="U108" s="128">
        <f t="shared" si="35"/>
        <v>100.16287399999999</v>
      </c>
      <c r="V108" s="128">
        <f t="shared" si="36"/>
        <v>96.238399999999999</v>
      </c>
      <c r="W108" s="128">
        <f t="shared" si="37"/>
        <v>96.220200000000006</v>
      </c>
      <c r="X108" s="129"/>
    </row>
    <row r="109" spans="1:24" x14ac:dyDescent="0.3">
      <c r="A109" s="69">
        <v>7</v>
      </c>
      <c r="B109" s="37" t="s">
        <v>121</v>
      </c>
      <c r="C109" s="37" t="s">
        <v>122</v>
      </c>
      <c r="D109" s="37">
        <v>346.62935099999999</v>
      </c>
      <c r="E109" s="37">
        <v>100.163335</v>
      </c>
      <c r="F109" s="37">
        <v>96.238500000000002</v>
      </c>
      <c r="G109" s="37">
        <v>96.220299999999995</v>
      </c>
      <c r="H109" s="37">
        <v>0.23799999999999999</v>
      </c>
      <c r="I109" s="37">
        <v>0.24199999999999999</v>
      </c>
      <c r="J109" s="6"/>
      <c r="K109" s="38">
        <f>IF(ISBLANK(D109),"",D109-$D$123)</f>
        <v>3.9259999999785578E-4</v>
      </c>
      <c r="L109" s="46">
        <f t="shared" si="31"/>
        <v>5.9338543066398016E-4</v>
      </c>
      <c r="M109" s="40" t="s">
        <v>38</v>
      </c>
      <c r="N109" s="38">
        <f>IF(ISBLANK(E109),"",E109-$E$123)</f>
        <v>1.932999999922913E-4</v>
      </c>
      <c r="O109" s="46">
        <f t="shared" si="32"/>
        <v>2.9215844050929803E-4</v>
      </c>
      <c r="P109" s="40" t="s">
        <v>38</v>
      </c>
      <c r="Q109" s="41">
        <f t="shared" si="33"/>
        <v>-2.0000000006348273E-5</v>
      </c>
      <c r="R109" s="42" t="s">
        <v>38</v>
      </c>
      <c r="S109" s="43">
        <f t="shared" si="34"/>
        <v>-2.0000000006348273E-5</v>
      </c>
      <c r="T109" s="44">
        <f>IF(M109="ON",IF(ISBLANK(D109),"0",D109),"0")</f>
        <v>346.62935099999999</v>
      </c>
      <c r="U109" s="44">
        <f t="shared" si="35"/>
        <v>100.163335</v>
      </c>
      <c r="V109" s="44">
        <f t="shared" si="36"/>
        <v>96.238500000000002</v>
      </c>
      <c r="W109" s="44">
        <f t="shared" si="37"/>
        <v>96.220299999999995</v>
      </c>
      <c r="X109" s="45"/>
    </row>
    <row r="110" spans="1:24" x14ac:dyDescent="0.3">
      <c r="A110" s="69">
        <v>8</v>
      </c>
      <c r="B110" s="37" t="s">
        <v>121</v>
      </c>
      <c r="C110" s="37" t="s">
        <v>122</v>
      </c>
      <c r="D110" s="37">
        <v>146.628862</v>
      </c>
      <c r="E110" s="37">
        <v>299.83728600000001</v>
      </c>
      <c r="F110" s="37">
        <v>96.238600000000005</v>
      </c>
      <c r="G110" s="37">
        <v>96.220399999999998</v>
      </c>
      <c r="H110" s="37">
        <v>0.23799999999999999</v>
      </c>
      <c r="I110" s="37">
        <v>0.24199999999999999</v>
      </c>
      <c r="J110" s="6"/>
      <c r="K110" s="122">
        <f>IF(ISBLANK(D110),"",IF(D109&lt;D110,((D110-200)-$D$123),((D110+200)-$D$123)))</f>
        <v>-9.6399999961249705E-5</v>
      </c>
      <c r="L110" s="123">
        <f t="shared" si="31"/>
        <v>-1.4570151539233328E-4</v>
      </c>
      <c r="M110" s="124" t="s">
        <v>38</v>
      </c>
      <c r="N110" s="122">
        <f>IF(ISBLANK(E110),"",(400-E110)-$E$123)</f>
        <v>-4.2770000001723929E-4</v>
      </c>
      <c r="O110" s="123">
        <f t="shared" si="32"/>
        <v>-6.4643711784665347E-4</v>
      </c>
      <c r="P110" s="124" t="s">
        <v>38</v>
      </c>
      <c r="Q110" s="125">
        <f t="shared" si="33"/>
        <v>7.9999999996971383E-5</v>
      </c>
      <c r="R110" s="126" t="s">
        <v>38</v>
      </c>
      <c r="S110" s="127">
        <f t="shared" si="34"/>
        <v>7.9999999996971383E-5</v>
      </c>
      <c r="T110" s="128">
        <f>IF(M110="ON",IF(ISBLANK(D110),"0",IF(D109&lt;D110,(D110-200),(D110+200))),"0")</f>
        <v>346.62886200000003</v>
      </c>
      <c r="U110" s="128">
        <f t="shared" si="35"/>
        <v>100.16271399999999</v>
      </c>
      <c r="V110" s="128">
        <f t="shared" si="36"/>
        <v>96.238600000000005</v>
      </c>
      <c r="W110" s="128">
        <f t="shared" si="37"/>
        <v>96.220399999999998</v>
      </c>
      <c r="X110" s="129"/>
    </row>
    <row r="111" spans="1:24" x14ac:dyDescent="0.3">
      <c r="A111" s="69">
        <v>9</v>
      </c>
      <c r="B111" s="37" t="s">
        <v>121</v>
      </c>
      <c r="C111" s="37" t="s">
        <v>122</v>
      </c>
      <c r="D111" s="37">
        <v>346.62914899999998</v>
      </c>
      <c r="E111" s="37">
        <v>100.16313</v>
      </c>
      <c r="F111" s="37">
        <v>96.238399999999999</v>
      </c>
      <c r="G111" s="37">
        <v>96.220200000000006</v>
      </c>
      <c r="H111" s="37">
        <v>0.23799999999999999</v>
      </c>
      <c r="I111" s="37">
        <v>0.24199999999999999</v>
      </c>
      <c r="J111" s="6"/>
      <c r="K111" s="38">
        <f>IF(ISBLANK(D111),"",D111-$D$123)</f>
        <v>1.9059999999626598E-4</v>
      </c>
      <c r="L111" s="46">
        <f t="shared" si="31"/>
        <v>2.8807729378886035E-4</v>
      </c>
      <c r="M111" s="40" t="s">
        <v>38</v>
      </c>
      <c r="N111" s="38">
        <f>IF(ISBLANK(E111),"",E111-$E$123)</f>
        <v>-1.1700000015935075E-5</v>
      </c>
      <c r="O111" s="46">
        <f t="shared" si="32"/>
        <v>-1.7683653420730572E-5</v>
      </c>
      <c r="P111" s="40" t="s">
        <v>38</v>
      </c>
      <c r="Q111" s="41">
        <f t="shared" si="33"/>
        <v>-1.2000000000966793E-4</v>
      </c>
      <c r="R111" s="42" t="s">
        <v>38</v>
      </c>
      <c r="S111" s="43">
        <f t="shared" si="34"/>
        <v>-1.1999999999545707E-4</v>
      </c>
      <c r="T111" s="44">
        <f>IF(M111="ON",IF(ISBLANK(D111),"0",D111),"0")</f>
        <v>346.62914899999998</v>
      </c>
      <c r="U111" s="44">
        <f t="shared" si="35"/>
        <v>100.16313</v>
      </c>
      <c r="V111" s="44">
        <f t="shared" si="36"/>
        <v>96.238399999999999</v>
      </c>
      <c r="W111" s="44">
        <f t="shared" si="37"/>
        <v>96.220200000000006</v>
      </c>
      <c r="X111" s="45"/>
    </row>
    <row r="112" spans="1:24" x14ac:dyDescent="0.3">
      <c r="A112" s="69">
        <v>10</v>
      </c>
      <c r="B112" s="37" t="s">
        <v>121</v>
      </c>
      <c r="C112" s="37" t="s">
        <v>122</v>
      </c>
      <c r="D112" s="37">
        <v>146.62873200000001</v>
      </c>
      <c r="E112" s="37">
        <v>299.83759800000001</v>
      </c>
      <c r="F112" s="37">
        <v>96.238699999999994</v>
      </c>
      <c r="G112" s="37">
        <v>96.220500000000001</v>
      </c>
      <c r="H112" s="37">
        <v>0.23799999999999999</v>
      </c>
      <c r="I112" s="37">
        <v>0.24199999999999999</v>
      </c>
      <c r="J112" s="6"/>
      <c r="K112" s="122">
        <f>IF(ISBLANK(D112),"",IF(D111&lt;D112,((D112-200)-$D$123),((D112+200)-$D$123)))</f>
        <v>-2.2639999997409177E-4</v>
      </c>
      <c r="L112" s="123">
        <f t="shared" si="31"/>
        <v>-3.4218731718692216E-4</v>
      </c>
      <c r="M112" s="124" t="s">
        <v>38</v>
      </c>
      <c r="N112" s="122">
        <f>IF(ISBLANK(E112),"",(400-E112)-$E$123)</f>
        <v>-7.3970000002532288E-4</v>
      </c>
      <c r="O112" s="123">
        <f t="shared" si="32"/>
        <v>-1.1180033505107563E-3</v>
      </c>
      <c r="P112" s="124" t="s">
        <v>38</v>
      </c>
      <c r="Q112" s="125">
        <f t="shared" si="33"/>
        <v>1.7999999998608018E-4</v>
      </c>
      <c r="R112" s="126" t="s">
        <v>38</v>
      </c>
      <c r="S112" s="127">
        <f t="shared" si="34"/>
        <v>1.8000000000029104E-4</v>
      </c>
      <c r="T112" s="128">
        <f>IF(M112="ON",IF(ISBLANK(D112),"0",IF(D111&lt;D112,(D112-200),(D112+200))),"0")</f>
        <v>346.62873200000001</v>
      </c>
      <c r="U112" s="128">
        <f t="shared" si="35"/>
        <v>100.16240199999999</v>
      </c>
      <c r="V112" s="128">
        <f t="shared" si="36"/>
        <v>96.238699999999994</v>
      </c>
      <c r="W112" s="128">
        <f t="shared" si="37"/>
        <v>96.220500000000001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 t="str">
        <f>B103</f>
        <v>AB0360</v>
      </c>
      <c r="C123" s="49" t="str">
        <f>C103</f>
        <v>AB0440</v>
      </c>
      <c r="D123" s="50">
        <f>T123</f>
        <v>346.62895839999999</v>
      </c>
      <c r="E123" s="50">
        <f>U123</f>
        <v>100.16314170000001</v>
      </c>
      <c r="F123" s="51">
        <f>V123</f>
        <v>96.238520000000008</v>
      </c>
      <c r="G123" s="51">
        <f>W123</f>
        <v>96.220320000000001</v>
      </c>
      <c r="H123" s="49">
        <f>H103</f>
        <v>0.23799999999999999</v>
      </c>
      <c r="I123" s="49">
        <f>I103</f>
        <v>0.24199999999999999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346.62895839999999</v>
      </c>
      <c r="U123" s="57">
        <f>IF(U124=0,VALUE(0),(U103+U104+U105+U106+U107+U108+U109+U110+U111+U112+U113+U114+U115+U116+U117+U118+U119+U120+U121+U122)/U124)</f>
        <v>100.16314170000001</v>
      </c>
      <c r="V123" s="57">
        <f>IF(V124=0,VALUE(0),(V103+V104+V105+V106+V107+V108+V109+V110+V111+V112+V113+V114+V115+V116+V117+V118+V119+V120+V121+V122)/V124)</f>
        <v>96.238520000000008</v>
      </c>
      <c r="W123" s="57">
        <f>IF(W124=0,VALUE(0),(W103+W104+W105+W106+W107+W108+W109+W110+W111+W112+W113+W114+W115+W116+W117+W118+W119+W120+W121+W122)/W124)</f>
        <v>96.220320000000001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10</v>
      </c>
      <c r="U124" s="66">
        <f>COUNT(U103:U122)</f>
        <v>10</v>
      </c>
      <c r="V124" s="66">
        <f>COUNT(V103:V122)</f>
        <v>10</v>
      </c>
      <c r="W124" s="66">
        <f>COUNT(W103:W122)</f>
        <v>10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37" t="s">
        <v>121</v>
      </c>
      <c r="C128" s="37" t="s">
        <v>123</v>
      </c>
      <c r="D128" s="37">
        <v>345.83001400000001</v>
      </c>
      <c r="E128" s="37">
        <v>100.123417</v>
      </c>
      <c r="F128" s="37">
        <v>108.3874</v>
      </c>
      <c r="G128" s="37">
        <v>108.367</v>
      </c>
      <c r="H128" s="37">
        <v>0.23799999999999999</v>
      </c>
      <c r="I128" s="37">
        <v>0.24299999999999999</v>
      </c>
      <c r="J128" s="6"/>
      <c r="K128" s="38">
        <f>IF(ISBLANK(D128),"",D128-$D$148)</f>
        <v>3.7560000004077665E-4</v>
      </c>
      <c r="L128" s="39">
        <f t="shared" ref="L128:L147" si="38">IF(K128="","",SIN(K128*PI()/200)*G128)</f>
        <v>6.3935565577566108E-4</v>
      </c>
      <c r="M128" s="40" t="s">
        <v>38</v>
      </c>
      <c r="N128" s="38">
        <f>IF(ISBLANK(E128),"",E128-$E$148)</f>
        <v>2.0320000001561311E-4</v>
      </c>
      <c r="O128" s="39">
        <f t="shared" ref="O128:O147" si="39">IF(N128="","",SIN(N128*PI()/200)*G128)</f>
        <v>3.4589209065501988E-4</v>
      </c>
      <c r="P128" s="40" t="s">
        <v>38</v>
      </c>
      <c r="Q128" s="41">
        <f t="shared" ref="Q128:Q147" si="40">IF(ISBLANK(F128),"",F128-$F$148)</f>
        <v>-2.1999999999877673E-4</v>
      </c>
      <c r="R128" s="42" t="s">
        <v>38</v>
      </c>
      <c r="S128" s="43">
        <f t="shared" ref="S128:S147" si="41">IF(ISBLANK(G128),"",G128-$G$148)</f>
        <v>-2.2000000001298758E-4</v>
      </c>
      <c r="T128" s="44">
        <f>IF(M128="ON",IF(ISBLANK(D128),"0",D128),"0")</f>
        <v>345.83001400000001</v>
      </c>
      <c r="U128" s="44">
        <f t="shared" ref="U128:U147" si="42">IF(P128="ON",IF(ISBLANK(E128),"0",IF(E128&lt;200,E128,(400-E128))),"0")</f>
        <v>100.123417</v>
      </c>
      <c r="V128" s="44">
        <f t="shared" ref="V128:V147" si="43">IF(R128="ON",IF(ISBLANK(F128),"0",F128),"0")</f>
        <v>108.3874</v>
      </c>
      <c r="W128" s="44">
        <f t="shared" ref="W128:W147" si="44">IF(R128="ON",IF(ISBLANK(G128),"0",G128),"0")</f>
        <v>108.367</v>
      </c>
      <c r="X128" s="45"/>
    </row>
    <row r="129" spans="1:24" x14ac:dyDescent="0.3">
      <c r="A129" s="69">
        <v>2</v>
      </c>
      <c r="B129" s="37" t="s">
        <v>121</v>
      </c>
      <c r="C129" s="37" t="s">
        <v>123</v>
      </c>
      <c r="D129" s="37">
        <v>145.829148</v>
      </c>
      <c r="E129" s="37">
        <v>299.876913</v>
      </c>
      <c r="F129" s="37">
        <v>108.38760000000001</v>
      </c>
      <c r="G129" s="37">
        <v>108.3672</v>
      </c>
      <c r="H129" s="37">
        <v>0.23799999999999999</v>
      </c>
      <c r="I129" s="37">
        <v>0.24299999999999999</v>
      </c>
      <c r="J129" s="6"/>
      <c r="K129" s="122">
        <f>IF(ISBLANK(D129),"",IF(D128&lt;D129,((D129-200)-$D$148),((D129+200)-$D$148)))</f>
        <v>-4.9039999993283345E-4</v>
      </c>
      <c r="L129" s="123">
        <f t="shared" si="38"/>
        <v>-8.3477260963096627E-4</v>
      </c>
      <c r="M129" s="124" t="s">
        <v>38</v>
      </c>
      <c r="N129" s="122">
        <f>IF(ISBLANK(E129),"",(400-E129)-$E$148)</f>
        <v>-1.2679999998965741E-4</v>
      </c>
      <c r="O129" s="123">
        <f t="shared" si="39"/>
        <v>-2.1584251000825256E-4</v>
      </c>
      <c r="P129" s="124" t="s">
        <v>38</v>
      </c>
      <c r="Q129" s="125">
        <f t="shared" si="40"/>
        <v>-1.9999999992137418E-5</v>
      </c>
      <c r="R129" s="126" t="s">
        <v>38</v>
      </c>
      <c r="S129" s="127">
        <f t="shared" si="41"/>
        <v>-2.0000000020559128E-5</v>
      </c>
      <c r="T129" s="128">
        <f>IF(M129="ON",IF(ISBLANK(D129),"0",IF(D128&lt;D129,(D129-200),(D129+200))),"0")</f>
        <v>345.82914800000003</v>
      </c>
      <c r="U129" s="128">
        <f t="shared" si="42"/>
        <v>100.123087</v>
      </c>
      <c r="V129" s="128">
        <f t="shared" si="43"/>
        <v>108.38760000000001</v>
      </c>
      <c r="W129" s="128">
        <f t="shared" si="44"/>
        <v>108.3672</v>
      </c>
      <c r="X129" s="129"/>
    </row>
    <row r="130" spans="1:24" x14ac:dyDescent="0.3">
      <c r="A130" s="69">
        <v>3</v>
      </c>
      <c r="B130" s="37" t="s">
        <v>121</v>
      </c>
      <c r="C130" s="37" t="s">
        <v>123</v>
      </c>
      <c r="D130" s="37">
        <v>345.83009299999998</v>
      </c>
      <c r="E130" s="37">
        <v>100.12375299999999</v>
      </c>
      <c r="F130" s="37">
        <v>108.3877</v>
      </c>
      <c r="G130" s="37">
        <v>108.3673</v>
      </c>
      <c r="H130" s="37">
        <v>0.23799999999999999</v>
      </c>
      <c r="I130" s="37">
        <v>0.24299999999999999</v>
      </c>
      <c r="J130" s="6"/>
      <c r="K130" s="38">
        <f>IF(ISBLANK(D130),"",D130-$D$148)</f>
        <v>4.5460000001185108E-4</v>
      </c>
      <c r="L130" s="46">
        <f t="shared" si="38"/>
        <v>7.7383356155675469E-4</v>
      </c>
      <c r="M130" s="40" t="s">
        <v>38</v>
      </c>
      <c r="N130" s="38">
        <f>IF(ISBLANK(E130),"",E130-$E$148)</f>
        <v>5.3920000000573509E-4</v>
      </c>
      <c r="O130" s="46">
        <f t="shared" si="39"/>
        <v>9.178421829817865E-4</v>
      </c>
      <c r="P130" s="40" t="s">
        <v>38</v>
      </c>
      <c r="Q130" s="41">
        <f t="shared" si="40"/>
        <v>7.9999999996971383E-5</v>
      </c>
      <c r="R130" s="42" t="s">
        <v>38</v>
      </c>
      <c r="S130" s="43">
        <f t="shared" si="41"/>
        <v>7.9999999982760528E-5</v>
      </c>
      <c r="T130" s="44">
        <f>IF(M130="ON",IF(ISBLANK(D130),"0",D130),"0")</f>
        <v>345.83009299999998</v>
      </c>
      <c r="U130" s="44">
        <f t="shared" si="42"/>
        <v>100.12375299999999</v>
      </c>
      <c r="V130" s="44">
        <f t="shared" si="43"/>
        <v>108.3877</v>
      </c>
      <c r="W130" s="44">
        <f t="shared" si="44"/>
        <v>108.3673</v>
      </c>
      <c r="X130" s="45"/>
    </row>
    <row r="131" spans="1:24" x14ac:dyDescent="0.3">
      <c r="A131" s="69">
        <v>4</v>
      </c>
      <c r="B131" s="37" t="s">
        <v>121</v>
      </c>
      <c r="C131" s="37" t="s">
        <v>123</v>
      </c>
      <c r="D131" s="37">
        <v>145.82942199999999</v>
      </c>
      <c r="E131" s="37">
        <v>299.87675000000002</v>
      </c>
      <c r="F131" s="37">
        <v>108.3875</v>
      </c>
      <c r="G131" s="37">
        <v>108.36709999999999</v>
      </c>
      <c r="H131" s="37">
        <v>0.23799999999999999</v>
      </c>
      <c r="I131" s="37">
        <v>0.24299999999999999</v>
      </c>
      <c r="J131" s="6"/>
      <c r="K131" s="122">
        <f>IF(ISBLANK(D131),"",IF(D130&lt;D131,((D131-200)-$D$148),((D131+200)-$D$148)))</f>
        <v>-2.1639999994249592E-4</v>
      </c>
      <c r="L131" s="123">
        <f t="shared" si="38"/>
        <v>-3.6836179854280425E-4</v>
      </c>
      <c r="M131" s="124" t="s">
        <v>38</v>
      </c>
      <c r="N131" s="122">
        <f>IF(ISBLANK(E131),"",(400-E131)-$E$148)</f>
        <v>3.6199999996711085E-5</v>
      </c>
      <c r="O131" s="123">
        <f t="shared" si="39"/>
        <v>6.1620596624798526E-5</v>
      </c>
      <c r="P131" s="124" t="s">
        <v>38</v>
      </c>
      <c r="Q131" s="125">
        <f t="shared" si="40"/>
        <v>-1.1999999999545707E-4</v>
      </c>
      <c r="R131" s="126" t="s">
        <v>38</v>
      </c>
      <c r="S131" s="127">
        <f t="shared" si="41"/>
        <v>-1.2000000002387878E-4</v>
      </c>
      <c r="T131" s="128">
        <f>IF(M131="ON",IF(ISBLANK(D131),"0",IF(D130&lt;D131,(D131-200),(D131+200))),"0")</f>
        <v>345.82942200000002</v>
      </c>
      <c r="U131" s="128">
        <f t="shared" si="42"/>
        <v>100.12324999999998</v>
      </c>
      <c r="V131" s="128">
        <f t="shared" si="43"/>
        <v>108.3875</v>
      </c>
      <c r="W131" s="128">
        <f t="shared" si="44"/>
        <v>108.36709999999999</v>
      </c>
      <c r="X131" s="129"/>
    </row>
    <row r="132" spans="1:24" x14ac:dyDescent="0.3">
      <c r="A132" s="69">
        <v>5</v>
      </c>
      <c r="B132" s="37" t="s">
        <v>121</v>
      </c>
      <c r="C132" s="37" t="s">
        <v>123</v>
      </c>
      <c r="D132" s="37">
        <v>345.82972699999999</v>
      </c>
      <c r="E132" s="37">
        <v>100.123459</v>
      </c>
      <c r="F132" s="37">
        <v>108.3877</v>
      </c>
      <c r="G132" s="37">
        <v>108.3673</v>
      </c>
      <c r="H132" s="37">
        <v>0.23799999999999999</v>
      </c>
      <c r="I132" s="37">
        <v>0.24299999999999999</v>
      </c>
      <c r="J132" s="6"/>
      <c r="K132" s="38">
        <f>IF(ISBLANK(D132),"",D132-$D$148)</f>
        <v>8.8600000026417547E-5</v>
      </c>
      <c r="L132" s="46">
        <f t="shared" si="38"/>
        <v>1.5081753975614703E-4</v>
      </c>
      <c r="M132" s="40" t="s">
        <v>38</v>
      </c>
      <c r="N132" s="38">
        <f>IF(ISBLANK(E132),"",E132-$E$148)</f>
        <v>2.4520000000904929E-4</v>
      </c>
      <c r="O132" s="46">
        <f t="shared" si="39"/>
        <v>4.173866900504088E-4</v>
      </c>
      <c r="P132" s="40" t="s">
        <v>38</v>
      </c>
      <c r="Q132" s="41">
        <f t="shared" si="40"/>
        <v>7.9999999996971383E-5</v>
      </c>
      <c r="R132" s="42" t="s">
        <v>38</v>
      </c>
      <c r="S132" s="43">
        <f t="shared" si="41"/>
        <v>7.9999999982760528E-5</v>
      </c>
      <c r="T132" s="44">
        <f>IF(M132="ON",IF(ISBLANK(D132),"0",D132),"0")</f>
        <v>345.82972699999999</v>
      </c>
      <c r="U132" s="44">
        <f t="shared" si="42"/>
        <v>100.123459</v>
      </c>
      <c r="V132" s="44">
        <f t="shared" si="43"/>
        <v>108.3877</v>
      </c>
      <c r="W132" s="44">
        <f t="shared" si="44"/>
        <v>108.3673</v>
      </c>
      <c r="X132" s="45"/>
    </row>
    <row r="133" spans="1:24" x14ac:dyDescent="0.3">
      <c r="A133" s="69">
        <v>6</v>
      </c>
      <c r="B133" s="37" t="s">
        <v>121</v>
      </c>
      <c r="C133" s="37" t="s">
        <v>123</v>
      </c>
      <c r="D133" s="37">
        <v>145.829577</v>
      </c>
      <c r="E133" s="37">
        <v>299.87708600000002</v>
      </c>
      <c r="F133" s="37">
        <v>108.38760000000001</v>
      </c>
      <c r="G133" s="37">
        <v>108.3672</v>
      </c>
      <c r="H133" s="37">
        <v>0.23799999999999999</v>
      </c>
      <c r="I133" s="37">
        <v>0.24299999999999999</v>
      </c>
      <c r="J133" s="6"/>
      <c r="K133" s="122">
        <f>IF(ISBLANK(D133),"",IF(D132&lt;D133,((D133-200)-$D$148),((D133+200)-$D$148)))</f>
        <v>-6.1399999992772791E-5</v>
      </c>
      <c r="L133" s="123">
        <f t="shared" si="38"/>
        <v>-1.0451679900658087E-4</v>
      </c>
      <c r="M133" s="124" t="s">
        <v>38</v>
      </c>
      <c r="N133" s="122">
        <f>IF(ISBLANK(E133),"",(400-E133)-$E$148)</f>
        <v>-2.9980000000762175E-4</v>
      </c>
      <c r="O133" s="123">
        <f t="shared" si="39"/>
        <v>-5.1032795352682128E-4</v>
      </c>
      <c r="P133" s="124" t="s">
        <v>38</v>
      </c>
      <c r="Q133" s="125">
        <f t="shared" si="40"/>
        <v>-1.9999999992137418E-5</v>
      </c>
      <c r="R133" s="126" t="s">
        <v>38</v>
      </c>
      <c r="S133" s="127">
        <f t="shared" si="41"/>
        <v>-2.0000000020559128E-5</v>
      </c>
      <c r="T133" s="128">
        <f>IF(M133="ON",IF(ISBLANK(D133),"0",IF(D132&lt;D133,(D133-200),(D133+200))),"0")</f>
        <v>345.82957699999997</v>
      </c>
      <c r="U133" s="128">
        <f t="shared" si="42"/>
        <v>100.12291399999998</v>
      </c>
      <c r="V133" s="128">
        <f t="shared" si="43"/>
        <v>108.38760000000001</v>
      </c>
      <c r="W133" s="128">
        <f t="shared" si="44"/>
        <v>108.3672</v>
      </c>
      <c r="X133" s="129"/>
    </row>
    <row r="134" spans="1:24" x14ac:dyDescent="0.3">
      <c r="A134" s="69">
        <v>7</v>
      </c>
      <c r="B134" s="37" t="s">
        <v>121</v>
      </c>
      <c r="C134" s="37" t="s">
        <v>123</v>
      </c>
      <c r="D134" s="37">
        <v>345.829635</v>
      </c>
      <c r="E134" s="37">
        <v>100.12331</v>
      </c>
      <c r="F134" s="37">
        <v>108.3877</v>
      </c>
      <c r="G134" s="37">
        <v>108.3673</v>
      </c>
      <c r="H134" s="37">
        <v>0.23799999999999999</v>
      </c>
      <c r="I134" s="37">
        <v>0.24299999999999999</v>
      </c>
      <c r="J134" s="6"/>
      <c r="K134" s="38">
        <f>IF(ISBLANK(D134),"",D134-$D$148)</f>
        <v>-3.3999999686784577E-6</v>
      </c>
      <c r="L134" s="46">
        <f t="shared" si="38"/>
        <v>-5.7875804773626822E-6</v>
      </c>
      <c r="M134" s="40" t="s">
        <v>38</v>
      </c>
      <c r="N134" s="38">
        <f>IF(ISBLANK(E134),"",E134-$E$148)</f>
        <v>9.6200000015755904E-5</v>
      </c>
      <c r="O134" s="46">
        <f t="shared" si="39"/>
        <v>1.6375448445362056E-4</v>
      </c>
      <c r="P134" s="40" t="s">
        <v>38</v>
      </c>
      <c r="Q134" s="41">
        <f t="shared" si="40"/>
        <v>7.9999999996971383E-5</v>
      </c>
      <c r="R134" s="42" t="s">
        <v>38</v>
      </c>
      <c r="S134" s="43">
        <f t="shared" si="41"/>
        <v>7.9999999982760528E-5</v>
      </c>
      <c r="T134" s="44">
        <f>IF(M134="ON",IF(ISBLANK(D134),"0",D134),"0")</f>
        <v>345.829635</v>
      </c>
      <c r="U134" s="44">
        <f t="shared" si="42"/>
        <v>100.12331</v>
      </c>
      <c r="V134" s="44">
        <f t="shared" si="43"/>
        <v>108.3877</v>
      </c>
      <c r="W134" s="44">
        <f t="shared" si="44"/>
        <v>108.3673</v>
      </c>
      <c r="X134" s="45"/>
    </row>
    <row r="135" spans="1:24" x14ac:dyDescent="0.3">
      <c r="A135" s="69">
        <v>8</v>
      </c>
      <c r="B135" s="37" t="s">
        <v>121</v>
      </c>
      <c r="C135" s="37" t="s">
        <v>123</v>
      </c>
      <c r="D135" s="37">
        <v>145.82931600000001</v>
      </c>
      <c r="E135" s="37">
        <v>299.877183</v>
      </c>
      <c r="F135" s="37">
        <v>108.38760000000001</v>
      </c>
      <c r="G135" s="37">
        <v>108.3672</v>
      </c>
      <c r="H135" s="37">
        <v>0.23799999999999999</v>
      </c>
      <c r="I135" s="37">
        <v>0.24299999999999999</v>
      </c>
      <c r="J135" s="6"/>
      <c r="K135" s="122">
        <f>IF(ISBLANK(D135),"",IF(D134&lt;D135,((D135-200)-$D$148),((D135+200)-$D$148)))</f>
        <v>-3.2239999995908875E-4</v>
      </c>
      <c r="L135" s="123">
        <f t="shared" si="38"/>
        <v>-5.4879830617708832E-4</v>
      </c>
      <c r="M135" s="124" t="s">
        <v>38</v>
      </c>
      <c r="N135" s="122">
        <f>IF(ISBLANK(E135),"",(400-E135)-$E$148)</f>
        <v>-3.9679999999009397E-4</v>
      </c>
      <c r="O135" s="123">
        <f t="shared" si="39"/>
        <v>-6.7544406920839431E-4</v>
      </c>
      <c r="P135" s="124" t="s">
        <v>38</v>
      </c>
      <c r="Q135" s="125">
        <f t="shared" si="40"/>
        <v>-1.9999999992137418E-5</v>
      </c>
      <c r="R135" s="126" t="s">
        <v>38</v>
      </c>
      <c r="S135" s="127">
        <f t="shared" si="41"/>
        <v>-2.0000000020559128E-5</v>
      </c>
      <c r="T135" s="128">
        <f>IF(M135="ON",IF(ISBLANK(D135),"0",IF(D134&lt;D135,(D135-200),(D135+200))),"0")</f>
        <v>345.82931600000001</v>
      </c>
      <c r="U135" s="128">
        <f t="shared" si="42"/>
        <v>100.122817</v>
      </c>
      <c r="V135" s="128">
        <f t="shared" si="43"/>
        <v>108.38760000000001</v>
      </c>
      <c r="W135" s="128">
        <f t="shared" si="44"/>
        <v>108.3672</v>
      </c>
      <c r="X135" s="129"/>
    </row>
    <row r="136" spans="1:24" x14ac:dyDescent="0.3">
      <c r="A136" s="69">
        <v>9</v>
      </c>
      <c r="B136" s="37" t="s">
        <v>121</v>
      </c>
      <c r="C136" s="37" t="s">
        <v>123</v>
      </c>
      <c r="D136" s="37">
        <v>345.82997699999999</v>
      </c>
      <c r="E136" s="37">
        <v>100.123312</v>
      </c>
      <c r="F136" s="37">
        <v>108.38760000000001</v>
      </c>
      <c r="G136" s="37">
        <v>108.3672</v>
      </c>
      <c r="H136" s="37">
        <v>0.23799999999999999</v>
      </c>
      <c r="I136" s="37">
        <v>0.24299999999999999</v>
      </c>
      <c r="J136" s="6"/>
      <c r="K136" s="38">
        <f>IF(ISBLANK(D136),"",D136-$D$148)</f>
        <v>3.3860000002050583E-4</v>
      </c>
      <c r="L136" s="46">
        <f t="shared" si="38"/>
        <v>5.7637439983348039E-4</v>
      </c>
      <c r="M136" s="40" t="s">
        <v>38</v>
      </c>
      <c r="N136" s="38">
        <f>IF(ISBLANK(E136),"",E136-$E$148)</f>
        <v>9.820000001070639E-5</v>
      </c>
      <c r="O136" s="46">
        <f t="shared" si="39"/>
        <v>1.6715878932851549E-4</v>
      </c>
      <c r="P136" s="40" t="s">
        <v>38</v>
      </c>
      <c r="Q136" s="41">
        <f t="shared" si="40"/>
        <v>-1.9999999992137418E-5</v>
      </c>
      <c r="R136" s="42" t="s">
        <v>38</v>
      </c>
      <c r="S136" s="43">
        <f t="shared" si="41"/>
        <v>-2.0000000020559128E-5</v>
      </c>
      <c r="T136" s="44">
        <f>IF(M136="ON",IF(ISBLANK(D136),"0",D136),"0")</f>
        <v>345.82997699999999</v>
      </c>
      <c r="U136" s="44">
        <f t="shared" si="42"/>
        <v>100.123312</v>
      </c>
      <c r="V136" s="44">
        <f t="shared" si="43"/>
        <v>108.38760000000001</v>
      </c>
      <c r="W136" s="44">
        <f t="shared" si="44"/>
        <v>108.3672</v>
      </c>
      <c r="X136" s="45"/>
    </row>
    <row r="137" spans="1:24" x14ac:dyDescent="0.3">
      <c r="A137" s="69">
        <v>10</v>
      </c>
      <c r="B137" s="37" t="s">
        <v>121</v>
      </c>
      <c r="C137" s="37" t="s">
        <v>123</v>
      </c>
      <c r="D137" s="37">
        <v>145.829475</v>
      </c>
      <c r="E137" s="37">
        <v>299.87718100000001</v>
      </c>
      <c r="F137" s="37">
        <v>108.3878</v>
      </c>
      <c r="G137" s="37">
        <v>108.3674</v>
      </c>
      <c r="H137" s="37">
        <v>0.23799999999999999</v>
      </c>
      <c r="I137" s="37">
        <v>0.24299999999999999</v>
      </c>
      <c r="J137" s="6"/>
      <c r="K137" s="122">
        <f>IF(ISBLANK(D137),"",IF(D136&lt;D137,((D137-200)-$D$148),((D137+200)-$D$148)))</f>
        <v>-1.6339999996262122E-4</v>
      </c>
      <c r="L137" s="123">
        <f t="shared" si="38"/>
        <v>-2.7814456799035519E-4</v>
      </c>
      <c r="M137" s="124" t="s">
        <v>38</v>
      </c>
      <c r="N137" s="122">
        <f>IF(ISBLANK(E137),"",(400-E137)-$E$148)</f>
        <v>-3.9479999999514348E-4</v>
      </c>
      <c r="O137" s="123">
        <f t="shared" si="39"/>
        <v>-6.7204085352373438E-4</v>
      </c>
      <c r="P137" s="124" t="s">
        <v>38</v>
      </c>
      <c r="Q137" s="125">
        <f t="shared" si="40"/>
        <v>1.8000000000029104E-4</v>
      </c>
      <c r="R137" s="126" t="s">
        <v>38</v>
      </c>
      <c r="S137" s="127">
        <f t="shared" si="41"/>
        <v>1.7999999998608018E-4</v>
      </c>
      <c r="T137" s="128">
        <f>IF(M137="ON",IF(ISBLANK(D137),"0",IF(D136&lt;D137,(D137-200),(D137+200))),"0")</f>
        <v>345.829475</v>
      </c>
      <c r="U137" s="128">
        <f t="shared" si="42"/>
        <v>100.12281899999999</v>
      </c>
      <c r="V137" s="128">
        <f t="shared" si="43"/>
        <v>108.3878</v>
      </c>
      <c r="W137" s="128">
        <f t="shared" si="44"/>
        <v>108.3674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 t="str">
        <f>B128</f>
        <v>AB0360</v>
      </c>
      <c r="C148" s="49" t="str">
        <f>C128</f>
        <v>AB0450</v>
      </c>
      <c r="D148" s="50">
        <f>T148</f>
        <v>345.82963839999996</v>
      </c>
      <c r="E148" s="50">
        <f>U148</f>
        <v>100.12321379999999</v>
      </c>
      <c r="F148" s="51">
        <f>V148</f>
        <v>108.38762</v>
      </c>
      <c r="G148" s="51">
        <f>W148</f>
        <v>108.36722000000002</v>
      </c>
      <c r="H148" s="49">
        <f>H128</f>
        <v>0.23799999999999999</v>
      </c>
      <c r="I148" s="49">
        <f>I128</f>
        <v>0.24299999999999999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345.82963839999996</v>
      </c>
      <c r="U148" s="57">
        <f>IF(U149=0,VALUE(0),(U128+U129+U130+U131+U132+U133+U134+U135+U136+U137+U138+U139+U140+U141+U142+U143+U144+U145+U146+U147)/U149)</f>
        <v>100.12321379999999</v>
      </c>
      <c r="V148" s="57">
        <f>IF(V149=0,VALUE(0),(V128+V129+V130+V131+V132+V133+V134+V135+V136+V137+V138+V139+V140+V141+V142+V143+V144+V145+V146+V147)/V149)</f>
        <v>108.38762</v>
      </c>
      <c r="W148" s="57">
        <f>IF(W149=0,VALUE(0),(W128+W129+W130+W131+W132+W133+W134+W135+W136+W137+W138+W139+W140+W141+W142+W143+W144+W145+W146+W147)/W149)</f>
        <v>108.36722000000002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10</v>
      </c>
      <c r="U149" s="66">
        <f>COUNT(U128:U147)</f>
        <v>10</v>
      </c>
      <c r="V149" s="66">
        <f>COUNT(V128:V147)</f>
        <v>10</v>
      </c>
      <c r="W149" s="66">
        <f>COUNT(W128:W147)</f>
        <v>10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37"/>
      <c r="C153" s="37"/>
      <c r="D153" s="37"/>
      <c r="E153" s="37"/>
      <c r="F153" s="37"/>
      <c r="G153" s="37"/>
      <c r="H153" s="37"/>
      <c r="I153" s="37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37"/>
      <c r="C154" s="37"/>
      <c r="D154" s="37"/>
      <c r="E154" s="37"/>
      <c r="F154" s="37"/>
      <c r="G154" s="37"/>
      <c r="H154" s="37"/>
      <c r="I154" s="37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37"/>
      <c r="C155" s="37"/>
      <c r="D155" s="37"/>
      <c r="E155" s="37"/>
      <c r="F155" s="37"/>
      <c r="G155" s="37"/>
      <c r="H155" s="37"/>
      <c r="I155" s="37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37"/>
      <c r="C156" s="37"/>
      <c r="D156" s="37"/>
      <c r="E156" s="37"/>
      <c r="F156" s="37"/>
      <c r="G156" s="37"/>
      <c r="H156" s="37"/>
      <c r="I156" s="37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37"/>
      <c r="C157" s="37"/>
      <c r="D157" s="37"/>
      <c r="E157" s="37"/>
      <c r="F157" s="37"/>
      <c r="G157" s="37"/>
      <c r="H157" s="37"/>
      <c r="I157" s="37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37"/>
      <c r="C158" s="37"/>
      <c r="D158" s="37"/>
      <c r="E158" s="37"/>
      <c r="F158" s="37"/>
      <c r="G158" s="37"/>
      <c r="H158" s="37"/>
      <c r="I158" s="37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37"/>
      <c r="C159" s="37"/>
      <c r="D159" s="37"/>
      <c r="E159" s="37"/>
      <c r="F159" s="37"/>
      <c r="G159" s="37"/>
      <c r="H159" s="37"/>
      <c r="I159" s="37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37"/>
      <c r="C160" s="37"/>
      <c r="D160" s="37"/>
      <c r="E160" s="37"/>
      <c r="F160" s="37"/>
      <c r="G160" s="37"/>
      <c r="H160" s="37"/>
      <c r="I160" s="37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7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7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37"/>
      <c r="E178" s="37"/>
      <c r="F178" s="37"/>
      <c r="G178" s="37"/>
      <c r="H178" s="37"/>
      <c r="I178" s="37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37"/>
      <c r="E179" s="37"/>
      <c r="F179" s="37"/>
      <c r="G179" s="37"/>
      <c r="H179" s="37"/>
      <c r="I179" s="37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7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7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7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7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7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7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37"/>
      <c r="E203" s="37"/>
      <c r="F203" s="37"/>
      <c r="G203" s="37"/>
      <c r="H203" s="37"/>
      <c r="I203" s="37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7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7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7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7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7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7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7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37"/>
      <c r="E228" s="37"/>
      <c r="F228" s="37"/>
      <c r="G228" s="37"/>
      <c r="H228" s="37"/>
      <c r="I228" s="37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7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7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7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7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7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7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7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37"/>
      <c r="E253" s="37"/>
      <c r="F253" s="37"/>
      <c r="G253" s="37"/>
      <c r="H253" s="37"/>
      <c r="I253" s="37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7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7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7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7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7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7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7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37"/>
      <c r="E278" s="37"/>
      <c r="F278" s="37"/>
      <c r="G278" s="37"/>
      <c r="H278" s="37"/>
      <c r="I278" s="37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7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7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7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7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7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7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7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37"/>
      <c r="E303" s="37"/>
      <c r="F303" s="37"/>
      <c r="G303" s="37"/>
      <c r="H303" s="37"/>
      <c r="I303" s="37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7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7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7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7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7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7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7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37"/>
      <c r="E328" s="37"/>
      <c r="F328" s="37"/>
      <c r="G328" s="37"/>
      <c r="H328" s="37"/>
      <c r="I328" s="37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7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7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7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7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7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7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7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37"/>
      <c r="E353" s="37"/>
      <c r="F353" s="37"/>
      <c r="G353" s="37"/>
      <c r="H353" s="37"/>
      <c r="I353" s="37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7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7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7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7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7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7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7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37"/>
      <c r="E378" s="37"/>
      <c r="F378" s="37"/>
      <c r="G378" s="37"/>
      <c r="H378" s="37"/>
      <c r="I378" s="37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7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7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7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7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7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7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7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125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1258" priority="103" operator="equal">
      <formula>"OFF"</formula>
    </cfRule>
  </conditionalFormatting>
  <conditionalFormatting sqref="P28:P47">
    <cfRule type="cellIs" dxfId="1257" priority="102" operator="equal">
      <formula>"OFF"</formula>
    </cfRule>
  </conditionalFormatting>
  <conditionalFormatting sqref="R28:R47">
    <cfRule type="cellIs" dxfId="1256" priority="101" operator="equal">
      <formula>"OFF"</formula>
    </cfRule>
  </conditionalFormatting>
  <conditionalFormatting sqref="O28:O47">
    <cfRule type="cellIs" dxfId="1255" priority="100" operator="notBetween">
      <formula>-0.0017</formula>
      <formula>0.0017</formula>
    </cfRule>
  </conditionalFormatting>
  <conditionalFormatting sqref="L28:L47">
    <cfRule type="cellIs" dxfId="1254" priority="99" operator="notBetween">
      <formula>-0.0017</formula>
      <formula>0.0017</formula>
    </cfRule>
  </conditionalFormatting>
  <conditionalFormatting sqref="K53:K72 N53:N72">
    <cfRule type="cellIs" dxfId="125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1252" priority="96" operator="equal">
      <formula>"OFF"</formula>
    </cfRule>
  </conditionalFormatting>
  <conditionalFormatting sqref="P53:P72">
    <cfRule type="cellIs" dxfId="1251" priority="95" operator="equal">
      <formula>"OFF"</formula>
    </cfRule>
  </conditionalFormatting>
  <conditionalFormatting sqref="R53:R72">
    <cfRule type="cellIs" dxfId="1250" priority="94" operator="equal">
      <formula>"OFF"</formula>
    </cfRule>
  </conditionalFormatting>
  <conditionalFormatting sqref="O53:O72">
    <cfRule type="cellIs" dxfId="1249" priority="93" operator="notBetween">
      <formula>-0.0017</formula>
      <formula>0.0017</formula>
    </cfRule>
  </conditionalFormatting>
  <conditionalFormatting sqref="L53:L72">
    <cfRule type="cellIs" dxfId="1248" priority="92" operator="notBetween">
      <formula>-0.0017</formula>
      <formula>0.0017</formula>
    </cfRule>
  </conditionalFormatting>
  <conditionalFormatting sqref="K78:K97 N78:N97">
    <cfRule type="cellIs" dxfId="124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1246" priority="89" operator="equal">
      <formula>"OFF"</formula>
    </cfRule>
  </conditionalFormatting>
  <conditionalFormatting sqref="P78:P97">
    <cfRule type="cellIs" dxfId="1245" priority="88" operator="equal">
      <formula>"OFF"</formula>
    </cfRule>
  </conditionalFormatting>
  <conditionalFormatting sqref="R78:R97">
    <cfRule type="cellIs" dxfId="1244" priority="87" operator="equal">
      <formula>"OFF"</formula>
    </cfRule>
  </conditionalFormatting>
  <conditionalFormatting sqref="O78:O97">
    <cfRule type="cellIs" dxfId="1243" priority="86" operator="notBetween">
      <formula>-0.0017</formula>
      <formula>0.0017</formula>
    </cfRule>
  </conditionalFormatting>
  <conditionalFormatting sqref="L78:L97">
    <cfRule type="cellIs" dxfId="1242" priority="85" operator="notBetween">
      <formula>-0.0017</formula>
      <formula>0.0017</formula>
    </cfRule>
  </conditionalFormatting>
  <conditionalFormatting sqref="K103:K122 N103:N122">
    <cfRule type="cellIs" dxfId="124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1240" priority="82" operator="equal">
      <formula>"OFF"</formula>
    </cfRule>
  </conditionalFormatting>
  <conditionalFormatting sqref="P103:P122">
    <cfRule type="cellIs" dxfId="1239" priority="81" operator="equal">
      <formula>"OFF"</formula>
    </cfRule>
  </conditionalFormatting>
  <conditionalFormatting sqref="R103:R122">
    <cfRule type="cellIs" dxfId="1238" priority="80" operator="equal">
      <formula>"OFF"</formula>
    </cfRule>
  </conditionalFormatting>
  <conditionalFormatting sqref="O103:O122">
    <cfRule type="cellIs" dxfId="1237" priority="79" operator="notBetween">
      <formula>-0.0017</formula>
      <formula>0.0017</formula>
    </cfRule>
  </conditionalFormatting>
  <conditionalFormatting sqref="L103:L122">
    <cfRule type="cellIs" dxfId="1236" priority="78" operator="notBetween">
      <formula>-0.0017</formula>
      <formula>0.0017</formula>
    </cfRule>
  </conditionalFormatting>
  <conditionalFormatting sqref="K128:K147 N128:N147">
    <cfRule type="cellIs" dxfId="123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1234" priority="75" operator="equal">
      <formula>"OFF"</formula>
    </cfRule>
  </conditionalFormatting>
  <conditionalFormatting sqref="P128:P147">
    <cfRule type="cellIs" dxfId="1233" priority="74" operator="equal">
      <formula>"OFF"</formula>
    </cfRule>
  </conditionalFormatting>
  <conditionalFormatting sqref="R128:R147">
    <cfRule type="cellIs" dxfId="1232" priority="73" operator="equal">
      <formula>"OFF"</formula>
    </cfRule>
  </conditionalFormatting>
  <conditionalFormatting sqref="O128:O147">
    <cfRule type="cellIs" dxfId="1231" priority="72" operator="notBetween">
      <formula>-0.0017</formula>
      <formula>0.0017</formula>
    </cfRule>
  </conditionalFormatting>
  <conditionalFormatting sqref="L128:L147">
    <cfRule type="cellIs" dxfId="1230" priority="71" operator="notBetween">
      <formula>-0.0017</formula>
      <formula>0.0017</formula>
    </cfRule>
  </conditionalFormatting>
  <conditionalFormatting sqref="K153:K172 N153:N172">
    <cfRule type="cellIs" dxfId="122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1228" priority="68" operator="equal">
      <formula>"OFF"</formula>
    </cfRule>
  </conditionalFormatting>
  <conditionalFormatting sqref="P153:P172">
    <cfRule type="cellIs" dxfId="1227" priority="67" operator="equal">
      <formula>"OFF"</formula>
    </cfRule>
  </conditionalFormatting>
  <conditionalFormatting sqref="R153:R172">
    <cfRule type="cellIs" dxfId="1226" priority="66" operator="equal">
      <formula>"OFF"</formula>
    </cfRule>
  </conditionalFormatting>
  <conditionalFormatting sqref="O153:O172">
    <cfRule type="cellIs" dxfId="1225" priority="65" operator="notBetween">
      <formula>-0.0017</formula>
      <formula>0.0017</formula>
    </cfRule>
  </conditionalFormatting>
  <conditionalFormatting sqref="L153:L172">
    <cfRule type="cellIs" dxfId="1224" priority="64" operator="notBetween">
      <formula>-0.0017</formula>
      <formula>0.0017</formula>
    </cfRule>
  </conditionalFormatting>
  <conditionalFormatting sqref="K178:K197 N178:N197">
    <cfRule type="cellIs" dxfId="122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1222" priority="61" operator="equal">
      <formula>"OFF"</formula>
    </cfRule>
  </conditionalFormatting>
  <conditionalFormatting sqref="P178:P197">
    <cfRule type="cellIs" dxfId="1221" priority="60" operator="equal">
      <formula>"OFF"</formula>
    </cfRule>
  </conditionalFormatting>
  <conditionalFormatting sqref="R178:R197">
    <cfRule type="cellIs" dxfId="1220" priority="59" operator="equal">
      <formula>"OFF"</formula>
    </cfRule>
  </conditionalFormatting>
  <conditionalFormatting sqref="O178:O197">
    <cfRule type="cellIs" dxfId="1219" priority="58" operator="notBetween">
      <formula>-0.0017</formula>
      <formula>0.0017</formula>
    </cfRule>
  </conditionalFormatting>
  <conditionalFormatting sqref="L178:L197">
    <cfRule type="cellIs" dxfId="1218" priority="57" operator="notBetween">
      <formula>-0.0017</formula>
      <formula>0.0017</formula>
    </cfRule>
  </conditionalFormatting>
  <conditionalFormatting sqref="K203:K222 N203:N222">
    <cfRule type="cellIs" dxfId="121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1216" priority="54" operator="equal">
      <formula>"OFF"</formula>
    </cfRule>
  </conditionalFormatting>
  <conditionalFormatting sqref="P203:P222">
    <cfRule type="cellIs" dxfId="1215" priority="53" operator="equal">
      <formula>"OFF"</formula>
    </cfRule>
  </conditionalFormatting>
  <conditionalFormatting sqref="R203:R222">
    <cfRule type="cellIs" dxfId="1214" priority="52" operator="equal">
      <formula>"OFF"</formula>
    </cfRule>
  </conditionalFormatting>
  <conditionalFormatting sqref="O203:O222">
    <cfRule type="cellIs" dxfId="1213" priority="51" operator="notBetween">
      <formula>-0.0017</formula>
      <formula>0.0017</formula>
    </cfRule>
  </conditionalFormatting>
  <conditionalFormatting sqref="L203:L222">
    <cfRule type="cellIs" dxfId="1212" priority="50" operator="notBetween">
      <formula>-0.0017</formula>
      <formula>0.0017</formula>
    </cfRule>
  </conditionalFormatting>
  <conditionalFormatting sqref="K228:K247 N228:N247">
    <cfRule type="cellIs" dxfId="121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1210" priority="47" operator="equal">
      <formula>"OFF"</formula>
    </cfRule>
  </conditionalFormatting>
  <conditionalFormatting sqref="P228:P247">
    <cfRule type="cellIs" dxfId="1209" priority="46" operator="equal">
      <formula>"OFF"</formula>
    </cfRule>
  </conditionalFormatting>
  <conditionalFormatting sqref="R228:R247">
    <cfRule type="cellIs" dxfId="1208" priority="45" operator="equal">
      <formula>"OFF"</formula>
    </cfRule>
  </conditionalFormatting>
  <conditionalFormatting sqref="O228:O247">
    <cfRule type="cellIs" dxfId="1207" priority="44" operator="notBetween">
      <formula>-0.0017</formula>
      <formula>0.0017</formula>
    </cfRule>
  </conditionalFormatting>
  <conditionalFormatting sqref="L228:L247">
    <cfRule type="cellIs" dxfId="1206" priority="43" operator="notBetween">
      <formula>-0.0017</formula>
      <formula>0.0017</formula>
    </cfRule>
  </conditionalFormatting>
  <conditionalFormatting sqref="K253:K272 N253:N272">
    <cfRule type="cellIs" dxfId="120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1204" priority="40" operator="equal">
      <formula>"OFF"</formula>
    </cfRule>
  </conditionalFormatting>
  <conditionalFormatting sqref="P253:P272">
    <cfRule type="cellIs" dxfId="1203" priority="39" operator="equal">
      <formula>"OFF"</formula>
    </cfRule>
  </conditionalFormatting>
  <conditionalFormatting sqref="R253:R272">
    <cfRule type="cellIs" dxfId="1202" priority="38" operator="equal">
      <formula>"OFF"</formula>
    </cfRule>
  </conditionalFormatting>
  <conditionalFormatting sqref="O253:O272">
    <cfRule type="cellIs" dxfId="1201" priority="37" operator="notBetween">
      <formula>-0.0017</formula>
      <formula>0.0017</formula>
    </cfRule>
  </conditionalFormatting>
  <conditionalFormatting sqref="L253:L272">
    <cfRule type="cellIs" dxfId="1200" priority="36" operator="notBetween">
      <formula>-0.0017</formula>
      <formula>0.0017</formula>
    </cfRule>
  </conditionalFormatting>
  <conditionalFormatting sqref="K278:K297 N278:N297">
    <cfRule type="cellIs" dxfId="119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1198" priority="33" operator="equal">
      <formula>"OFF"</formula>
    </cfRule>
  </conditionalFormatting>
  <conditionalFormatting sqref="P278:P297">
    <cfRule type="cellIs" dxfId="1197" priority="32" operator="equal">
      <formula>"OFF"</formula>
    </cfRule>
  </conditionalFormatting>
  <conditionalFormatting sqref="R278:R297">
    <cfRule type="cellIs" dxfId="1196" priority="31" operator="equal">
      <formula>"OFF"</formula>
    </cfRule>
  </conditionalFormatting>
  <conditionalFormatting sqref="O278:O297">
    <cfRule type="cellIs" dxfId="1195" priority="30" operator="notBetween">
      <formula>-0.0017</formula>
      <formula>0.0017</formula>
    </cfRule>
  </conditionalFormatting>
  <conditionalFormatting sqref="L278:L297">
    <cfRule type="cellIs" dxfId="1194" priority="29" operator="notBetween">
      <formula>-0.0017</formula>
      <formula>0.0017</formula>
    </cfRule>
  </conditionalFormatting>
  <conditionalFormatting sqref="K303:K322 N303:N322">
    <cfRule type="cellIs" dxfId="119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1192" priority="26" operator="equal">
      <formula>"OFF"</formula>
    </cfRule>
  </conditionalFormatting>
  <conditionalFormatting sqref="P303:P322">
    <cfRule type="cellIs" dxfId="1191" priority="25" operator="equal">
      <formula>"OFF"</formula>
    </cfRule>
  </conditionalFormatting>
  <conditionalFormatting sqref="R303:R322">
    <cfRule type="cellIs" dxfId="1190" priority="24" operator="equal">
      <formula>"OFF"</formula>
    </cfRule>
  </conditionalFormatting>
  <conditionalFormatting sqref="O303:O322">
    <cfRule type="cellIs" dxfId="1189" priority="23" operator="notBetween">
      <formula>-0.0017</formula>
      <formula>0.0017</formula>
    </cfRule>
  </conditionalFormatting>
  <conditionalFormatting sqref="L303:L322">
    <cfRule type="cellIs" dxfId="1188" priority="22" operator="notBetween">
      <formula>-0.0017</formula>
      <formula>0.0017</formula>
    </cfRule>
  </conditionalFormatting>
  <conditionalFormatting sqref="K328:K347 N328:N347">
    <cfRule type="cellIs" dxfId="118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1186" priority="19" operator="equal">
      <formula>"OFF"</formula>
    </cfRule>
  </conditionalFormatting>
  <conditionalFormatting sqref="P328:P347">
    <cfRule type="cellIs" dxfId="1185" priority="18" operator="equal">
      <formula>"OFF"</formula>
    </cfRule>
  </conditionalFormatting>
  <conditionalFormatting sqref="R328:R347">
    <cfRule type="cellIs" dxfId="1184" priority="17" operator="equal">
      <formula>"OFF"</formula>
    </cfRule>
  </conditionalFormatting>
  <conditionalFormatting sqref="O328:O347">
    <cfRule type="cellIs" dxfId="1183" priority="16" operator="notBetween">
      <formula>-0.0017</formula>
      <formula>0.0017</formula>
    </cfRule>
  </conditionalFormatting>
  <conditionalFormatting sqref="L328:L347">
    <cfRule type="cellIs" dxfId="1182" priority="15" operator="notBetween">
      <formula>-0.0017</formula>
      <formula>0.0017</formula>
    </cfRule>
  </conditionalFormatting>
  <conditionalFormatting sqref="K353:K372 N353:N372">
    <cfRule type="cellIs" dxfId="118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1180" priority="12" operator="equal">
      <formula>"OFF"</formula>
    </cfRule>
  </conditionalFormatting>
  <conditionalFormatting sqref="P353:P372">
    <cfRule type="cellIs" dxfId="1179" priority="11" operator="equal">
      <formula>"OFF"</formula>
    </cfRule>
  </conditionalFormatting>
  <conditionalFormatting sqref="R353:R372">
    <cfRule type="cellIs" dxfId="1178" priority="10" operator="equal">
      <formula>"OFF"</formula>
    </cfRule>
  </conditionalFormatting>
  <conditionalFormatting sqref="O353:O372">
    <cfRule type="cellIs" dxfId="1177" priority="9" operator="notBetween">
      <formula>-0.0017</formula>
      <formula>0.0017</formula>
    </cfRule>
  </conditionalFormatting>
  <conditionalFormatting sqref="L353:L372">
    <cfRule type="cellIs" dxfId="1176" priority="8" operator="notBetween">
      <formula>-0.0017</formula>
      <formula>0.0017</formula>
    </cfRule>
  </conditionalFormatting>
  <conditionalFormatting sqref="K378:K397 N378:N397">
    <cfRule type="cellIs" dxfId="117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1174" priority="5" operator="equal">
      <formula>"OFF"</formula>
    </cfRule>
  </conditionalFormatting>
  <conditionalFormatting sqref="P378:P397">
    <cfRule type="cellIs" dxfId="1173" priority="4" operator="equal">
      <formula>"OFF"</formula>
    </cfRule>
  </conditionalFormatting>
  <conditionalFormatting sqref="R378:R397">
    <cfRule type="cellIs" dxfId="1172" priority="3" operator="equal">
      <formula>"OFF"</formula>
    </cfRule>
  </conditionalFormatting>
  <conditionalFormatting sqref="O378:O397">
    <cfRule type="cellIs" dxfId="1171" priority="2" operator="notBetween">
      <formula>-0.0017</formula>
      <formula>0.0017</formula>
    </cfRule>
  </conditionalFormatting>
  <conditionalFormatting sqref="L378:L397">
    <cfRule type="cellIs" dxfId="117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C2CA541F-A69F-4EF5-A462-C31549366008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A15F-80E3-40CE-9393-33A6AEA311B5}">
  <sheetPr>
    <tabColor theme="3" tint="0.79998168889431442"/>
  </sheetPr>
  <dimension ref="A1:AK399"/>
  <sheetViews>
    <sheetView topLeftCell="D1" zoomScale="55" zoomScaleNormal="55" workbookViewId="0">
      <pane ySplit="24" topLeftCell="A103" activePane="bottomLeft" state="frozen"/>
      <selection activeCell="Z43" sqref="Z43"/>
      <selection pane="bottomLeft" activeCell="P4" sqref="P4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69" t="s">
        <v>124</v>
      </c>
      <c r="F1" s="170">
        <v>1026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71"/>
      <c r="F2" s="170">
        <v>18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70">
        <v>60</v>
      </c>
      <c r="G3" s="198" t="s">
        <v>51</v>
      </c>
      <c r="H3" s="198"/>
      <c r="N3" s="199" t="s">
        <v>58</v>
      </c>
      <c r="O3" s="199"/>
      <c r="P3" s="99"/>
      <c r="Q3" s="101">
        <v>2.4</v>
      </c>
      <c r="R3" s="99"/>
      <c r="S3" s="100">
        <v>2.4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2.4296061984940138</v>
      </c>
      <c r="G4" s="198" t="s">
        <v>49</v>
      </c>
      <c r="H4" s="198"/>
      <c r="N4" s="200" t="s">
        <v>59</v>
      </c>
      <c r="O4" s="200"/>
      <c r="P4" s="110">
        <v>0.99981332710000004</v>
      </c>
      <c r="Q4" s="111">
        <f>IF(P4="","0",(P4-1)*1000000)</f>
        <v>-186.67289999996228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-184.27289999996228</v>
      </c>
      <c r="R5" s="109"/>
      <c r="S5" s="114">
        <f>S4+S3</f>
        <v>2.4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 t="str">
        <f>B48</f>
        <v>AB0440</v>
      </c>
      <c r="C9" s="8" t="str">
        <f>C48</f>
        <v>AB0350</v>
      </c>
      <c r="D9" s="9">
        <f>D48</f>
        <v>146.3359304</v>
      </c>
      <c r="E9" s="9">
        <f>E48</f>
        <v>99.8265727</v>
      </c>
      <c r="F9" s="9">
        <f>VALUE(F48)</f>
        <v>108.36983000000001</v>
      </c>
      <c r="G9" s="9">
        <f>VALUE(G48)</f>
        <v>108.34913000000002</v>
      </c>
      <c r="H9" s="9">
        <f>H48</f>
        <v>0.24199999999999999</v>
      </c>
      <c r="I9" s="10">
        <f>I48</f>
        <v>0.24099999999999999</v>
      </c>
      <c r="K9" s="79">
        <f>(F9*(1+($S$3/1000000)))/(1+($Q$3/1000000))-F9</f>
        <v>0</v>
      </c>
      <c r="L9" s="78">
        <f>(G9*(1+($S$5/1000000)))/(1+($Q$5/1000000))-G9</f>
        <v>2.0229574071876755E-2</v>
      </c>
      <c r="N9" s="88" t="s">
        <v>14</v>
      </c>
      <c r="O9" s="212" t="str">
        <f t="shared" ref="O9:O23" si="0">IF(C9=0,"",$C$9&amp;"-"&amp;$B$9&amp;"-"&amp;C9)</f>
        <v>AB0350-AB0440-AB0350</v>
      </c>
      <c r="P9" s="212"/>
      <c r="Q9" s="89">
        <v>0</v>
      </c>
      <c r="R9" s="90">
        <f>IF(F9=0,"",F9+K9)</f>
        <v>108.36983000000001</v>
      </c>
      <c r="S9" s="89">
        <f t="shared" ref="S9:S23" si="1">IF(E9=0,"",E9)</f>
        <v>99.8265727</v>
      </c>
      <c r="T9" s="213" t="str">
        <f t="shared" ref="T9:T23" si="2">H9&amp;"/"&amp;I9</f>
        <v>0.242/0.241</v>
      </c>
      <c r="U9" s="213"/>
      <c r="V9" s="93" t="str">
        <f>"  #  "&amp;E1&amp;" Atm ppm = "&amp;F4&amp;"     ( p: "&amp;F1&amp;"mbar    t: "&amp;F2&amp;"C     hum: "&amp;F3&amp;" % )"</f>
        <v xml:space="preserve">  #  211007-PC Atm ppm = 2.42960619849401     ( p: 1026mbar    t: 18C     hum: 60 % )</v>
      </c>
      <c r="X9" s="88" t="s">
        <v>14</v>
      </c>
      <c r="Y9" s="212" t="str">
        <f t="shared" ref="Y9:Y23" si="3">O9</f>
        <v>AB0350-AB0440-AB0350</v>
      </c>
      <c r="Z9" s="212"/>
      <c r="AA9" s="89">
        <f t="shared" ref="AA9:AA23" si="4">Q9</f>
        <v>0</v>
      </c>
      <c r="AB9" s="92">
        <f t="shared" ref="AB9:AB23" si="5">IF(G9=0,"",G9+L9)</f>
        <v>108.36935957407189</v>
      </c>
      <c r="AC9" s="93" t="str">
        <f>"  #  "&amp;E1&amp;" Atmos ppm = "&amp;F4&amp;"     ( p: "&amp;F1&amp;"mbar    t: "&amp;F2&amp;"C     hum: "&amp;F3&amp;" % )"</f>
        <v xml:space="preserve">  #  211007-PC Atmos ppm = 2.42960619849401     ( p: 1026mbar    t: 18C     hum: 60 % )</v>
      </c>
      <c r="AD9" s="6"/>
    </row>
    <row r="10" spans="1:37" x14ac:dyDescent="0.3">
      <c r="A10" s="7" t="s">
        <v>15</v>
      </c>
      <c r="B10" s="8" t="str">
        <f>B73</f>
        <v>AB0440</v>
      </c>
      <c r="C10" s="8" t="str">
        <f>C73</f>
        <v>AB0360</v>
      </c>
      <c r="D10" s="9">
        <f>D73</f>
        <v>146.62937319999997</v>
      </c>
      <c r="E10" s="9">
        <f>E73</f>
        <v>99.836652699999988</v>
      </c>
      <c r="F10" s="9">
        <f>VALUE(F73)</f>
        <v>96.237909999999999</v>
      </c>
      <c r="G10" s="9">
        <f>VALUE(G73)</f>
        <v>96.219709999999992</v>
      </c>
      <c r="H10" s="9">
        <f>H73</f>
        <v>0.24199999999999999</v>
      </c>
      <c r="I10" s="10">
        <f>I73</f>
        <v>0.23799999999999999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1.7964922751275481E-2</v>
      </c>
      <c r="N10" s="11" t="s">
        <v>14</v>
      </c>
      <c r="O10" s="208" t="str">
        <f t="shared" si="0"/>
        <v>AB0350-AB0440-AB0360</v>
      </c>
      <c r="P10" s="208"/>
      <c r="Q10" s="12">
        <f t="shared" ref="Q10:Q23" si="8">IF(D10=0,"",IF($D$9&lt;D10,D10-$D$9,(400-$D$9+D10)))</f>
        <v>0.2934427999999798</v>
      </c>
      <c r="R10" s="13">
        <f t="shared" ref="R10:R23" si="9">IF(F10=0,"",F10+K10)</f>
        <v>96.237909999999999</v>
      </c>
      <c r="S10" s="12">
        <f t="shared" si="1"/>
        <v>99.836652699999988</v>
      </c>
      <c r="T10" s="209" t="str">
        <f t="shared" si="2"/>
        <v>0.242/0.238</v>
      </c>
      <c r="U10" s="209"/>
      <c r="V10" s="91"/>
      <c r="X10" s="11" t="s">
        <v>14</v>
      </c>
      <c r="Y10" s="208" t="str">
        <f t="shared" si="3"/>
        <v>AB0350-AB0440-AB0360</v>
      </c>
      <c r="Z10" s="208"/>
      <c r="AA10" s="12">
        <f t="shared" si="4"/>
        <v>0.2934427999999798</v>
      </c>
      <c r="AB10" s="13">
        <f t="shared" si="5"/>
        <v>96.237674922751268</v>
      </c>
      <c r="AC10" s="14"/>
      <c r="AD10" s="6"/>
    </row>
    <row r="11" spans="1:37" x14ac:dyDescent="0.3">
      <c r="A11" s="7" t="s">
        <v>16</v>
      </c>
      <c r="B11" s="8" t="str">
        <f>B98</f>
        <v>AB0440</v>
      </c>
      <c r="C11" s="8" t="str">
        <f>C98</f>
        <v>AB0450</v>
      </c>
      <c r="D11" s="9">
        <f>D98</f>
        <v>339.5201472</v>
      </c>
      <c r="E11" s="9">
        <f>E98</f>
        <v>99.803228000000018</v>
      </c>
      <c r="F11" s="9">
        <f>VALUE(F98)</f>
        <v>12.21682</v>
      </c>
      <c r="G11" s="9">
        <f>VALUE(G98)</f>
        <v>12.21452</v>
      </c>
      <c r="H11" s="9">
        <f>H98</f>
        <v>0.24199999999999999</v>
      </c>
      <c r="I11" s="10">
        <f>I98</f>
        <v>0.24299999999999999</v>
      </c>
      <c r="K11" s="79">
        <f t="shared" si="6"/>
        <v>0</v>
      </c>
      <c r="L11" s="78">
        <f t="shared" si="7"/>
        <v>2.2805401122489855E-3</v>
      </c>
      <c r="N11" s="11" t="s">
        <v>14</v>
      </c>
      <c r="O11" s="208" t="str">
        <f t="shared" si="0"/>
        <v>AB0350-AB0440-AB0450</v>
      </c>
      <c r="P11" s="208"/>
      <c r="Q11" s="12">
        <f t="shared" si="8"/>
        <v>193.1842168</v>
      </c>
      <c r="R11" s="13">
        <f t="shared" si="9"/>
        <v>12.21682</v>
      </c>
      <c r="S11" s="12">
        <f t="shared" si="1"/>
        <v>99.803228000000018</v>
      </c>
      <c r="T11" s="209" t="str">
        <f t="shared" si="2"/>
        <v>0.242/0.243</v>
      </c>
      <c r="U11" s="209"/>
      <c r="V11" s="91"/>
      <c r="X11" s="11" t="s">
        <v>14</v>
      </c>
      <c r="Y11" s="208" t="str">
        <f t="shared" si="3"/>
        <v>AB0350-AB0440-AB0450</v>
      </c>
      <c r="Z11" s="208"/>
      <c r="AA11" s="12">
        <f t="shared" si="4"/>
        <v>193.1842168</v>
      </c>
      <c r="AB11" s="13">
        <f t="shared" si="5"/>
        <v>12.216800540112249</v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 t="str">
        <f>B123</f>
        <v>AB0440</v>
      </c>
      <c r="C12" s="8" t="str">
        <f>C123</f>
        <v>AB0487</v>
      </c>
      <c r="D12" s="9">
        <f>D123</f>
        <v>333.76195710000002</v>
      </c>
      <c r="E12" s="9">
        <f>E123</f>
        <v>100.36362920000001</v>
      </c>
      <c r="F12" s="9">
        <f>VALUE(F123)</f>
        <v>56.842650000000006</v>
      </c>
      <c r="G12" s="9">
        <f>VALUE(G123)</f>
        <v>56.831150000000001</v>
      </c>
      <c r="H12" s="9">
        <f>H123</f>
        <v>0.24199999999999999</v>
      </c>
      <c r="I12" s="10">
        <f>I123</f>
        <v>0.24399999999999999</v>
      </c>
      <c r="K12" s="79">
        <f t="shared" si="6"/>
        <v>0</v>
      </c>
      <c r="L12" s="78">
        <f t="shared" si="7"/>
        <v>1.061079086204586E-2</v>
      </c>
      <c r="N12" s="11" t="s">
        <v>14</v>
      </c>
      <c r="O12" s="208" t="str">
        <f t="shared" si="0"/>
        <v>AB0350-AB0440-AB0487</v>
      </c>
      <c r="P12" s="208"/>
      <c r="Q12" s="12">
        <f t="shared" si="8"/>
        <v>187.42602670000002</v>
      </c>
      <c r="R12" s="13">
        <f t="shared" si="9"/>
        <v>56.842650000000006</v>
      </c>
      <c r="S12" s="12">
        <f t="shared" si="1"/>
        <v>100.36362920000001</v>
      </c>
      <c r="T12" s="209" t="str">
        <f t="shared" si="2"/>
        <v>0.242/0.244</v>
      </c>
      <c r="U12" s="209"/>
      <c r="V12" s="91"/>
      <c r="X12" s="11" t="s">
        <v>14</v>
      </c>
      <c r="Y12" s="208" t="str">
        <f t="shared" si="3"/>
        <v>AB0350-AB0440-AB0487</v>
      </c>
      <c r="Z12" s="208"/>
      <c r="AA12" s="12">
        <f t="shared" si="4"/>
        <v>187.42602670000002</v>
      </c>
      <c r="AB12" s="13">
        <f t="shared" si="5"/>
        <v>56.841760790862047</v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 t="str">
        <f>B148</f>
        <v>AB0440</v>
      </c>
      <c r="C13" s="8" t="str">
        <f>C148</f>
        <v>AB0497</v>
      </c>
      <c r="D13" s="9">
        <f>D148</f>
        <v>332.25332910000003</v>
      </c>
      <c r="E13" s="9">
        <f>E148</f>
        <v>100.32842530000001</v>
      </c>
      <c r="F13" s="9">
        <f>VALUE(F148)</f>
        <v>68.75142000000001</v>
      </c>
      <c r="G13" s="9">
        <f>VALUE(G148)</f>
        <v>68.737620000000007</v>
      </c>
      <c r="H13" s="9">
        <f>H148</f>
        <v>0.24199999999999999</v>
      </c>
      <c r="I13" s="10">
        <f>I148</f>
        <v>0.23699999999999999</v>
      </c>
      <c r="K13" s="79">
        <f t="shared" si="6"/>
        <v>0</v>
      </c>
      <c r="L13" s="78">
        <f t="shared" si="7"/>
        <v>1.2833815788965808E-2</v>
      </c>
      <c r="N13" s="11" t="s">
        <v>14</v>
      </c>
      <c r="O13" s="208" t="str">
        <f t="shared" si="0"/>
        <v>AB0350-AB0440-AB0497</v>
      </c>
      <c r="P13" s="208"/>
      <c r="Q13" s="12">
        <f t="shared" si="8"/>
        <v>185.91739870000004</v>
      </c>
      <c r="R13" s="13">
        <f t="shared" si="9"/>
        <v>68.75142000000001</v>
      </c>
      <c r="S13" s="12">
        <f t="shared" si="1"/>
        <v>100.32842530000001</v>
      </c>
      <c r="T13" s="209" t="str">
        <f t="shared" si="2"/>
        <v>0.242/0.237</v>
      </c>
      <c r="U13" s="209"/>
      <c r="V13" s="91"/>
      <c r="X13" s="11" t="s">
        <v>14</v>
      </c>
      <c r="Y13" s="208" t="str">
        <f t="shared" si="3"/>
        <v>AB0350-AB0440-AB0497</v>
      </c>
      <c r="Z13" s="208"/>
      <c r="AA13" s="12">
        <f t="shared" si="4"/>
        <v>185.91739870000004</v>
      </c>
      <c r="AB13" s="13">
        <f t="shared" si="5"/>
        <v>68.750453815788973</v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37" t="s">
        <v>122</v>
      </c>
      <c r="C28" s="37" t="s">
        <v>118</v>
      </c>
      <c r="D28" s="37">
        <v>146.33588499999999</v>
      </c>
      <c r="E28" s="37">
        <v>99.827146999999997</v>
      </c>
      <c r="F28" s="37">
        <v>108.3698</v>
      </c>
      <c r="G28" s="37">
        <v>108.34910000000001</v>
      </c>
      <c r="H28" s="37">
        <v>0.24199999999999999</v>
      </c>
      <c r="I28" s="37">
        <v>0.24099999999999999</v>
      </c>
      <c r="J28" s="6"/>
      <c r="K28" s="38">
        <f>IF(ISBLANK(D28),"",D28-$D$48)</f>
        <v>-4.5400000004747199E-5</v>
      </c>
      <c r="L28" s="39">
        <f t="shared" ref="L28:L47" si="10">IF(K28="","",SIN(K28*PI()/200)*G28)</f>
        <v>-7.7268243212428868E-5</v>
      </c>
      <c r="M28" s="40" t="s">
        <v>38</v>
      </c>
      <c r="N28" s="38">
        <f>IF(ISBLANK(E28),"",E28-$E$48)</f>
        <v>5.742999999966969E-4</v>
      </c>
      <c r="O28" s="39">
        <f t="shared" ref="O28:O47" si="11">IF(N28="","",SIN(N28*PI()/200)*G28)</f>
        <v>9.7742625707939465E-4</v>
      </c>
      <c r="P28" s="40" t="s">
        <v>38</v>
      </c>
      <c r="Q28" s="41">
        <f>IF(ISBLANK(F28),"",F28-$F$48)</f>
        <v>-3.000000000952241E-5</v>
      </c>
      <c r="R28" s="42" t="s">
        <v>38</v>
      </c>
      <c r="S28" s="43">
        <f t="shared" ref="S28:S47" si="12">IF(ISBLANK(G28),"",G28-$G$48)</f>
        <v>-3.000000000952241E-5</v>
      </c>
      <c r="T28" s="44">
        <f>IF(M28="ON",IF(ISBLANK(D28),"0",D28),"0")</f>
        <v>146.33588499999999</v>
      </c>
      <c r="U28" s="44">
        <f t="shared" ref="U28:U47" si="13">IF(P28="ON",IF(ISBLANK(E28),"0",IF(E28&lt;200,E28,(400-E28))),"0")</f>
        <v>99.827146999999997</v>
      </c>
      <c r="V28" s="44">
        <f t="shared" ref="V28:V47" si="14">IF(R28="ON",IF(ISBLANK(F28),"0",F28),"0")</f>
        <v>108.3698</v>
      </c>
      <c r="W28" s="44">
        <f t="shared" ref="W28:W47" si="15">IF(R28="ON",IF(ISBLANK(G28),"0",G28),"0")</f>
        <v>108.34910000000001</v>
      </c>
      <c r="X28" s="45"/>
      <c r="Y28" s="81"/>
    </row>
    <row r="29" spans="1:35" x14ac:dyDescent="0.3">
      <c r="A29" s="35">
        <v>2</v>
      </c>
      <c r="B29" s="37" t="s">
        <v>122</v>
      </c>
      <c r="C29" s="37" t="s">
        <v>118</v>
      </c>
      <c r="D29" s="37">
        <v>346.33597400000002</v>
      </c>
      <c r="E29" s="37">
        <v>300.17440399999998</v>
      </c>
      <c r="F29" s="37">
        <v>108.3698</v>
      </c>
      <c r="G29" s="37">
        <v>108.34910000000001</v>
      </c>
      <c r="H29" s="37">
        <v>0.24199999999999999</v>
      </c>
      <c r="I29" s="37">
        <v>0.24099999999999999</v>
      </c>
      <c r="J29" s="6"/>
      <c r="K29" s="122">
        <f>IF(ISBLANK(D29),"",IF(D28&lt;D29,((D29-200)-$D$48),((D29+200)-$D$48)))</f>
        <v>4.3600000026344787E-5</v>
      </c>
      <c r="L29" s="123">
        <f t="shared" si="10"/>
        <v>7.4204744619939895E-5</v>
      </c>
      <c r="M29" s="124" t="s">
        <v>38</v>
      </c>
      <c r="N29" s="122">
        <f>IF(ISBLANK(E29),"",(400-E29)-$E$48)</f>
        <v>-9.7669999998117873E-4</v>
      </c>
      <c r="O29" s="123">
        <f t="shared" si="11"/>
        <v>-1.6622883950061591E-3</v>
      </c>
      <c r="P29" s="124" t="s">
        <v>38</v>
      </c>
      <c r="Q29" s="125">
        <f t="shared" ref="Q29:Q47" si="16">IF(ISBLANK(F29),"",F29-$F$48)</f>
        <v>-3.000000000952241E-5</v>
      </c>
      <c r="R29" s="126" t="s">
        <v>38</v>
      </c>
      <c r="S29" s="127">
        <f t="shared" si="12"/>
        <v>-3.000000000952241E-5</v>
      </c>
      <c r="T29" s="128">
        <f>IF(M29="ON",IF(ISBLANK(D29),"0",IF(D28&lt;D29,(D29-200),(D29+200))),"0")</f>
        <v>146.33597400000002</v>
      </c>
      <c r="U29" s="128">
        <f t="shared" si="13"/>
        <v>99.825596000000019</v>
      </c>
      <c r="V29" s="128">
        <f t="shared" si="14"/>
        <v>108.3698</v>
      </c>
      <c r="W29" s="128">
        <f t="shared" si="15"/>
        <v>108.34910000000001</v>
      </c>
      <c r="X29" s="129"/>
    </row>
    <row r="30" spans="1:35" x14ac:dyDescent="0.3">
      <c r="A30" s="35">
        <v>3</v>
      </c>
      <c r="B30" s="37" t="s">
        <v>122</v>
      </c>
      <c r="C30" s="37" t="s">
        <v>118</v>
      </c>
      <c r="D30" s="37">
        <v>146.33600999999999</v>
      </c>
      <c r="E30" s="37">
        <v>99.826352</v>
      </c>
      <c r="F30" s="37">
        <v>108.3699</v>
      </c>
      <c r="G30" s="37">
        <v>108.3492</v>
      </c>
      <c r="H30" s="37">
        <v>0.24199999999999999</v>
      </c>
      <c r="I30" s="37">
        <v>0.24099999999999999</v>
      </c>
      <c r="J30" s="6"/>
      <c r="K30" s="38">
        <f>IF(ISBLANK(D30),"",D30-$D$48)</f>
        <v>7.9599999992296944E-5</v>
      </c>
      <c r="L30" s="46">
        <f t="shared" si="10"/>
        <v>1.3547484218230234E-4</v>
      </c>
      <c r="M30" s="40" t="s">
        <v>38</v>
      </c>
      <c r="N30" s="38">
        <f>IF(ISBLANK(E30),"",E30-$E$48)</f>
        <v>-2.2069999999985157E-4</v>
      </c>
      <c r="O30" s="46">
        <f t="shared" si="11"/>
        <v>-3.7561931749315747E-4</v>
      </c>
      <c r="P30" s="40" t="s">
        <v>38</v>
      </c>
      <c r="Q30" s="41">
        <f t="shared" si="16"/>
        <v>6.9999999993797246E-5</v>
      </c>
      <c r="R30" s="42" t="s">
        <v>38</v>
      </c>
      <c r="S30" s="43">
        <f t="shared" si="12"/>
        <v>6.9999999979586391E-5</v>
      </c>
      <c r="T30" s="44">
        <f>IF(M30="ON",IF(ISBLANK(D30),"0",D30),"0")</f>
        <v>146.33600999999999</v>
      </c>
      <c r="U30" s="44">
        <f t="shared" si="13"/>
        <v>99.826352</v>
      </c>
      <c r="V30" s="44">
        <f t="shared" si="14"/>
        <v>108.3699</v>
      </c>
      <c r="W30" s="44">
        <f t="shared" si="15"/>
        <v>108.3492</v>
      </c>
      <c r="X30" s="45"/>
    </row>
    <row r="31" spans="1:35" x14ac:dyDescent="0.3">
      <c r="A31" s="35">
        <v>4</v>
      </c>
      <c r="B31" s="37" t="s">
        <v>122</v>
      </c>
      <c r="C31" s="37" t="s">
        <v>118</v>
      </c>
      <c r="D31" s="37">
        <v>346.33552800000001</v>
      </c>
      <c r="E31" s="37">
        <v>300.17343699999998</v>
      </c>
      <c r="F31" s="37">
        <v>108.3698</v>
      </c>
      <c r="G31" s="37">
        <v>108.34910000000001</v>
      </c>
      <c r="H31" s="37">
        <v>0.24199999999999999</v>
      </c>
      <c r="I31" s="37">
        <v>0.24099999999999999</v>
      </c>
      <c r="J31" s="6"/>
      <c r="K31" s="122">
        <f>IF(ISBLANK(D31),"",IF(D30&lt;D31,((D31-200)-$D$48),((D31+200)-$D$48)))</f>
        <v>-4.0239999998448184E-4</v>
      </c>
      <c r="L31" s="123">
        <f t="shared" si="10"/>
        <v>-6.8486213797415701E-4</v>
      </c>
      <c r="M31" s="124" t="s">
        <v>38</v>
      </c>
      <c r="N31" s="122">
        <f>IF(ISBLANK(E31),"",(400-E31)-$E$48)</f>
        <v>-9.6999999783520252E-6</v>
      </c>
      <c r="O31" s="123">
        <f t="shared" si="11"/>
        <v>-1.6508853687434998E-5</v>
      </c>
      <c r="P31" s="124" t="s">
        <v>38</v>
      </c>
      <c r="Q31" s="125">
        <f t="shared" si="16"/>
        <v>-3.000000000952241E-5</v>
      </c>
      <c r="R31" s="126" t="s">
        <v>38</v>
      </c>
      <c r="S31" s="127">
        <f t="shared" si="12"/>
        <v>-3.000000000952241E-5</v>
      </c>
      <c r="T31" s="128">
        <f>IF(M31="ON",IF(ISBLANK(D31),"0",IF(D30&lt;D31,(D31-200),(D31+200))),"0")</f>
        <v>146.33552800000001</v>
      </c>
      <c r="U31" s="128">
        <f t="shared" si="13"/>
        <v>99.826563000000021</v>
      </c>
      <c r="V31" s="128">
        <f t="shared" si="14"/>
        <v>108.3698</v>
      </c>
      <c r="W31" s="128">
        <f t="shared" si="15"/>
        <v>108.34910000000001</v>
      </c>
      <c r="X31" s="129"/>
    </row>
    <row r="32" spans="1:35" x14ac:dyDescent="0.3">
      <c r="A32" s="35">
        <v>5</v>
      </c>
      <c r="B32" s="37" t="s">
        <v>122</v>
      </c>
      <c r="C32" s="37" t="s">
        <v>118</v>
      </c>
      <c r="D32" s="37">
        <v>146.33639400000001</v>
      </c>
      <c r="E32" s="37">
        <v>99.826893999999996</v>
      </c>
      <c r="F32" s="37">
        <v>108.3699</v>
      </c>
      <c r="G32" s="37">
        <v>108.3492</v>
      </c>
      <c r="H32" s="37">
        <v>0.24199999999999999</v>
      </c>
      <c r="I32" s="37">
        <v>0.24099999999999999</v>
      </c>
      <c r="J32" s="6"/>
      <c r="K32" s="38">
        <f>IF(ISBLANK(D32),"",D32-$D$48)</f>
        <v>4.6360000001754997E-4</v>
      </c>
      <c r="L32" s="46">
        <f t="shared" si="10"/>
        <v>7.8902181964361903E-4</v>
      </c>
      <c r="M32" s="40" t="s">
        <v>38</v>
      </c>
      <c r="N32" s="38">
        <f>IF(ISBLANK(E32),"",E32-$E$48)</f>
        <v>3.2129999999597203E-4</v>
      </c>
      <c r="O32" s="46">
        <f t="shared" si="11"/>
        <v>5.4683501000837831E-4</v>
      </c>
      <c r="P32" s="40" t="s">
        <v>38</v>
      </c>
      <c r="Q32" s="41">
        <f t="shared" si="16"/>
        <v>6.9999999993797246E-5</v>
      </c>
      <c r="R32" s="42" t="s">
        <v>38</v>
      </c>
      <c r="S32" s="43">
        <f t="shared" si="12"/>
        <v>6.9999999979586391E-5</v>
      </c>
      <c r="T32" s="44">
        <f>IF(M32="ON",IF(ISBLANK(D32),"0",D32),"0")</f>
        <v>146.33639400000001</v>
      </c>
      <c r="U32" s="44">
        <f t="shared" si="13"/>
        <v>99.826893999999996</v>
      </c>
      <c r="V32" s="44">
        <f t="shared" si="14"/>
        <v>108.3699</v>
      </c>
      <c r="W32" s="44">
        <f t="shared" si="15"/>
        <v>108.3492</v>
      </c>
      <c r="X32" s="45"/>
    </row>
    <row r="33" spans="1:24" x14ac:dyDescent="0.3">
      <c r="A33" s="35">
        <v>6</v>
      </c>
      <c r="B33" s="37" t="s">
        <v>122</v>
      </c>
      <c r="C33" s="37" t="s">
        <v>118</v>
      </c>
      <c r="D33" s="37">
        <v>346.33560599999998</v>
      </c>
      <c r="E33" s="37">
        <v>300.17330099999998</v>
      </c>
      <c r="F33" s="37">
        <v>108.36969999999999</v>
      </c>
      <c r="G33" s="37">
        <v>108.349</v>
      </c>
      <c r="H33" s="37">
        <v>0.24199999999999999</v>
      </c>
      <c r="I33" s="37">
        <v>0.24099999999999999</v>
      </c>
      <c r="J33" s="6"/>
      <c r="K33" s="122">
        <f>IF(ISBLANK(D33),"",IF(D32&lt;D33,((D33-200)-$D$48),((D33+200)-$D$48)))</f>
        <v>-3.2440000001088265E-4</v>
      </c>
      <c r="L33" s="123">
        <f t="shared" si="10"/>
        <v>-5.5211002118753661E-4</v>
      </c>
      <c r="M33" s="124" t="s">
        <v>38</v>
      </c>
      <c r="N33" s="122">
        <f>IF(ISBLANK(E33),"",(400-E33)-$E$48)</f>
        <v>1.263000000193415E-4</v>
      </c>
      <c r="O33" s="123">
        <f t="shared" si="11"/>
        <v>2.1495528879340712E-4</v>
      </c>
      <c r="P33" s="124" t="s">
        <v>38</v>
      </c>
      <c r="Q33" s="125">
        <f t="shared" si="16"/>
        <v>-1.3000000001284207E-4</v>
      </c>
      <c r="R33" s="126" t="s">
        <v>38</v>
      </c>
      <c r="S33" s="127">
        <f t="shared" si="12"/>
        <v>-1.3000000001284207E-4</v>
      </c>
      <c r="T33" s="128">
        <f>IF(M33="ON",IF(ISBLANK(D33),"0",IF(D32&lt;D33,(D33-200),(D33+200))),"0")</f>
        <v>146.33560599999998</v>
      </c>
      <c r="U33" s="128">
        <f t="shared" si="13"/>
        <v>99.826699000000019</v>
      </c>
      <c r="V33" s="128">
        <f t="shared" si="14"/>
        <v>108.36969999999999</v>
      </c>
      <c r="W33" s="128">
        <f t="shared" si="15"/>
        <v>108.349</v>
      </c>
      <c r="X33" s="129"/>
    </row>
    <row r="34" spans="1:24" x14ac:dyDescent="0.3">
      <c r="A34" s="35">
        <v>7</v>
      </c>
      <c r="B34" s="37" t="s">
        <v>122</v>
      </c>
      <c r="C34" s="37" t="s">
        <v>118</v>
      </c>
      <c r="D34" s="37">
        <v>146.33650700000001</v>
      </c>
      <c r="E34" s="37">
        <v>99.827098000000007</v>
      </c>
      <c r="F34" s="37">
        <v>108.36969999999999</v>
      </c>
      <c r="G34" s="37">
        <v>108.349</v>
      </c>
      <c r="H34" s="37">
        <v>0.24199999999999999</v>
      </c>
      <c r="I34" s="37">
        <v>0.24099999999999999</v>
      </c>
      <c r="J34" s="6"/>
      <c r="K34" s="38">
        <f>IF(ISBLANK(D34),"",D34-$D$48)</f>
        <v>5.7660000001646949E-4</v>
      </c>
      <c r="L34" s="46">
        <f t="shared" si="10"/>
        <v>9.8133982186243002E-4</v>
      </c>
      <c r="M34" s="40" t="s">
        <v>38</v>
      </c>
      <c r="N34" s="38">
        <f>IF(ISBLANK(E34),"",E34-$E$48)</f>
        <v>5.2530000000672317E-4</v>
      </c>
      <c r="O34" s="46">
        <f t="shared" si="11"/>
        <v>8.9403019149740938E-4</v>
      </c>
      <c r="P34" s="40" t="s">
        <v>38</v>
      </c>
      <c r="Q34" s="41">
        <f t="shared" si="16"/>
        <v>-1.3000000001284207E-4</v>
      </c>
      <c r="R34" s="42" t="s">
        <v>38</v>
      </c>
      <c r="S34" s="43">
        <f t="shared" si="12"/>
        <v>-1.3000000001284207E-4</v>
      </c>
      <c r="T34" s="44">
        <f>IF(M34="ON",IF(ISBLANK(D34),"0",D34),"0")</f>
        <v>146.33650700000001</v>
      </c>
      <c r="U34" s="44">
        <f t="shared" si="13"/>
        <v>99.827098000000007</v>
      </c>
      <c r="V34" s="44">
        <f t="shared" si="14"/>
        <v>108.36969999999999</v>
      </c>
      <c r="W34" s="44">
        <f t="shared" si="15"/>
        <v>108.349</v>
      </c>
      <c r="X34" s="45"/>
    </row>
    <row r="35" spans="1:24" x14ac:dyDescent="0.3">
      <c r="A35" s="35">
        <v>8</v>
      </c>
      <c r="B35" s="37" t="s">
        <v>122</v>
      </c>
      <c r="C35" s="37" t="s">
        <v>118</v>
      </c>
      <c r="D35" s="37">
        <v>346.33557200000001</v>
      </c>
      <c r="E35" s="37">
        <v>300.17365100000001</v>
      </c>
      <c r="F35" s="37">
        <v>108.3698</v>
      </c>
      <c r="G35" s="37">
        <v>108.34910000000001</v>
      </c>
      <c r="H35" s="37">
        <v>0.24199999999999999</v>
      </c>
      <c r="I35" s="37">
        <v>0.24099999999999999</v>
      </c>
      <c r="J35" s="6"/>
      <c r="K35" s="122">
        <f>IF(ISBLANK(D35),"",IF(D34&lt;D35,((D35-200)-$D$48),((D35+200)-$D$48)))</f>
        <v>-3.5839999998188432E-4</v>
      </c>
      <c r="L35" s="123">
        <f t="shared" si="10"/>
        <v>-6.099766159228002E-4</v>
      </c>
      <c r="M35" s="124" t="s">
        <v>38</v>
      </c>
      <c r="N35" s="122">
        <f>IF(ISBLANK(E35),"",(400-E35)-$E$48)</f>
        <v>-2.2370000000648815E-4</v>
      </c>
      <c r="O35" s="123">
        <f t="shared" si="11"/>
        <v>-3.8072480187841819E-4</v>
      </c>
      <c r="P35" s="124" t="s">
        <v>38</v>
      </c>
      <c r="Q35" s="125">
        <f t="shared" si="16"/>
        <v>-3.000000000952241E-5</v>
      </c>
      <c r="R35" s="126" t="s">
        <v>38</v>
      </c>
      <c r="S35" s="127">
        <f t="shared" si="12"/>
        <v>-3.000000000952241E-5</v>
      </c>
      <c r="T35" s="128">
        <f>IF(M35="ON",IF(ISBLANK(D35),"0",IF(D34&lt;D35,(D35-200),(D35+200))),"0")</f>
        <v>146.33557200000001</v>
      </c>
      <c r="U35" s="128">
        <f t="shared" si="13"/>
        <v>99.826348999999993</v>
      </c>
      <c r="V35" s="128">
        <f t="shared" si="14"/>
        <v>108.3698</v>
      </c>
      <c r="W35" s="128">
        <f t="shared" si="15"/>
        <v>108.34910000000001</v>
      </c>
      <c r="X35" s="129"/>
    </row>
    <row r="36" spans="1:24" x14ac:dyDescent="0.3">
      <c r="A36" s="35">
        <v>9</v>
      </c>
      <c r="B36" s="37" t="s">
        <v>122</v>
      </c>
      <c r="C36" s="37" t="s">
        <v>118</v>
      </c>
      <c r="D36" s="37">
        <v>146.33646100000001</v>
      </c>
      <c r="E36" s="37">
        <v>99.826644000000002</v>
      </c>
      <c r="F36" s="37">
        <v>108.37</v>
      </c>
      <c r="G36" s="37">
        <v>108.3493</v>
      </c>
      <c r="H36" s="37">
        <v>0.24199999999999999</v>
      </c>
      <c r="I36" s="37">
        <v>0.24099999999999999</v>
      </c>
      <c r="J36" s="6"/>
      <c r="K36" s="38">
        <f>IF(ISBLANK(D36),"",D36-$D$48)</f>
        <v>5.3060000001892149E-4</v>
      </c>
      <c r="L36" s="46">
        <f t="shared" si="10"/>
        <v>9.0305298510568387E-4</v>
      </c>
      <c r="M36" s="40" t="s">
        <v>38</v>
      </c>
      <c r="N36" s="38">
        <f>IF(ISBLANK(E36),"",E36-$E$48)</f>
        <v>7.1300000001883745E-5</v>
      </c>
      <c r="O36" s="46">
        <f t="shared" si="11"/>
        <v>1.2134880859059984E-4</v>
      </c>
      <c r="P36" s="40" t="s">
        <v>38</v>
      </c>
      <c r="Q36" s="41">
        <f t="shared" si="16"/>
        <v>1.699999999971169E-4</v>
      </c>
      <c r="R36" s="42" t="s">
        <v>38</v>
      </c>
      <c r="S36" s="43">
        <f t="shared" si="12"/>
        <v>1.6999999998290605E-4</v>
      </c>
      <c r="T36" s="44">
        <f>IF(M36="ON",IF(ISBLANK(D36),"0",D36),"0")</f>
        <v>146.33646100000001</v>
      </c>
      <c r="U36" s="44">
        <f t="shared" si="13"/>
        <v>99.826644000000002</v>
      </c>
      <c r="V36" s="44">
        <f t="shared" si="14"/>
        <v>108.37</v>
      </c>
      <c r="W36" s="44">
        <f t="shared" si="15"/>
        <v>108.3493</v>
      </c>
      <c r="X36" s="45"/>
    </row>
    <row r="37" spans="1:24" x14ac:dyDescent="0.3">
      <c r="A37" s="35">
        <v>10</v>
      </c>
      <c r="B37" s="37" t="s">
        <v>122</v>
      </c>
      <c r="C37" s="37" t="s">
        <v>118</v>
      </c>
      <c r="D37" s="37">
        <v>346.33536700000002</v>
      </c>
      <c r="E37" s="37">
        <v>300.17361499999998</v>
      </c>
      <c r="F37" s="37">
        <v>108.3699</v>
      </c>
      <c r="G37" s="37">
        <v>108.3492</v>
      </c>
      <c r="H37" s="37">
        <v>0.24199999999999999</v>
      </c>
      <c r="I37" s="37">
        <v>0.24099999999999999</v>
      </c>
      <c r="J37" s="6"/>
      <c r="K37" s="122">
        <f>IF(ISBLANK(D37),"",IF(D36&lt;D37,((D37-200)-$D$48),((D37+200)-$D$48)))</f>
        <v>-5.6339999997589985E-4</v>
      </c>
      <c r="L37" s="123">
        <f t="shared" si="10"/>
        <v>-9.588759558876133E-4</v>
      </c>
      <c r="M37" s="124" t="s">
        <v>38</v>
      </c>
      <c r="N37" s="122">
        <f>IF(ISBLANK(E37),"",(400-E37)-$E$48)</f>
        <v>-1.8769999998369258E-4</v>
      </c>
      <c r="O37" s="123">
        <f t="shared" si="11"/>
        <v>-3.1945512409346067E-4</v>
      </c>
      <c r="P37" s="124" t="s">
        <v>38</v>
      </c>
      <c r="Q37" s="125">
        <f t="shared" si="16"/>
        <v>6.9999999993797246E-5</v>
      </c>
      <c r="R37" s="126" t="s">
        <v>38</v>
      </c>
      <c r="S37" s="127">
        <f t="shared" si="12"/>
        <v>6.9999999979586391E-5</v>
      </c>
      <c r="T37" s="128">
        <f>IF(M37="ON",IF(ISBLANK(D37),"0",IF(D36&lt;D37,(D37-200),(D37+200))),"0")</f>
        <v>146.33536700000002</v>
      </c>
      <c r="U37" s="128">
        <f t="shared" si="13"/>
        <v>99.826385000000016</v>
      </c>
      <c r="V37" s="128">
        <f t="shared" si="14"/>
        <v>108.3699</v>
      </c>
      <c r="W37" s="128">
        <f t="shared" si="15"/>
        <v>108.3492</v>
      </c>
      <c r="X37" s="129"/>
    </row>
    <row r="38" spans="1:24" x14ac:dyDescent="0.3">
      <c r="A38" s="35">
        <v>11</v>
      </c>
      <c r="B38" s="37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7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 t="str">
        <f>B28</f>
        <v>AB0440</v>
      </c>
      <c r="C48" s="49" t="str">
        <f>C28</f>
        <v>AB0350</v>
      </c>
      <c r="D48" s="50">
        <f>T48</f>
        <v>146.3359304</v>
      </c>
      <c r="E48" s="50">
        <f>U48</f>
        <v>99.8265727</v>
      </c>
      <c r="F48" s="51">
        <f>V48</f>
        <v>108.36983000000001</v>
      </c>
      <c r="G48" s="51">
        <f>W48</f>
        <v>108.34913000000002</v>
      </c>
      <c r="H48" s="49">
        <f>H28</f>
        <v>0.24199999999999999</v>
      </c>
      <c r="I48" s="49">
        <f>I28</f>
        <v>0.24099999999999999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146.3359304</v>
      </c>
      <c r="U48" s="57">
        <f>IF(U49=0,VALUE(0),(U28+U29+U30+U31+U32+U33+U34+U35+U36+U37+U38+U39+U40+U41+U42+U43+U44+U45+U46+U47)/U49)</f>
        <v>99.8265727</v>
      </c>
      <c r="V48" s="57">
        <f>IF(V49=0,VALUE(0),(V28+V29+V30+V31+V32+V33+V34+V35+V36+V37+V38+V39+V40+V41+V42+V43+V44+V45+V46+V47)/V49)</f>
        <v>108.36983000000001</v>
      </c>
      <c r="W48" s="57">
        <f>IF(W49=0,VALUE(0),(W28+W29+W30+W31+W32+W33+W34+W35+W36+W37+W38+W39+W40+W41+W42+W43+W44+W45+W46+W47)/W49)</f>
        <v>108.34913000000002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10</v>
      </c>
      <c r="U49" s="66">
        <f>COUNT(U28:U47)</f>
        <v>10</v>
      </c>
      <c r="V49" s="66">
        <f>COUNT(V28:V47)</f>
        <v>10</v>
      </c>
      <c r="W49" s="66">
        <f>COUNT(W28:W47)</f>
        <v>10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37" t="s">
        <v>122</v>
      </c>
      <c r="C53" s="37" t="s">
        <v>121</v>
      </c>
      <c r="D53" s="37">
        <v>146.62943000000001</v>
      </c>
      <c r="E53" s="37">
        <v>99.836894000000001</v>
      </c>
      <c r="F53" s="37">
        <v>96.237899999999996</v>
      </c>
      <c r="G53" s="37">
        <v>96.219700000000003</v>
      </c>
      <c r="H53" s="37">
        <v>0.24199999999999999</v>
      </c>
      <c r="I53" s="37">
        <v>0.23799999999999999</v>
      </c>
      <c r="J53" s="6"/>
      <c r="K53" s="38">
        <f>IF(ISBLANK(D53),"",D53-$D$73)</f>
        <v>5.6800000038492726E-5</v>
      </c>
      <c r="L53" s="39">
        <f t="shared" ref="L53:L72" si="17">IF(K53="","",SIN(K53*PI()/200)*G53)</f>
        <v>8.5848401210941432E-5</v>
      </c>
      <c r="M53" s="40" t="s">
        <v>38</v>
      </c>
      <c r="N53" s="38">
        <f>IF(ISBLANK(E53),"",E53-$E$73)</f>
        <v>2.413000000132115E-4</v>
      </c>
      <c r="O53" s="39">
        <f t="shared" ref="O53:O72" si="18">IF(N53="","",SIN(N53*PI()/200)*G53)</f>
        <v>3.647045633670604E-4</v>
      </c>
      <c r="P53" s="40" t="s">
        <v>38</v>
      </c>
      <c r="Q53" s="41">
        <f t="shared" ref="Q53:Q72" si="19">IF(ISBLANK(F53),"",F53-$F$73)</f>
        <v>-1.0000000003174137E-5</v>
      </c>
      <c r="R53" s="42" t="s">
        <v>38</v>
      </c>
      <c r="S53" s="43">
        <f t="shared" ref="S53:S72" si="20">IF(ISBLANK(G53),"",G53-$G$73)</f>
        <v>-9.9999999889632818E-6</v>
      </c>
      <c r="T53" s="44">
        <f>IF(M53="ON",IF(ISBLANK(D53),"0",D53),"0")</f>
        <v>146.62943000000001</v>
      </c>
      <c r="U53" s="44">
        <f t="shared" ref="U53:U72" si="21">IF(P53="ON",IF(ISBLANK(E53),"0",IF(E53&lt;200,E53,(400-E53))),"0")</f>
        <v>99.836894000000001</v>
      </c>
      <c r="V53" s="44">
        <f t="shared" ref="V53:V72" si="22">IF(R53="ON",IF(ISBLANK(F53),"0",F53),"0")</f>
        <v>96.237899999999996</v>
      </c>
      <c r="W53" s="44">
        <f t="shared" ref="W53:W72" si="23">IF(R53="ON",IF(ISBLANK(G53),"0",G53),"0")</f>
        <v>96.219700000000003</v>
      </c>
      <c r="X53" s="45"/>
    </row>
    <row r="54" spans="1:24" x14ac:dyDescent="0.3">
      <c r="A54" s="69">
        <v>2</v>
      </c>
      <c r="B54" s="37" t="s">
        <v>122</v>
      </c>
      <c r="C54" s="37" t="s">
        <v>121</v>
      </c>
      <c r="D54" s="37">
        <v>346.628941</v>
      </c>
      <c r="E54" s="37">
        <v>300.16376100000002</v>
      </c>
      <c r="F54" s="37">
        <v>96.237799999999993</v>
      </c>
      <c r="G54" s="37">
        <v>96.2196</v>
      </c>
      <c r="H54" s="37">
        <v>0.24199999999999999</v>
      </c>
      <c r="I54" s="37">
        <v>0.23799999999999999</v>
      </c>
      <c r="J54" s="6"/>
      <c r="K54" s="122">
        <f>IF(ISBLANK(D54),"",IF(D53&lt;D54,((D54-200)-$D$73),((D54+200)-$D$73)))</f>
        <v>-4.3219999997745617E-4</v>
      </c>
      <c r="L54" s="123">
        <f t="shared" si="17"/>
        <v>-6.53233105890713E-4</v>
      </c>
      <c r="M54" s="124" t="s">
        <v>38</v>
      </c>
      <c r="N54" s="122">
        <f>IF(ISBLANK(E54),"",(400-E54)-$E$73)</f>
        <v>-4.1370000000995333E-4</v>
      </c>
      <c r="O54" s="123">
        <f t="shared" si="18"/>
        <v>-6.2527194800499704E-4</v>
      </c>
      <c r="P54" s="124" t="s">
        <v>38</v>
      </c>
      <c r="Q54" s="125">
        <f t="shared" si="19"/>
        <v>-1.1000000000649379E-4</v>
      </c>
      <c r="R54" s="126" t="s">
        <v>38</v>
      </c>
      <c r="S54" s="127">
        <f t="shared" si="20"/>
        <v>-1.0999999999228294E-4</v>
      </c>
      <c r="T54" s="128">
        <f>IF(M54="ON",IF(ISBLANK(D54),"0",IF(D53&lt;D54,(D54-200),(D54+200))),"0")</f>
        <v>146.628941</v>
      </c>
      <c r="U54" s="128">
        <f t="shared" si="21"/>
        <v>99.836238999999978</v>
      </c>
      <c r="V54" s="128">
        <f t="shared" si="22"/>
        <v>96.237799999999993</v>
      </c>
      <c r="W54" s="128">
        <f t="shared" si="23"/>
        <v>96.2196</v>
      </c>
      <c r="X54" s="129"/>
    </row>
    <row r="55" spans="1:24" x14ac:dyDescent="0.3">
      <c r="A55" s="69">
        <v>3</v>
      </c>
      <c r="B55" s="37" t="s">
        <v>122</v>
      </c>
      <c r="C55" s="37" t="s">
        <v>121</v>
      </c>
      <c r="D55" s="37">
        <v>146.62955199999999</v>
      </c>
      <c r="E55" s="37">
        <v>99.836449999999999</v>
      </c>
      <c r="F55" s="37">
        <v>96.237899999999996</v>
      </c>
      <c r="G55" s="37">
        <v>96.219700000000003</v>
      </c>
      <c r="H55" s="37">
        <v>0.24199999999999999</v>
      </c>
      <c r="I55" s="37">
        <v>0.23799999999999999</v>
      </c>
      <c r="J55" s="6"/>
      <c r="K55" s="38">
        <f>IF(ISBLANK(D55),"",D55-$D$73)</f>
        <v>1.7880000001468943E-4</v>
      </c>
      <c r="L55" s="46">
        <f t="shared" si="17"/>
        <v>2.702410937914953E-4</v>
      </c>
      <c r="M55" s="40" t="s">
        <v>38</v>
      </c>
      <c r="N55" s="38">
        <f>IF(ISBLANK(E55),"",E55-$E$73)</f>
        <v>-2.0269999998845378E-4</v>
      </c>
      <c r="O55" s="46">
        <f t="shared" si="18"/>
        <v>-3.0636392451842832E-4</v>
      </c>
      <c r="P55" s="40" t="s">
        <v>38</v>
      </c>
      <c r="Q55" s="41">
        <f t="shared" si="19"/>
        <v>-1.0000000003174137E-5</v>
      </c>
      <c r="R55" s="42" t="s">
        <v>38</v>
      </c>
      <c r="S55" s="43">
        <f t="shared" si="20"/>
        <v>-9.9999999889632818E-6</v>
      </c>
      <c r="T55" s="44">
        <f>IF(M55="ON",IF(ISBLANK(D55),"0",D55),"0")</f>
        <v>146.62955199999999</v>
      </c>
      <c r="U55" s="44">
        <f t="shared" si="21"/>
        <v>99.836449999999999</v>
      </c>
      <c r="V55" s="44">
        <f t="shared" si="22"/>
        <v>96.237899999999996</v>
      </c>
      <c r="W55" s="44">
        <f t="shared" si="23"/>
        <v>96.219700000000003</v>
      </c>
      <c r="X55" s="45"/>
    </row>
    <row r="56" spans="1:24" x14ac:dyDescent="0.3">
      <c r="A56" s="69">
        <v>4</v>
      </c>
      <c r="B56" s="37" t="s">
        <v>122</v>
      </c>
      <c r="C56" s="37" t="s">
        <v>121</v>
      </c>
      <c r="D56" s="37">
        <v>346.629008</v>
      </c>
      <c r="E56" s="37">
        <v>300.16338300000001</v>
      </c>
      <c r="F56" s="37">
        <v>96.237899999999996</v>
      </c>
      <c r="G56" s="37">
        <v>96.219700000000003</v>
      </c>
      <c r="H56" s="37">
        <v>0.24199999999999999</v>
      </c>
      <c r="I56" s="37">
        <v>0.23799999999999999</v>
      </c>
      <c r="J56" s="6"/>
      <c r="K56" s="122">
        <f>IF(ISBLANK(D56),"",IF(D55&lt;D56,((D56-200)-$D$73),((D56+200)-$D$73)))</f>
        <v>-3.6519999997608465E-4</v>
      </c>
      <c r="L56" s="123">
        <f t="shared" si="17"/>
        <v>-5.5196894540084746E-4</v>
      </c>
      <c r="M56" s="124" t="s">
        <v>38</v>
      </c>
      <c r="N56" s="122">
        <f>IF(ISBLANK(E56),"",(400-E56)-$E$73)</f>
        <v>-3.5699999997973464E-5</v>
      </c>
      <c r="O56" s="123">
        <f t="shared" si="18"/>
        <v>-5.3957533820068795E-5</v>
      </c>
      <c r="P56" s="124" t="s">
        <v>38</v>
      </c>
      <c r="Q56" s="125">
        <f t="shared" si="19"/>
        <v>-1.0000000003174137E-5</v>
      </c>
      <c r="R56" s="126" t="s">
        <v>38</v>
      </c>
      <c r="S56" s="127">
        <f t="shared" si="20"/>
        <v>-9.9999999889632818E-6</v>
      </c>
      <c r="T56" s="128">
        <f>IF(M56="ON",IF(ISBLANK(D56),"0",IF(D55&lt;D56,(D56-200),(D56+200))),"0")</f>
        <v>146.629008</v>
      </c>
      <c r="U56" s="128">
        <f t="shared" si="21"/>
        <v>99.83661699999999</v>
      </c>
      <c r="V56" s="128">
        <f t="shared" si="22"/>
        <v>96.237899999999996</v>
      </c>
      <c r="W56" s="128">
        <f t="shared" si="23"/>
        <v>96.219700000000003</v>
      </c>
      <c r="X56" s="129"/>
    </row>
    <row r="57" spans="1:24" x14ac:dyDescent="0.3">
      <c r="A57" s="69">
        <v>5</v>
      </c>
      <c r="B57" s="37" t="s">
        <v>122</v>
      </c>
      <c r="C57" s="37" t="s">
        <v>121</v>
      </c>
      <c r="D57" s="37">
        <v>146.62991199999999</v>
      </c>
      <c r="E57" s="37">
        <v>99.836957999999996</v>
      </c>
      <c r="F57" s="37">
        <v>96.237899999999996</v>
      </c>
      <c r="G57" s="37">
        <v>96.219700000000003</v>
      </c>
      <c r="H57" s="37">
        <v>0.24199999999999999</v>
      </c>
      <c r="I57" s="37">
        <v>0.23799999999999999</v>
      </c>
      <c r="J57" s="6"/>
      <c r="K57" s="38">
        <f>IF(ISBLANK(D57),"",D57-$D$73)</f>
        <v>5.3880000001527151E-4</v>
      </c>
      <c r="L57" s="46">
        <f t="shared" si="17"/>
        <v>8.1435067855411322E-4</v>
      </c>
      <c r="M57" s="40" t="s">
        <v>38</v>
      </c>
      <c r="N57" s="38">
        <f>IF(ISBLANK(E57),"",E57-$E$73)</f>
        <v>3.0530000000794644E-4</v>
      </c>
      <c r="O57" s="46">
        <f t="shared" si="18"/>
        <v>4.6143515620640372E-4</v>
      </c>
      <c r="P57" s="40" t="s">
        <v>38</v>
      </c>
      <c r="Q57" s="41">
        <f t="shared" si="19"/>
        <v>-1.0000000003174137E-5</v>
      </c>
      <c r="R57" s="42" t="s">
        <v>38</v>
      </c>
      <c r="S57" s="43">
        <f t="shared" si="20"/>
        <v>-9.9999999889632818E-6</v>
      </c>
      <c r="T57" s="44">
        <f>IF(M57="ON",IF(ISBLANK(D57),"0",D57),"0")</f>
        <v>146.62991199999999</v>
      </c>
      <c r="U57" s="44">
        <f t="shared" si="21"/>
        <v>99.836957999999996</v>
      </c>
      <c r="V57" s="44">
        <f t="shared" si="22"/>
        <v>96.237899999999996</v>
      </c>
      <c r="W57" s="44">
        <f t="shared" si="23"/>
        <v>96.219700000000003</v>
      </c>
      <c r="X57" s="45"/>
    </row>
    <row r="58" spans="1:24" x14ac:dyDescent="0.3">
      <c r="A58" s="69">
        <v>6</v>
      </c>
      <c r="B58" s="37" t="s">
        <v>122</v>
      </c>
      <c r="C58" s="37" t="s">
        <v>121</v>
      </c>
      <c r="D58" s="37">
        <v>346.628962</v>
      </c>
      <c r="E58" s="37">
        <v>300.16334899999998</v>
      </c>
      <c r="F58" s="37">
        <v>96.237899999999996</v>
      </c>
      <c r="G58" s="37">
        <v>96.219700000000003</v>
      </c>
      <c r="H58" s="37">
        <v>0.24199999999999999</v>
      </c>
      <c r="I58" s="37">
        <v>0.23799999999999999</v>
      </c>
      <c r="J58" s="6"/>
      <c r="K58" s="122">
        <f>IF(ISBLANK(D58),"",IF(D57&lt;D58,((D58-200)-$D$73),((D58+200)-$D$73)))</f>
        <v>-4.1119999997363266E-4</v>
      </c>
      <c r="L58" s="123">
        <f t="shared" si="17"/>
        <v>-6.2149405900548864E-4</v>
      </c>
      <c r="M58" s="124" t="s">
        <v>38</v>
      </c>
      <c r="N58" s="122">
        <f>IF(ISBLANK(E58),"",(400-E58)-$E$73)</f>
        <v>-1.6999999701283741E-6</v>
      </c>
      <c r="O58" s="123">
        <f t="shared" si="18"/>
        <v>-2.5694063273817786E-6</v>
      </c>
      <c r="P58" s="124" t="s">
        <v>38</v>
      </c>
      <c r="Q58" s="125">
        <f t="shared" si="19"/>
        <v>-1.0000000003174137E-5</v>
      </c>
      <c r="R58" s="126" t="s">
        <v>38</v>
      </c>
      <c r="S58" s="127">
        <f t="shared" si="20"/>
        <v>-9.9999999889632818E-6</v>
      </c>
      <c r="T58" s="128">
        <f>IF(M58="ON",IF(ISBLANK(D58),"0",IF(D57&lt;D58,(D58-200),(D58+200))),"0")</f>
        <v>146.628962</v>
      </c>
      <c r="U58" s="128">
        <f t="shared" si="21"/>
        <v>99.836651000000018</v>
      </c>
      <c r="V58" s="128">
        <f t="shared" si="22"/>
        <v>96.237899999999996</v>
      </c>
      <c r="W58" s="128">
        <f t="shared" si="23"/>
        <v>96.219700000000003</v>
      </c>
      <c r="X58" s="129"/>
    </row>
    <row r="59" spans="1:24" x14ac:dyDescent="0.3">
      <c r="A59" s="69">
        <v>7</v>
      </c>
      <c r="B59" s="37" t="s">
        <v>122</v>
      </c>
      <c r="C59" s="37" t="s">
        <v>121</v>
      </c>
      <c r="D59" s="37">
        <v>146.629863</v>
      </c>
      <c r="E59" s="37">
        <v>99.837001000000001</v>
      </c>
      <c r="F59" s="37">
        <v>96.238100000000003</v>
      </c>
      <c r="G59" s="37">
        <v>96.219899999999996</v>
      </c>
      <c r="H59" s="37">
        <v>0.24199999999999999</v>
      </c>
      <c r="I59" s="37">
        <v>0.23799999999999999</v>
      </c>
      <c r="J59" s="6"/>
      <c r="K59" s="38">
        <f>IF(ISBLANK(D59),"",D59-$D$73)</f>
        <v>4.8980000002529778E-4</v>
      </c>
      <c r="L59" s="46">
        <f t="shared" si="17"/>
        <v>7.4029285717436689E-4</v>
      </c>
      <c r="M59" s="40" t="s">
        <v>38</v>
      </c>
      <c r="N59" s="38">
        <f>IF(ISBLANK(E59),"",E59-$E$73)</f>
        <v>3.4830000001306871E-4</v>
      </c>
      <c r="O59" s="46">
        <f t="shared" si="18"/>
        <v>5.2642711749989132E-4</v>
      </c>
      <c r="P59" s="40" t="s">
        <v>38</v>
      </c>
      <c r="Q59" s="41">
        <f t="shared" si="19"/>
        <v>1.9000000000346517E-4</v>
      </c>
      <c r="R59" s="42" t="s">
        <v>38</v>
      </c>
      <c r="S59" s="43">
        <f t="shared" si="20"/>
        <v>1.9000000000346517E-4</v>
      </c>
      <c r="T59" s="44">
        <f>IF(M59="ON",IF(ISBLANK(D59),"0",D59),"0")</f>
        <v>146.629863</v>
      </c>
      <c r="U59" s="44">
        <f t="shared" si="21"/>
        <v>99.837001000000001</v>
      </c>
      <c r="V59" s="44">
        <f t="shared" si="22"/>
        <v>96.238100000000003</v>
      </c>
      <c r="W59" s="44">
        <f t="shared" si="23"/>
        <v>96.219899999999996</v>
      </c>
      <c r="X59" s="45"/>
    </row>
    <row r="60" spans="1:24" x14ac:dyDescent="0.3">
      <c r="A60" s="69">
        <v>8</v>
      </c>
      <c r="B60" s="37" t="s">
        <v>122</v>
      </c>
      <c r="C60" s="37" t="s">
        <v>121</v>
      </c>
      <c r="D60" s="37">
        <v>346.62910299999999</v>
      </c>
      <c r="E60" s="37">
        <v>300.163275</v>
      </c>
      <c r="F60" s="37">
        <v>96.237899999999996</v>
      </c>
      <c r="G60" s="37">
        <v>96.219700000000003</v>
      </c>
      <c r="H60" s="37">
        <v>0.24199999999999999</v>
      </c>
      <c r="I60" s="37">
        <v>0.23799999999999999</v>
      </c>
      <c r="J60" s="6"/>
      <c r="K60" s="122">
        <f>IF(ISBLANK(D60),"",IF(D59&lt;D60,((D60-200)-$D$73),((D60+200)-$D$73)))</f>
        <v>-2.7019999998856292E-4</v>
      </c>
      <c r="L60" s="123">
        <f t="shared" si="17"/>
        <v>-4.0838447166246698E-4</v>
      </c>
      <c r="M60" s="124" t="s">
        <v>38</v>
      </c>
      <c r="N60" s="122">
        <f>IF(ISBLANK(E60),"",(400-E60)-$E$73)</f>
        <v>7.2300000013569843E-5</v>
      </c>
      <c r="O60" s="123">
        <f t="shared" si="18"/>
        <v>1.0927534162868308E-4</v>
      </c>
      <c r="P60" s="124" t="s">
        <v>38</v>
      </c>
      <c r="Q60" s="125">
        <f t="shared" si="19"/>
        <v>-1.0000000003174137E-5</v>
      </c>
      <c r="R60" s="126" t="s">
        <v>38</v>
      </c>
      <c r="S60" s="127">
        <f t="shared" si="20"/>
        <v>-9.9999999889632818E-6</v>
      </c>
      <c r="T60" s="128">
        <f>IF(M60="ON",IF(ISBLANK(D60),"0",IF(D59&lt;D60,(D60-200),(D60+200))),"0")</f>
        <v>146.62910299999999</v>
      </c>
      <c r="U60" s="128">
        <f t="shared" si="21"/>
        <v>99.836725000000001</v>
      </c>
      <c r="V60" s="128">
        <f t="shared" si="22"/>
        <v>96.237899999999996</v>
      </c>
      <c r="W60" s="128">
        <f t="shared" si="23"/>
        <v>96.219700000000003</v>
      </c>
      <c r="X60" s="129"/>
    </row>
    <row r="61" spans="1:24" x14ac:dyDescent="0.3">
      <c r="A61" s="69">
        <v>9</v>
      </c>
      <c r="B61" s="37" t="s">
        <v>122</v>
      </c>
      <c r="C61" s="37" t="s">
        <v>121</v>
      </c>
      <c r="D61" s="37">
        <v>146.63001</v>
      </c>
      <c r="E61" s="37">
        <v>99.836652999999998</v>
      </c>
      <c r="F61" s="37">
        <v>96.238</v>
      </c>
      <c r="G61" s="37">
        <v>96.219800000000006</v>
      </c>
      <c r="H61" s="37">
        <v>0.24199999999999999</v>
      </c>
      <c r="I61" s="37">
        <v>0.23799999999999999</v>
      </c>
      <c r="J61" s="6"/>
      <c r="K61" s="38">
        <f>IF(ISBLANK(D61),"",D61-$D$73)</f>
        <v>6.3680000002364068E-4</v>
      </c>
      <c r="L61" s="46">
        <f t="shared" si="17"/>
        <v>9.6247039914233604E-4</v>
      </c>
      <c r="M61" s="40" t="s">
        <v>38</v>
      </c>
      <c r="N61" s="38">
        <f>IF(ISBLANK(E61),"",E61-$E$73)</f>
        <v>3.0000001061125658E-7</v>
      </c>
      <c r="O61" s="46">
        <f t="shared" si="18"/>
        <v>4.5342514125285321E-7</v>
      </c>
      <c r="P61" s="40" t="s">
        <v>38</v>
      </c>
      <c r="Q61" s="41">
        <f t="shared" si="19"/>
        <v>9.0000000000145519E-5</v>
      </c>
      <c r="R61" s="42" t="s">
        <v>38</v>
      </c>
      <c r="S61" s="43">
        <f t="shared" si="20"/>
        <v>9.0000000014356374E-5</v>
      </c>
      <c r="T61" s="44">
        <f>IF(M61="ON",IF(ISBLANK(D61),"0",D61),"0")</f>
        <v>146.63001</v>
      </c>
      <c r="U61" s="44">
        <f t="shared" si="21"/>
        <v>99.836652999999998</v>
      </c>
      <c r="V61" s="44">
        <f t="shared" si="22"/>
        <v>96.238</v>
      </c>
      <c r="W61" s="44">
        <f t="shared" si="23"/>
        <v>96.219800000000006</v>
      </c>
      <c r="X61" s="45"/>
    </row>
    <row r="62" spans="1:24" x14ac:dyDescent="0.3">
      <c r="A62" s="69">
        <v>10</v>
      </c>
      <c r="B62" s="37" t="s">
        <v>122</v>
      </c>
      <c r="C62" s="37" t="s">
        <v>121</v>
      </c>
      <c r="D62" s="37">
        <v>346.62895099999997</v>
      </c>
      <c r="E62" s="37">
        <v>300.16366099999999</v>
      </c>
      <c r="F62" s="37">
        <v>96.237799999999993</v>
      </c>
      <c r="G62" s="37">
        <v>96.2196</v>
      </c>
      <c r="H62" s="37">
        <v>0.24199999999999999</v>
      </c>
      <c r="I62" s="37">
        <v>0.23799999999999999</v>
      </c>
      <c r="J62" s="6"/>
      <c r="K62" s="122">
        <f>IF(ISBLANK(D62),"",IF(D61&lt;D62,((D62-200)-$D$73),((D62+200)-$D$73)))</f>
        <v>-4.2220000000270375E-4</v>
      </c>
      <c r="L62" s="123">
        <f t="shared" si="17"/>
        <v>-6.3811896650464532E-4</v>
      </c>
      <c r="M62" s="124" t="s">
        <v>38</v>
      </c>
      <c r="N62" s="122">
        <f>IF(ISBLANK(E62),"",(400-E62)-$E$73)</f>
        <v>-3.1369999997821196E-4</v>
      </c>
      <c r="O62" s="123">
        <f t="shared" si="18"/>
        <v>-4.7413055371383066E-4</v>
      </c>
      <c r="P62" s="124" t="s">
        <v>38</v>
      </c>
      <c r="Q62" s="125">
        <f t="shared" si="19"/>
        <v>-1.1000000000649379E-4</v>
      </c>
      <c r="R62" s="126" t="s">
        <v>38</v>
      </c>
      <c r="S62" s="127">
        <f t="shared" si="20"/>
        <v>-1.0999999999228294E-4</v>
      </c>
      <c r="T62" s="128">
        <f>IF(M62="ON",IF(ISBLANK(D62),"0",IF(D61&lt;D62,(D62-200),(D62+200))),"0")</f>
        <v>146.62895099999997</v>
      </c>
      <c r="U62" s="128">
        <f t="shared" si="21"/>
        <v>99.836339000000009</v>
      </c>
      <c r="V62" s="128">
        <f t="shared" si="22"/>
        <v>96.237799999999993</v>
      </c>
      <c r="W62" s="128">
        <f t="shared" si="23"/>
        <v>96.2196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 t="str">
        <f>B53</f>
        <v>AB0440</v>
      </c>
      <c r="C73" s="49" t="str">
        <f>C53</f>
        <v>AB0360</v>
      </c>
      <c r="D73" s="50">
        <f>T73</f>
        <v>146.62937319999997</v>
      </c>
      <c r="E73" s="50">
        <f>U73</f>
        <v>99.836652699999988</v>
      </c>
      <c r="F73" s="51">
        <f>V73</f>
        <v>96.237909999999999</v>
      </c>
      <c r="G73" s="51">
        <f>W73</f>
        <v>96.219709999999992</v>
      </c>
      <c r="H73" s="49">
        <f>H53</f>
        <v>0.24199999999999999</v>
      </c>
      <c r="I73" s="49">
        <f>I53</f>
        <v>0.23799999999999999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146.62937319999997</v>
      </c>
      <c r="U73" s="57">
        <f>IF(U74=0,VALUE(0),(U53+U54+U55+U56+U57+U58+U59+U60+U61+U62+U63+U64+U65+U66+U67+U68+U69+U70+U71+U72)/U74)</f>
        <v>99.836652699999988</v>
      </c>
      <c r="V73" s="57">
        <f>IF(V74=0,VALUE(0),(V53+V54+V55+V56+V57+V58+V59+V60+V61+V62+V63+V64+V65+V66+V67+V68+V69+V70+V71+V72)/V74)</f>
        <v>96.237909999999999</v>
      </c>
      <c r="W73" s="57">
        <f>IF(W74=0,VALUE(0),(W53+W54+W55+W56+W57+W58+W59+W60+W61+W62+W63+W64+W65+W66+W67+W68+W69+W70+W71+W72)/W74)</f>
        <v>96.219709999999992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10</v>
      </c>
      <c r="U74" s="66">
        <f>COUNT(U53:U72)</f>
        <v>10</v>
      </c>
      <c r="V74" s="66">
        <f>COUNT(V53:V72)</f>
        <v>10</v>
      </c>
      <c r="W74" s="66">
        <f>COUNT(W53:W72)</f>
        <v>10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37" t="s">
        <v>122</v>
      </c>
      <c r="C78" s="37" t="s">
        <v>123</v>
      </c>
      <c r="D78" s="37">
        <v>339.52075200000002</v>
      </c>
      <c r="E78" s="37">
        <v>99.801924999999997</v>
      </c>
      <c r="F78" s="37">
        <v>12.216799999999999</v>
      </c>
      <c r="G78" s="37">
        <v>12.214499999999999</v>
      </c>
      <c r="H78" s="37">
        <v>0.24199999999999999</v>
      </c>
      <c r="I78" s="37">
        <v>0.24299999999999999</v>
      </c>
      <c r="J78" s="6"/>
      <c r="K78" s="38">
        <f>IF(ISBLANK(D78),"",D78-$D$98)</f>
        <v>6.0480000001916778E-4</v>
      </c>
      <c r="L78" s="39">
        <f t="shared" ref="L78:L97" si="24">IF(K78="","",SIN(K78*PI()/200)*G78)</f>
        <v>1.1603990200696423E-4</v>
      </c>
      <c r="M78" s="40" t="s">
        <v>38</v>
      </c>
      <c r="N78" s="38">
        <f>IF(ISBLANK(E78),"",E78-$E$98)</f>
        <v>-1.3030000000213704E-3</v>
      </c>
      <c r="O78" s="39">
        <f t="shared" ref="O78:O97" si="25">IF(N78="","",SIN(N78*PI()/200)*G78)</f>
        <v>-2.4999998727592588E-4</v>
      </c>
      <c r="P78" s="40" t="s">
        <v>38</v>
      </c>
      <c r="Q78" s="41">
        <f t="shared" ref="Q78:Q97" si="26">IF(ISBLANK(F78),"",F78-$F$98)</f>
        <v>-2.0000000001019203E-5</v>
      </c>
      <c r="R78" s="42" t="s">
        <v>38</v>
      </c>
      <c r="S78" s="43">
        <f t="shared" ref="S78:S97" si="27">IF(ISBLANK(G78),"",G78-$G$98)</f>
        <v>-2.0000000001019203E-5</v>
      </c>
      <c r="T78" s="44">
        <f>IF(M78="ON",IF(ISBLANK(D78),"0",D78),"0")</f>
        <v>339.52075200000002</v>
      </c>
      <c r="U78" s="44">
        <f t="shared" ref="U78:U97" si="28">IF(P78="ON",IF(ISBLANK(E78),"0",IF(E78&lt;200,E78,(400-E78))),"0")</f>
        <v>99.801924999999997</v>
      </c>
      <c r="V78" s="44">
        <f t="shared" ref="V78:V97" si="29">IF(R78="ON",IF(ISBLANK(F78),"0",F78),"0")</f>
        <v>12.216799999999999</v>
      </c>
      <c r="W78" s="44">
        <f t="shared" ref="W78:W97" si="30">IF(R78="ON",IF(ISBLANK(G78),"0",G78),"0")</f>
        <v>12.214499999999999</v>
      </c>
      <c r="X78" s="45"/>
    </row>
    <row r="79" spans="1:24" x14ac:dyDescent="0.3">
      <c r="A79" s="69">
        <v>2</v>
      </c>
      <c r="B79" s="37" t="s">
        <v>122</v>
      </c>
      <c r="C79" s="37" t="s">
        <v>123</v>
      </c>
      <c r="D79" s="37">
        <v>139.51990499999999</v>
      </c>
      <c r="E79" s="37">
        <v>300.19529799999998</v>
      </c>
      <c r="F79" s="37">
        <v>12.216799999999999</v>
      </c>
      <c r="G79" s="37">
        <v>12.214499999999999</v>
      </c>
      <c r="H79" s="37">
        <v>0.24199999999999999</v>
      </c>
      <c r="I79" s="37">
        <v>0.24299999999999999</v>
      </c>
      <c r="J79" s="6"/>
      <c r="K79" s="122">
        <f>IF(ISBLANK(D79),"",IF(D78&lt;D79,((D79-200)-$D$98),((D79+200)-$D$98)))</f>
        <v>-2.4220000000241271E-4</v>
      </c>
      <c r="L79" s="123">
        <f t="shared" si="24"/>
        <v>-4.6469682979217843E-5</v>
      </c>
      <c r="M79" s="124" t="s">
        <v>38</v>
      </c>
      <c r="N79" s="122">
        <f>IF(ISBLANK(E79),"",(400-E79)-$E$98)</f>
        <v>1.4740000000017517E-3</v>
      </c>
      <c r="O79" s="123">
        <f t="shared" si="25"/>
        <v>2.828088881288663E-4</v>
      </c>
      <c r="P79" s="124" t="s">
        <v>38</v>
      </c>
      <c r="Q79" s="125">
        <f t="shared" si="26"/>
        <v>-2.0000000001019203E-5</v>
      </c>
      <c r="R79" s="126" t="s">
        <v>38</v>
      </c>
      <c r="S79" s="127">
        <f t="shared" si="27"/>
        <v>-2.0000000001019203E-5</v>
      </c>
      <c r="T79" s="128">
        <f>IF(M79="ON",IF(ISBLANK(D79),"0",IF(D78&lt;D79,(D79-200),(D79+200))),"0")</f>
        <v>339.51990499999999</v>
      </c>
      <c r="U79" s="128">
        <f t="shared" si="28"/>
        <v>99.80470200000002</v>
      </c>
      <c r="V79" s="128">
        <f t="shared" si="29"/>
        <v>12.216799999999999</v>
      </c>
      <c r="W79" s="128">
        <f t="shared" si="30"/>
        <v>12.214499999999999</v>
      </c>
      <c r="X79" s="129"/>
    </row>
    <row r="80" spans="1:24" x14ac:dyDescent="0.3">
      <c r="A80" s="69">
        <v>3</v>
      </c>
      <c r="B80" s="37" t="s">
        <v>122</v>
      </c>
      <c r="C80" s="37" t="s">
        <v>123</v>
      </c>
      <c r="D80" s="37">
        <v>339.52002599999997</v>
      </c>
      <c r="E80" s="37">
        <v>99.801828</v>
      </c>
      <c r="F80" s="37">
        <v>12.217000000000001</v>
      </c>
      <c r="G80" s="37">
        <v>12.214700000000001</v>
      </c>
      <c r="H80" s="37">
        <v>0.24199999999999999</v>
      </c>
      <c r="I80" s="37">
        <v>0.24299999999999999</v>
      </c>
      <c r="J80" s="6"/>
      <c r="K80" s="38">
        <f>IF(ISBLANK(D80),"",D80-$D$98)</f>
        <v>-1.2120000002369125E-4</v>
      </c>
      <c r="L80" s="46">
        <f t="shared" si="24"/>
        <v>-2.3254408746728313E-5</v>
      </c>
      <c r="M80" s="40" t="s">
        <v>38</v>
      </c>
      <c r="N80" s="38">
        <f>IF(ISBLANK(E80),"",E80-$E$98)</f>
        <v>-1.4000000000180535E-3</v>
      </c>
      <c r="O80" s="46">
        <f t="shared" si="25"/>
        <v>-2.6861528248243576E-4</v>
      </c>
      <c r="P80" s="40" t="s">
        <v>38</v>
      </c>
      <c r="Q80" s="41">
        <f t="shared" si="26"/>
        <v>1.8000000000029104E-4</v>
      </c>
      <c r="R80" s="42" t="s">
        <v>38</v>
      </c>
      <c r="S80" s="43">
        <f t="shared" si="27"/>
        <v>1.8000000000029104E-4</v>
      </c>
      <c r="T80" s="44">
        <f>IF(M80="ON",IF(ISBLANK(D80),"0",D80),"0")</f>
        <v>339.52002599999997</v>
      </c>
      <c r="U80" s="44">
        <f t="shared" si="28"/>
        <v>99.801828</v>
      </c>
      <c r="V80" s="44">
        <f t="shared" si="29"/>
        <v>12.217000000000001</v>
      </c>
      <c r="W80" s="44">
        <f t="shared" si="30"/>
        <v>12.214700000000001</v>
      </c>
      <c r="X80" s="45"/>
    </row>
    <row r="81" spans="1:24" x14ac:dyDescent="0.3">
      <c r="A81" s="69">
        <v>4</v>
      </c>
      <c r="B81" s="37" t="s">
        <v>122</v>
      </c>
      <c r="C81" s="37" t="s">
        <v>123</v>
      </c>
      <c r="D81" s="37">
        <v>139.519971</v>
      </c>
      <c r="E81" s="37">
        <v>300.19535999999999</v>
      </c>
      <c r="F81" s="37">
        <v>12.216699999999999</v>
      </c>
      <c r="G81" s="37">
        <v>12.214399999999999</v>
      </c>
      <c r="H81" s="37">
        <v>0.24199999999999999</v>
      </c>
      <c r="I81" s="37">
        <v>0.24299999999999999</v>
      </c>
      <c r="J81" s="6"/>
      <c r="K81" s="122">
        <f>IF(ISBLANK(D81),"",IF(D80&lt;D81,((D81-200)-$D$98),((D81+200)-$D$98)))</f>
        <v>-1.7619999999851643E-4</v>
      </c>
      <c r="L81" s="123">
        <f t="shared" si="24"/>
        <v>-3.380632166002651E-5</v>
      </c>
      <c r="M81" s="124" t="s">
        <v>38</v>
      </c>
      <c r="N81" s="122">
        <f>IF(ISBLANK(E81),"",(400-E81)-$E$98)</f>
        <v>1.4119999999877564E-3</v>
      </c>
      <c r="O81" s="123">
        <f t="shared" si="25"/>
        <v>2.7091104528996967E-4</v>
      </c>
      <c r="P81" s="124" t="s">
        <v>38</v>
      </c>
      <c r="Q81" s="125">
        <f t="shared" si="26"/>
        <v>-1.2000000000078614E-4</v>
      </c>
      <c r="R81" s="126" t="s">
        <v>38</v>
      </c>
      <c r="S81" s="127">
        <f t="shared" si="27"/>
        <v>-1.2000000000078614E-4</v>
      </c>
      <c r="T81" s="128">
        <f>IF(M81="ON",IF(ISBLANK(D81),"0",IF(D80&lt;D81,(D81-200),(D81+200))),"0")</f>
        <v>339.519971</v>
      </c>
      <c r="U81" s="128">
        <f t="shared" si="28"/>
        <v>99.804640000000006</v>
      </c>
      <c r="V81" s="128">
        <f t="shared" si="29"/>
        <v>12.216699999999999</v>
      </c>
      <c r="W81" s="128">
        <f t="shared" si="30"/>
        <v>12.214399999999999</v>
      </c>
      <c r="X81" s="129"/>
    </row>
    <row r="82" spans="1:24" x14ac:dyDescent="0.3">
      <c r="A82" s="69">
        <v>5</v>
      </c>
      <c r="B82" s="37" t="s">
        <v>122</v>
      </c>
      <c r="C82" s="37" t="s">
        <v>123</v>
      </c>
      <c r="D82" s="37">
        <v>339.52011399999998</v>
      </c>
      <c r="E82" s="37">
        <v>99.801591000000002</v>
      </c>
      <c r="F82" s="37">
        <v>12.216799999999999</v>
      </c>
      <c r="G82" s="37">
        <v>12.214499999999999</v>
      </c>
      <c r="H82" s="37">
        <v>0.24199999999999999</v>
      </c>
      <c r="I82" s="37">
        <v>0.24299999999999999</v>
      </c>
      <c r="J82" s="6"/>
      <c r="K82" s="38">
        <f>IF(ISBLANK(D82),"",D82-$D$98)</f>
        <v>-3.3200000018496212E-5</v>
      </c>
      <c r="L82" s="46">
        <f t="shared" si="24"/>
        <v>-6.3699152591157244E-6</v>
      </c>
      <c r="M82" s="40" t="s">
        <v>38</v>
      </c>
      <c r="N82" s="38">
        <f>IF(ISBLANK(E82),"",E82-$E$98)</f>
        <v>-1.6370000000165419E-3</v>
      </c>
      <c r="O82" s="46">
        <f t="shared" si="25"/>
        <v>-3.1408286964818715E-4</v>
      </c>
      <c r="P82" s="40" t="s">
        <v>38</v>
      </c>
      <c r="Q82" s="41">
        <f t="shared" si="26"/>
        <v>-2.0000000001019203E-5</v>
      </c>
      <c r="R82" s="42" t="s">
        <v>38</v>
      </c>
      <c r="S82" s="43">
        <f t="shared" si="27"/>
        <v>-2.0000000001019203E-5</v>
      </c>
      <c r="T82" s="44">
        <f>IF(M82="ON",IF(ISBLANK(D82),"0",D82),"0")</f>
        <v>339.52011399999998</v>
      </c>
      <c r="U82" s="44">
        <f t="shared" si="28"/>
        <v>99.801591000000002</v>
      </c>
      <c r="V82" s="44">
        <f t="shared" si="29"/>
        <v>12.216799999999999</v>
      </c>
      <c r="W82" s="44">
        <f t="shared" si="30"/>
        <v>12.214499999999999</v>
      </c>
      <c r="X82" s="45"/>
    </row>
    <row r="83" spans="1:24" x14ac:dyDescent="0.3">
      <c r="A83" s="69">
        <v>6</v>
      </c>
      <c r="B83" s="37" t="s">
        <v>122</v>
      </c>
      <c r="C83" s="37" t="s">
        <v>123</v>
      </c>
      <c r="D83" s="37">
        <v>139.51984300000001</v>
      </c>
      <c r="E83" s="37">
        <v>300.19532099999998</v>
      </c>
      <c r="F83" s="37">
        <v>12.216900000000001</v>
      </c>
      <c r="G83" s="37">
        <v>12.214600000000001</v>
      </c>
      <c r="H83" s="37">
        <v>0.24199999999999999</v>
      </c>
      <c r="I83" s="37">
        <v>0.24299999999999999</v>
      </c>
      <c r="J83" s="6"/>
      <c r="K83" s="122">
        <f>IF(ISBLANK(D83),"",IF(D82&lt;D83,((D83-200)-$D$98),((D83+200)-$D$98)))</f>
        <v>-3.0419999995956459E-4</v>
      </c>
      <c r="L83" s="123">
        <f t="shared" si="24"/>
        <v>-5.8365785681983816E-5</v>
      </c>
      <c r="M83" s="124" t="s">
        <v>38</v>
      </c>
      <c r="N83" s="122">
        <f>IF(ISBLANK(E83),"",(400-E83)-$E$98)</f>
        <v>1.4510000000029777E-3</v>
      </c>
      <c r="O83" s="123">
        <f t="shared" si="25"/>
        <v>2.7839827425699972E-4</v>
      </c>
      <c r="P83" s="124" t="s">
        <v>38</v>
      </c>
      <c r="Q83" s="125">
        <f t="shared" si="26"/>
        <v>8.0000000000524096E-5</v>
      </c>
      <c r="R83" s="126" t="s">
        <v>38</v>
      </c>
      <c r="S83" s="127">
        <f t="shared" si="27"/>
        <v>8.0000000000524096E-5</v>
      </c>
      <c r="T83" s="128">
        <f>IF(M83="ON",IF(ISBLANK(D83),"0",IF(D82&lt;D83,(D83-200),(D83+200))),"0")</f>
        <v>339.51984300000004</v>
      </c>
      <c r="U83" s="128">
        <f t="shared" si="28"/>
        <v>99.804679000000021</v>
      </c>
      <c r="V83" s="128">
        <f t="shared" si="29"/>
        <v>12.216900000000001</v>
      </c>
      <c r="W83" s="128">
        <f t="shared" si="30"/>
        <v>12.214600000000001</v>
      </c>
      <c r="X83" s="129"/>
    </row>
    <row r="84" spans="1:24" x14ac:dyDescent="0.3">
      <c r="A84" s="69">
        <v>7</v>
      </c>
      <c r="B84" s="37" t="s">
        <v>122</v>
      </c>
      <c r="C84" s="37" t="s">
        <v>123</v>
      </c>
      <c r="D84" s="37">
        <v>339.52046300000001</v>
      </c>
      <c r="E84" s="37">
        <v>99.801670000000001</v>
      </c>
      <c r="F84" s="37">
        <v>12.217000000000001</v>
      </c>
      <c r="G84" s="37">
        <v>12.214700000000001</v>
      </c>
      <c r="H84" s="37">
        <v>0.24199999999999999</v>
      </c>
      <c r="I84" s="37">
        <v>0.24299999999999999</v>
      </c>
      <c r="J84" s="6"/>
      <c r="K84" s="38">
        <f>IF(ISBLANK(D84),"",D84-$D$98)</f>
        <v>3.1580000000985819E-4</v>
      </c>
      <c r="L84" s="46">
        <f t="shared" si="24"/>
        <v>6.0591933011426307E-5</v>
      </c>
      <c r="M84" s="40" t="s">
        <v>38</v>
      </c>
      <c r="N84" s="38">
        <f>IF(ISBLANK(E84),"",E84-$E$98)</f>
        <v>-1.5580000000170457E-3</v>
      </c>
      <c r="O84" s="46">
        <f t="shared" si="25"/>
        <v>-2.9893043578483816E-4</v>
      </c>
      <c r="P84" s="40" t="s">
        <v>38</v>
      </c>
      <c r="Q84" s="41">
        <f t="shared" si="26"/>
        <v>1.8000000000029104E-4</v>
      </c>
      <c r="R84" s="42" t="s">
        <v>38</v>
      </c>
      <c r="S84" s="43">
        <f t="shared" si="27"/>
        <v>1.8000000000029104E-4</v>
      </c>
      <c r="T84" s="44">
        <f>IF(M84="ON",IF(ISBLANK(D84),"0",D84),"0")</f>
        <v>339.52046300000001</v>
      </c>
      <c r="U84" s="44">
        <f t="shared" si="28"/>
        <v>99.801670000000001</v>
      </c>
      <c r="V84" s="44">
        <f t="shared" si="29"/>
        <v>12.217000000000001</v>
      </c>
      <c r="W84" s="44">
        <f t="shared" si="30"/>
        <v>12.214700000000001</v>
      </c>
      <c r="X84" s="45"/>
    </row>
    <row r="85" spans="1:24" x14ac:dyDescent="0.3">
      <c r="A85" s="69">
        <v>8</v>
      </c>
      <c r="B85" s="37" t="s">
        <v>122</v>
      </c>
      <c r="C85" s="37" t="s">
        <v>123</v>
      </c>
      <c r="D85" s="37">
        <v>139.52019000000001</v>
      </c>
      <c r="E85" s="37">
        <v>300.19538699999998</v>
      </c>
      <c r="F85" s="37">
        <v>12.2166</v>
      </c>
      <c r="G85" s="37">
        <v>12.2143</v>
      </c>
      <c r="H85" s="37">
        <v>0.24199999999999999</v>
      </c>
      <c r="I85" s="37">
        <v>0.24299999999999999</v>
      </c>
      <c r="J85" s="6"/>
      <c r="K85" s="122">
        <f>IF(ISBLANK(D85),"",IF(D84&lt;D85,((D85-200)-$D$98),((D85+200)-$D$98)))</f>
        <v>4.2800000016995909E-5</v>
      </c>
      <c r="L85" s="123">
        <f t="shared" si="24"/>
        <v>8.2116840050909959E-6</v>
      </c>
      <c r="M85" s="124" t="s">
        <v>38</v>
      </c>
      <c r="N85" s="122">
        <f>IF(ISBLANK(E85),"",(400-E85)-$E$98)</f>
        <v>1.3849999999990814E-3</v>
      </c>
      <c r="O85" s="123">
        <f t="shared" si="25"/>
        <v>2.6572855938389908E-4</v>
      </c>
      <c r="P85" s="124" t="s">
        <v>38</v>
      </c>
      <c r="Q85" s="125">
        <f t="shared" si="26"/>
        <v>-2.2000000000055309E-4</v>
      </c>
      <c r="R85" s="126" t="s">
        <v>38</v>
      </c>
      <c r="S85" s="127">
        <f t="shared" si="27"/>
        <v>-2.2000000000055309E-4</v>
      </c>
      <c r="T85" s="128">
        <f>IF(M85="ON",IF(ISBLANK(D85),"0",IF(D84&lt;D85,(D85-200),(D85+200))),"0")</f>
        <v>339.52019000000001</v>
      </c>
      <c r="U85" s="128">
        <f t="shared" si="28"/>
        <v>99.804613000000018</v>
      </c>
      <c r="V85" s="128">
        <f t="shared" si="29"/>
        <v>12.2166</v>
      </c>
      <c r="W85" s="128">
        <f t="shared" si="30"/>
        <v>12.2143</v>
      </c>
      <c r="X85" s="129"/>
    </row>
    <row r="86" spans="1:24" x14ac:dyDescent="0.3">
      <c r="A86" s="69">
        <v>9</v>
      </c>
      <c r="B86" s="37" t="s">
        <v>122</v>
      </c>
      <c r="C86" s="37" t="s">
        <v>123</v>
      </c>
      <c r="D86" s="37">
        <v>339.52005700000001</v>
      </c>
      <c r="E86" s="37">
        <v>99.801855000000003</v>
      </c>
      <c r="F86" s="37">
        <v>12.216900000000001</v>
      </c>
      <c r="G86" s="37">
        <v>12.214600000000001</v>
      </c>
      <c r="H86" s="37">
        <v>0.24199999999999999</v>
      </c>
      <c r="I86" s="37">
        <v>0.24299999999999999</v>
      </c>
      <c r="J86" s="6"/>
      <c r="K86" s="38">
        <f>IF(ISBLANK(D86),"",D86-$D$98)</f>
        <v>-9.0199999988271884E-5</v>
      </c>
      <c r="L86" s="46">
        <f t="shared" si="24"/>
        <v>-1.7306357227312564E-5</v>
      </c>
      <c r="M86" s="40" t="s">
        <v>38</v>
      </c>
      <c r="N86" s="38">
        <f>IF(ISBLANK(E86),"",E86-$E$98)</f>
        <v>-1.3730000000151676E-3</v>
      </c>
      <c r="O86" s="46">
        <f t="shared" si="25"/>
        <v>-2.6343268818867073E-4</v>
      </c>
      <c r="P86" s="40" t="s">
        <v>38</v>
      </c>
      <c r="Q86" s="41">
        <f t="shared" si="26"/>
        <v>8.0000000000524096E-5</v>
      </c>
      <c r="R86" s="42" t="s">
        <v>38</v>
      </c>
      <c r="S86" s="43">
        <f t="shared" si="27"/>
        <v>8.0000000000524096E-5</v>
      </c>
      <c r="T86" s="44">
        <f>IF(M86="ON",IF(ISBLANK(D86),"0",D86),"0")</f>
        <v>339.52005700000001</v>
      </c>
      <c r="U86" s="44">
        <f t="shared" si="28"/>
        <v>99.801855000000003</v>
      </c>
      <c r="V86" s="44">
        <f t="shared" si="29"/>
        <v>12.216900000000001</v>
      </c>
      <c r="W86" s="44">
        <f t="shared" si="30"/>
        <v>12.214600000000001</v>
      </c>
      <c r="X86" s="45"/>
    </row>
    <row r="87" spans="1:24" x14ac:dyDescent="0.3">
      <c r="A87" s="69">
        <v>10</v>
      </c>
      <c r="B87" s="37" t="s">
        <v>122</v>
      </c>
      <c r="C87" s="37" t="s">
        <v>123</v>
      </c>
      <c r="D87" s="37">
        <v>139.520151</v>
      </c>
      <c r="E87" s="37">
        <v>300.195223</v>
      </c>
      <c r="F87" s="37">
        <v>12.216699999999999</v>
      </c>
      <c r="G87" s="37">
        <v>12.214399999999999</v>
      </c>
      <c r="H87" s="37">
        <v>0.24199999999999999</v>
      </c>
      <c r="I87" s="37">
        <v>0.24299999999999999</v>
      </c>
      <c r="J87" s="6"/>
      <c r="K87" s="122">
        <f>IF(ISBLANK(D87),"",IF(D86&lt;D87,((D87-200)-$D$98),((D87+200)-$D$98)))</f>
        <v>3.8000000017746061E-6</v>
      </c>
      <c r="L87" s="123">
        <f t="shared" si="24"/>
        <v>7.2908071719261759E-7</v>
      </c>
      <c r="M87" s="124" t="s">
        <v>38</v>
      </c>
      <c r="N87" s="122">
        <f>IF(ISBLANK(E87),"",(400-E87)-$E$98)</f>
        <v>1.5489999999829251E-3</v>
      </c>
      <c r="O87" s="123">
        <f t="shared" si="25"/>
        <v>2.9719632375791469E-4</v>
      </c>
      <c r="P87" s="124" t="s">
        <v>38</v>
      </c>
      <c r="Q87" s="125">
        <f t="shared" si="26"/>
        <v>-1.2000000000078614E-4</v>
      </c>
      <c r="R87" s="126" t="s">
        <v>38</v>
      </c>
      <c r="S87" s="127">
        <f t="shared" si="27"/>
        <v>-1.2000000000078614E-4</v>
      </c>
      <c r="T87" s="128">
        <f>IF(M87="ON",IF(ISBLANK(D87),"0",IF(D86&lt;D87,(D87-200),(D87+200))),"0")</f>
        <v>339.520151</v>
      </c>
      <c r="U87" s="128">
        <f t="shared" si="28"/>
        <v>99.804777000000001</v>
      </c>
      <c r="V87" s="128">
        <f t="shared" si="29"/>
        <v>12.216699999999999</v>
      </c>
      <c r="W87" s="128">
        <f t="shared" si="30"/>
        <v>12.214399999999999</v>
      </c>
      <c r="X87" s="129"/>
    </row>
    <row r="88" spans="1:24" x14ac:dyDescent="0.3">
      <c r="A88" s="69">
        <v>11</v>
      </c>
      <c r="B88" s="37"/>
      <c r="C88" s="37"/>
      <c r="D88" s="37"/>
      <c r="E88" s="37"/>
      <c r="F88" s="37"/>
      <c r="G88" s="37"/>
      <c r="H88" s="37"/>
      <c r="I88" s="37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37"/>
      <c r="C89" s="37"/>
      <c r="D89" s="37"/>
      <c r="E89" s="37"/>
      <c r="F89" s="37"/>
      <c r="G89" s="37"/>
      <c r="H89" s="37"/>
      <c r="I89" s="37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 t="str">
        <f>B78</f>
        <v>AB0440</v>
      </c>
      <c r="C98" s="49" t="str">
        <f>C78</f>
        <v>AB0450</v>
      </c>
      <c r="D98" s="50">
        <f>T98</f>
        <v>339.5201472</v>
      </c>
      <c r="E98" s="50">
        <f>U98</f>
        <v>99.803228000000018</v>
      </c>
      <c r="F98" s="51">
        <f>V98</f>
        <v>12.21682</v>
      </c>
      <c r="G98" s="51">
        <f>W98</f>
        <v>12.21452</v>
      </c>
      <c r="H98" s="49">
        <f>H78</f>
        <v>0.24199999999999999</v>
      </c>
      <c r="I98" s="49">
        <f>I78</f>
        <v>0.24299999999999999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339.5201472</v>
      </c>
      <c r="U98" s="57">
        <f>IF(U99=0,VALUE(0),(U78+U79+U80+U81+U82+U83+U84+U85+U86+U87+U88+U89+U90+U91+U92+U93+U94+U95+U96+U97)/U99)</f>
        <v>99.803228000000018</v>
      </c>
      <c r="V98" s="57">
        <f>IF(V99=0,VALUE(0),(V78+V79+V80+V81+V82+V83+V84+V85+V86+V87+V88+V89+V90+V91+V92+V93+V94+V95+V96+V97)/V99)</f>
        <v>12.21682</v>
      </c>
      <c r="W98" s="57">
        <f>IF(W99=0,VALUE(0),(W78+W79+W80+W81+W82+W83+W84+W85+W86+W87+W88+W89+W90+W91+W92+W93+W94+W95+W96+W97)/W99)</f>
        <v>12.21452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10</v>
      </c>
      <c r="U99" s="66">
        <f>COUNT(U78:U97)</f>
        <v>10</v>
      </c>
      <c r="V99" s="66">
        <f>COUNT(V78:V97)</f>
        <v>10</v>
      </c>
      <c r="W99" s="66">
        <f>COUNT(W78:W97)</f>
        <v>10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 t="s">
        <v>122</v>
      </c>
      <c r="C103" s="37" t="s">
        <v>125</v>
      </c>
      <c r="D103" s="37">
        <v>333.76192300000002</v>
      </c>
      <c r="E103" s="37">
        <v>100.36350899999999</v>
      </c>
      <c r="F103" s="37">
        <v>56.842700000000001</v>
      </c>
      <c r="G103" s="37">
        <v>56.831200000000003</v>
      </c>
      <c r="H103" s="37">
        <v>0.24199999999999999</v>
      </c>
      <c r="I103" s="37">
        <v>0.24399999999999999</v>
      </c>
      <c r="J103" s="6"/>
      <c r="K103" s="38">
        <f>IF(ISBLANK(D103),"",D103-$D$123)</f>
        <v>-3.4099999993486563E-5</v>
      </c>
      <c r="L103" s="39">
        <f t="shared" ref="L103:L122" si="31">IF(K103="","",SIN(K103*PI()/200)*G103)</f>
        <v>-3.0441151904889009E-5</v>
      </c>
      <c r="M103" s="40" t="s">
        <v>38</v>
      </c>
      <c r="N103" s="38">
        <f>IF(ISBLANK(E103),"",E103-$E$123)</f>
        <v>-1.2020000001200515E-4</v>
      </c>
      <c r="O103" s="39">
        <f t="shared" ref="O103:O122" si="32">IF(N103="","",SIN(N103*PI()/200)*G103)</f>
        <v>-1.0730282873988332E-4</v>
      </c>
      <c r="P103" s="40" t="s">
        <v>38</v>
      </c>
      <c r="Q103" s="41">
        <f t="shared" ref="Q103:Q122" si="33">IF(ISBLANK(F103),"",F103-$F$123)</f>
        <v>4.99999999945544E-5</v>
      </c>
      <c r="R103" s="42" t="s">
        <v>38</v>
      </c>
      <c r="S103" s="43">
        <f t="shared" ref="S103:S122" si="34">IF(ISBLANK(G103),"",G103-$G$123)</f>
        <v>5.0000000001659828E-5</v>
      </c>
      <c r="T103" s="44">
        <f>IF(M103="ON",IF(ISBLANK(D103),"0",D103),"0")</f>
        <v>333.76192300000002</v>
      </c>
      <c r="U103" s="44">
        <f t="shared" ref="U103:U122" si="35">IF(P103="ON",IF(ISBLANK(E103),"0",IF(E103&lt;200,E103,(400-E103))),"0")</f>
        <v>100.36350899999999</v>
      </c>
      <c r="V103" s="44">
        <f t="shared" ref="V103:V122" si="36">IF(R103="ON",IF(ISBLANK(F103),"0",F103),"0")</f>
        <v>56.842700000000001</v>
      </c>
      <c r="W103" s="44">
        <f t="shared" ref="W103:W122" si="37">IF(R103="ON",IF(ISBLANK(G103),"0",G103),"0")</f>
        <v>56.831200000000003</v>
      </c>
      <c r="X103" s="45"/>
    </row>
    <row r="104" spans="1:24" x14ac:dyDescent="0.3">
      <c r="A104" s="69">
        <v>2</v>
      </c>
      <c r="B104" s="37" t="s">
        <v>122</v>
      </c>
      <c r="C104" s="37" t="s">
        <v>125</v>
      </c>
      <c r="D104" s="37">
        <v>133.76188200000001</v>
      </c>
      <c r="E104" s="37">
        <v>299.63591100000002</v>
      </c>
      <c r="F104" s="37">
        <v>56.842500000000001</v>
      </c>
      <c r="G104" s="37">
        <v>56.831000000000003</v>
      </c>
      <c r="H104" s="37">
        <v>0.24199999999999999</v>
      </c>
      <c r="I104" s="37">
        <v>0.24399999999999999</v>
      </c>
      <c r="J104" s="6"/>
      <c r="K104" s="122">
        <f>IF(ISBLANK(D104),"",IF(D103&lt;D104,((D104-200)-$D$123),((D104+200)-$D$123)))</f>
        <v>-7.5100000003658351E-5</v>
      </c>
      <c r="L104" s="123">
        <f t="shared" si="31"/>
        <v>-6.7041714465358916E-5</v>
      </c>
      <c r="M104" s="124" t="s">
        <v>38</v>
      </c>
      <c r="N104" s="122">
        <f>IF(ISBLANK(E104),"",(400-E104)-$E$123)</f>
        <v>4.597999999731428E-4</v>
      </c>
      <c r="O104" s="123">
        <f t="shared" si="32"/>
        <v>4.1046311994153133E-4</v>
      </c>
      <c r="P104" s="124" t="s">
        <v>38</v>
      </c>
      <c r="Q104" s="125">
        <f t="shared" si="33"/>
        <v>-1.5000000000497948E-4</v>
      </c>
      <c r="R104" s="126" t="s">
        <v>38</v>
      </c>
      <c r="S104" s="127">
        <f t="shared" si="34"/>
        <v>-1.4999999999787406E-4</v>
      </c>
      <c r="T104" s="128">
        <f>IF(M104="ON",IF(ISBLANK(D104),"0",IF(D103&lt;D104,(D104-200),(D104+200))),"0")</f>
        <v>333.76188200000001</v>
      </c>
      <c r="U104" s="128">
        <f t="shared" si="35"/>
        <v>100.36408899999998</v>
      </c>
      <c r="V104" s="128">
        <f t="shared" si="36"/>
        <v>56.842500000000001</v>
      </c>
      <c r="W104" s="128">
        <f t="shared" si="37"/>
        <v>56.831000000000003</v>
      </c>
      <c r="X104" s="129"/>
    </row>
    <row r="105" spans="1:24" x14ac:dyDescent="0.3">
      <c r="A105" s="69">
        <v>3</v>
      </c>
      <c r="B105" s="37" t="s">
        <v>122</v>
      </c>
      <c r="C105" s="37" t="s">
        <v>125</v>
      </c>
      <c r="D105" s="37">
        <v>333.76238599999999</v>
      </c>
      <c r="E105" s="37">
        <v>100.36341400000001</v>
      </c>
      <c r="F105" s="37">
        <v>56.842799999999997</v>
      </c>
      <c r="G105" s="37">
        <v>56.831299999999999</v>
      </c>
      <c r="H105" s="37">
        <v>0.24199999999999999</v>
      </c>
      <c r="I105" s="37">
        <v>0.24399999999999999</v>
      </c>
      <c r="J105" s="6"/>
      <c r="K105" s="38">
        <f>IF(ISBLANK(D105),"",D105-$D$123)</f>
        <v>4.2889999997441919E-4</v>
      </c>
      <c r="L105" s="46">
        <f t="shared" si="31"/>
        <v>3.8288073393811958E-4</v>
      </c>
      <c r="M105" s="40" t="s">
        <v>38</v>
      </c>
      <c r="N105" s="38">
        <f>IF(ISBLANK(E105),"",E105-$E$123)</f>
        <v>-2.1519999999952688E-4</v>
      </c>
      <c r="O105" s="46">
        <f t="shared" si="32"/>
        <v>-1.9210989496079017E-4</v>
      </c>
      <c r="P105" s="40" t="s">
        <v>38</v>
      </c>
      <c r="Q105" s="41">
        <f t="shared" si="33"/>
        <v>1.4999999999076863E-4</v>
      </c>
      <c r="R105" s="42" t="s">
        <v>38</v>
      </c>
      <c r="S105" s="43">
        <f t="shared" si="34"/>
        <v>1.4999999999787406E-4</v>
      </c>
      <c r="T105" s="44">
        <f>IF(M105="ON",IF(ISBLANK(D105),"0",D105),"0")</f>
        <v>333.76238599999999</v>
      </c>
      <c r="U105" s="44">
        <f t="shared" si="35"/>
        <v>100.36341400000001</v>
      </c>
      <c r="V105" s="44">
        <f t="shared" si="36"/>
        <v>56.842799999999997</v>
      </c>
      <c r="W105" s="44">
        <f t="shared" si="37"/>
        <v>56.831299999999999</v>
      </c>
      <c r="X105" s="45"/>
    </row>
    <row r="106" spans="1:24" x14ac:dyDescent="0.3">
      <c r="A106" s="69">
        <v>4</v>
      </c>
      <c r="B106" s="37" t="s">
        <v>122</v>
      </c>
      <c r="C106" s="37" t="s">
        <v>125</v>
      </c>
      <c r="D106" s="37">
        <v>133.761515</v>
      </c>
      <c r="E106" s="37">
        <v>299.63644799999997</v>
      </c>
      <c r="F106" s="37">
        <v>56.842599999999997</v>
      </c>
      <c r="G106" s="37">
        <v>56.831099999999999</v>
      </c>
      <c r="H106" s="37">
        <v>0.24199999999999999</v>
      </c>
      <c r="I106" s="37">
        <v>0.24399999999999999</v>
      </c>
      <c r="J106" s="6"/>
      <c r="K106" s="122">
        <f>IF(ISBLANK(D106),"",IF(D105&lt;D106,((D106-200)-$D$123),((D106+200)-$D$123)))</f>
        <v>-4.4209999998656713E-4</v>
      </c>
      <c r="L106" s="123">
        <f t="shared" si="31"/>
        <v>-3.9466303749245739E-4</v>
      </c>
      <c r="M106" s="124" t="s">
        <v>38</v>
      </c>
      <c r="N106" s="122">
        <f>IF(ISBLANK(E106),"",(400-E106)-$E$123)</f>
        <v>-7.7199999978461165E-5</v>
      </c>
      <c r="O106" s="123">
        <f t="shared" si="32"/>
        <v>-6.891650415535016E-5</v>
      </c>
      <c r="P106" s="124" t="s">
        <v>38</v>
      </c>
      <c r="Q106" s="125">
        <f t="shared" si="33"/>
        <v>-5.0000000008765255E-5</v>
      </c>
      <c r="R106" s="126" t="s">
        <v>38</v>
      </c>
      <c r="S106" s="127">
        <f t="shared" si="34"/>
        <v>-5.0000000001659828E-5</v>
      </c>
      <c r="T106" s="128">
        <f>IF(M106="ON",IF(ISBLANK(D106),"0",IF(D105&lt;D106,(D106-200),(D106+200))),"0")</f>
        <v>333.76151500000003</v>
      </c>
      <c r="U106" s="128">
        <f t="shared" si="35"/>
        <v>100.36355200000003</v>
      </c>
      <c r="V106" s="128">
        <f t="shared" si="36"/>
        <v>56.842599999999997</v>
      </c>
      <c r="W106" s="128">
        <f t="shared" si="37"/>
        <v>56.831099999999999</v>
      </c>
      <c r="X106" s="129"/>
    </row>
    <row r="107" spans="1:24" x14ac:dyDescent="0.3">
      <c r="A107" s="69">
        <v>5</v>
      </c>
      <c r="B107" s="37" t="s">
        <v>122</v>
      </c>
      <c r="C107" s="37" t="s">
        <v>125</v>
      </c>
      <c r="D107" s="37">
        <v>333.76241299999998</v>
      </c>
      <c r="E107" s="37">
        <v>100.363624</v>
      </c>
      <c r="F107" s="37">
        <v>56.842399999999998</v>
      </c>
      <c r="G107" s="37">
        <v>56.8309</v>
      </c>
      <c r="H107" s="37">
        <v>0.24199999999999999</v>
      </c>
      <c r="I107" s="37">
        <v>0.24399999999999999</v>
      </c>
      <c r="J107" s="6"/>
      <c r="K107" s="38">
        <f>IF(ISBLANK(D107),"",D107-$D$123)</f>
        <v>4.5589999996309416E-4</v>
      </c>
      <c r="L107" s="46">
        <f t="shared" si="31"/>
        <v>4.0698087669073052E-4</v>
      </c>
      <c r="M107" s="40" t="s">
        <v>38</v>
      </c>
      <c r="N107" s="38">
        <f>IF(ISBLANK(E107),"",E107-$E$123)</f>
        <v>-5.2000000039242877E-6</v>
      </c>
      <c r="O107" s="46">
        <f t="shared" si="32"/>
        <v>-4.6420279898624985E-6</v>
      </c>
      <c r="P107" s="40" t="s">
        <v>38</v>
      </c>
      <c r="Q107" s="41">
        <f t="shared" si="33"/>
        <v>-2.5000000000829914E-4</v>
      </c>
      <c r="R107" s="42" t="s">
        <v>38</v>
      </c>
      <c r="S107" s="43">
        <f t="shared" si="34"/>
        <v>-2.5000000000119371E-4</v>
      </c>
      <c r="T107" s="44">
        <f>IF(M107="ON",IF(ISBLANK(D107),"0",D107),"0")</f>
        <v>333.76241299999998</v>
      </c>
      <c r="U107" s="44">
        <f t="shared" si="35"/>
        <v>100.363624</v>
      </c>
      <c r="V107" s="44">
        <f t="shared" si="36"/>
        <v>56.842399999999998</v>
      </c>
      <c r="W107" s="44">
        <f t="shared" si="37"/>
        <v>56.8309</v>
      </c>
      <c r="X107" s="45"/>
    </row>
    <row r="108" spans="1:24" x14ac:dyDescent="0.3">
      <c r="A108" s="69">
        <v>6</v>
      </c>
      <c r="B108" s="37" t="s">
        <v>122</v>
      </c>
      <c r="C108" s="37" t="s">
        <v>125</v>
      </c>
      <c r="D108" s="37">
        <v>133.76190700000001</v>
      </c>
      <c r="E108" s="37">
        <v>299.63633299999998</v>
      </c>
      <c r="F108" s="37">
        <v>56.842599999999997</v>
      </c>
      <c r="G108" s="37">
        <v>56.831099999999999</v>
      </c>
      <c r="H108" s="37">
        <v>0.24199999999999999</v>
      </c>
      <c r="I108" s="37">
        <v>0.24399999999999999</v>
      </c>
      <c r="J108" s="6"/>
      <c r="K108" s="122">
        <f>IF(ISBLANK(D108),"",IF(D107&lt;D108,((D108-200)-$D$123),((D108+200)-$D$123)))</f>
        <v>-5.0100000009933865E-5</v>
      </c>
      <c r="L108" s="123">
        <f t="shared" si="31"/>
        <v>-4.472431165584779E-5</v>
      </c>
      <c r="M108" s="124" t="s">
        <v>38</v>
      </c>
      <c r="N108" s="122">
        <f>IF(ISBLANK(E108),"",(400-E108)-$E$123)</f>
        <v>3.7800000015408841E-5</v>
      </c>
      <c r="O108" s="123">
        <f t="shared" si="32"/>
        <v>3.3744091436029186E-5</v>
      </c>
      <c r="P108" s="124" t="s">
        <v>38</v>
      </c>
      <c r="Q108" s="125">
        <f t="shared" si="33"/>
        <v>-5.0000000008765255E-5</v>
      </c>
      <c r="R108" s="126" t="s">
        <v>38</v>
      </c>
      <c r="S108" s="127">
        <f t="shared" si="34"/>
        <v>-5.0000000001659828E-5</v>
      </c>
      <c r="T108" s="128">
        <f>IF(M108="ON",IF(ISBLANK(D108),"0",IF(D107&lt;D108,(D108-200),(D108+200))),"0")</f>
        <v>333.76190700000001</v>
      </c>
      <c r="U108" s="128">
        <f t="shared" si="35"/>
        <v>100.36366700000002</v>
      </c>
      <c r="V108" s="128">
        <f t="shared" si="36"/>
        <v>56.842599999999997</v>
      </c>
      <c r="W108" s="128">
        <f t="shared" si="37"/>
        <v>56.831099999999999</v>
      </c>
      <c r="X108" s="129"/>
    </row>
    <row r="109" spans="1:24" x14ac:dyDescent="0.3">
      <c r="A109" s="69">
        <v>7</v>
      </c>
      <c r="B109" s="37" t="s">
        <v>122</v>
      </c>
      <c r="C109" s="37" t="s">
        <v>125</v>
      </c>
      <c r="D109" s="37">
        <v>333.76197000000002</v>
      </c>
      <c r="E109" s="37">
        <v>100.363339</v>
      </c>
      <c r="F109" s="37">
        <v>56.843000000000004</v>
      </c>
      <c r="G109" s="37">
        <v>56.831499999999998</v>
      </c>
      <c r="H109" s="37">
        <v>0.24199999999999999</v>
      </c>
      <c r="I109" s="37">
        <v>0.24399999999999999</v>
      </c>
      <c r="J109" s="6"/>
      <c r="K109" s="38">
        <f>IF(ISBLANK(D109),"",D109-$D$123)</f>
        <v>1.2900000001536682E-5</v>
      </c>
      <c r="L109" s="46">
        <f t="shared" si="31"/>
        <v>1.1515921777937226E-5</v>
      </c>
      <c r="M109" s="40" t="s">
        <v>38</v>
      </c>
      <c r="N109" s="38">
        <f>IF(ISBLANK(E109),"",E109-$E$123)</f>
        <v>-2.9020000000912205E-4</v>
      </c>
      <c r="O109" s="46">
        <f t="shared" si="32"/>
        <v>-2.5906360462424669E-4</v>
      </c>
      <c r="P109" s="40" t="s">
        <v>38</v>
      </c>
      <c r="Q109" s="41">
        <f t="shared" si="33"/>
        <v>3.4999999999740794E-4</v>
      </c>
      <c r="R109" s="42" t="s">
        <v>38</v>
      </c>
      <c r="S109" s="43">
        <f t="shared" si="34"/>
        <v>3.4999999999740794E-4</v>
      </c>
      <c r="T109" s="44">
        <f>IF(M109="ON",IF(ISBLANK(D109),"0",D109),"0")</f>
        <v>333.76197000000002</v>
      </c>
      <c r="U109" s="44">
        <f t="shared" si="35"/>
        <v>100.363339</v>
      </c>
      <c r="V109" s="44">
        <f t="shared" si="36"/>
        <v>56.843000000000004</v>
      </c>
      <c r="W109" s="44">
        <f t="shared" si="37"/>
        <v>56.831499999999998</v>
      </c>
      <c r="X109" s="45"/>
    </row>
    <row r="110" spans="1:24" x14ac:dyDescent="0.3">
      <c r="A110" s="69">
        <v>8</v>
      </c>
      <c r="B110" s="37" t="s">
        <v>122</v>
      </c>
      <c r="C110" s="37" t="s">
        <v>125</v>
      </c>
      <c r="D110" s="37">
        <v>133.76152300000001</v>
      </c>
      <c r="E110" s="37">
        <v>299.63622800000002</v>
      </c>
      <c r="F110" s="37">
        <v>56.842599999999997</v>
      </c>
      <c r="G110" s="37">
        <v>56.831099999999999</v>
      </c>
      <c r="H110" s="37">
        <v>0.24199999999999999</v>
      </c>
      <c r="I110" s="37">
        <v>0.24399999999999999</v>
      </c>
      <c r="J110" s="6"/>
      <c r="K110" s="122">
        <f>IF(ISBLANK(D110),"",IF(D109&lt;D110,((D110-200)-$D$123),((D110+200)-$D$123)))</f>
        <v>-4.3410000000676519E-4</v>
      </c>
      <c r="L110" s="123">
        <f t="shared" si="31"/>
        <v>-3.8752143086044025E-4</v>
      </c>
      <c r="M110" s="124" t="s">
        <v>38</v>
      </c>
      <c r="N110" s="122">
        <f>IF(ISBLANK(E110),"",(400-E110)-$E$123)</f>
        <v>1.42799999977683E-4</v>
      </c>
      <c r="O110" s="123">
        <f t="shared" si="32"/>
        <v>1.2747767868634551E-4</v>
      </c>
      <c r="P110" s="124" t="s">
        <v>38</v>
      </c>
      <c r="Q110" s="125">
        <f t="shared" si="33"/>
        <v>-5.0000000008765255E-5</v>
      </c>
      <c r="R110" s="126" t="s">
        <v>38</v>
      </c>
      <c r="S110" s="127">
        <f t="shared" si="34"/>
        <v>-5.0000000001659828E-5</v>
      </c>
      <c r="T110" s="128">
        <f>IF(M110="ON",IF(ISBLANK(D110),"0",IF(D109&lt;D110,(D110-200),(D110+200))),"0")</f>
        <v>333.76152300000001</v>
      </c>
      <c r="U110" s="128">
        <f t="shared" si="35"/>
        <v>100.36377199999998</v>
      </c>
      <c r="V110" s="128">
        <f t="shared" si="36"/>
        <v>56.842599999999997</v>
      </c>
      <c r="W110" s="128">
        <f t="shared" si="37"/>
        <v>56.831099999999999</v>
      </c>
      <c r="X110" s="129"/>
    </row>
    <row r="111" spans="1:24" x14ac:dyDescent="0.3">
      <c r="A111" s="69">
        <v>9</v>
      </c>
      <c r="B111" s="37" t="s">
        <v>122</v>
      </c>
      <c r="C111" s="37" t="s">
        <v>125</v>
      </c>
      <c r="D111" s="37">
        <v>333.76241399999998</v>
      </c>
      <c r="E111" s="37">
        <v>100.363679</v>
      </c>
      <c r="F111" s="37">
        <v>56.8429</v>
      </c>
      <c r="G111" s="37">
        <v>56.831400000000002</v>
      </c>
      <c r="H111" s="37">
        <v>0.24199999999999999</v>
      </c>
      <c r="I111" s="37">
        <v>0.24399999999999999</v>
      </c>
      <c r="J111" s="6"/>
      <c r="K111" s="38">
        <f>IF(ISBLANK(D111),"",D111-$D$123)</f>
        <v>4.568999999605694E-4</v>
      </c>
      <c r="L111" s="46">
        <f t="shared" si="31"/>
        <v>4.0787716286234645E-4</v>
      </c>
      <c r="M111" s="40" t="s">
        <v>38</v>
      </c>
      <c r="N111" s="38">
        <f>IF(ISBLANK(E111),"",E111-$E$123)</f>
        <v>4.9799999999322608E-5</v>
      </c>
      <c r="O111" s="46">
        <f t="shared" si="32"/>
        <v>4.4456736073963279E-5</v>
      </c>
      <c r="P111" s="40" t="s">
        <v>38</v>
      </c>
      <c r="Q111" s="41">
        <f t="shared" si="33"/>
        <v>2.4999999999408828E-4</v>
      </c>
      <c r="R111" s="42" t="s">
        <v>38</v>
      </c>
      <c r="S111" s="43">
        <f t="shared" si="34"/>
        <v>2.5000000000119371E-4</v>
      </c>
      <c r="T111" s="44">
        <f>IF(M111="ON",IF(ISBLANK(D111),"0",D111),"0")</f>
        <v>333.76241399999998</v>
      </c>
      <c r="U111" s="44">
        <f t="shared" si="35"/>
        <v>100.363679</v>
      </c>
      <c r="V111" s="44">
        <f t="shared" si="36"/>
        <v>56.8429</v>
      </c>
      <c r="W111" s="44">
        <f t="shared" si="37"/>
        <v>56.831400000000002</v>
      </c>
      <c r="X111" s="45"/>
    </row>
    <row r="112" spans="1:24" x14ac:dyDescent="0.3">
      <c r="A112" s="69">
        <v>10</v>
      </c>
      <c r="B112" s="37" t="s">
        <v>122</v>
      </c>
      <c r="C112" s="37" t="s">
        <v>125</v>
      </c>
      <c r="D112" s="37">
        <v>133.761638</v>
      </c>
      <c r="E112" s="37">
        <v>299.63635299999999</v>
      </c>
      <c r="F112" s="37">
        <v>56.842399999999998</v>
      </c>
      <c r="G112" s="37">
        <v>56.8309</v>
      </c>
      <c r="H112" s="37">
        <v>0.24199999999999999</v>
      </c>
      <c r="I112" s="37">
        <v>0.24399999999999999</v>
      </c>
      <c r="J112" s="6"/>
      <c r="K112" s="122">
        <f>IF(ISBLANK(D112),"",IF(D111&lt;D112,((D112-200)-$D$123),((D112+200)-$D$123)))</f>
        <v>-3.1910000001289518E-4</v>
      </c>
      <c r="L112" s="123">
        <f t="shared" si="31"/>
        <v>-2.8485983278863654E-4</v>
      </c>
      <c r="M112" s="124" t="s">
        <v>38</v>
      </c>
      <c r="N112" s="122">
        <f>IF(ISBLANK(E112),"",(400-E112)-$E$123)</f>
        <v>1.7800000009060568E-5</v>
      </c>
      <c r="O112" s="123">
        <f t="shared" si="32"/>
        <v>1.58900188844719E-5</v>
      </c>
      <c r="P112" s="124" t="s">
        <v>38</v>
      </c>
      <c r="Q112" s="125">
        <f t="shared" si="33"/>
        <v>-2.5000000000829914E-4</v>
      </c>
      <c r="R112" s="126" t="s">
        <v>38</v>
      </c>
      <c r="S112" s="127">
        <f t="shared" si="34"/>
        <v>-2.5000000000119371E-4</v>
      </c>
      <c r="T112" s="128">
        <f>IF(M112="ON",IF(ISBLANK(D112),"0",IF(D111&lt;D112,(D112-200),(D112+200))),"0")</f>
        <v>333.761638</v>
      </c>
      <c r="U112" s="128">
        <f t="shared" si="35"/>
        <v>100.36364700000001</v>
      </c>
      <c r="V112" s="128">
        <f t="shared" si="36"/>
        <v>56.842399999999998</v>
      </c>
      <c r="W112" s="128">
        <f t="shared" si="37"/>
        <v>56.8309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 t="str">
        <f>B103</f>
        <v>AB0440</v>
      </c>
      <c r="C123" s="49" t="str">
        <f>C103</f>
        <v>AB0487</v>
      </c>
      <c r="D123" s="50">
        <f>T123</f>
        <v>333.76195710000002</v>
      </c>
      <c r="E123" s="50">
        <f>U123</f>
        <v>100.36362920000001</v>
      </c>
      <c r="F123" s="51">
        <f>V123</f>
        <v>56.842650000000006</v>
      </c>
      <c r="G123" s="51">
        <f>W123</f>
        <v>56.831150000000001</v>
      </c>
      <c r="H123" s="49">
        <f>H103</f>
        <v>0.24199999999999999</v>
      </c>
      <c r="I123" s="49">
        <f>I103</f>
        <v>0.24399999999999999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333.76195710000002</v>
      </c>
      <c r="U123" s="57">
        <f>IF(U124=0,VALUE(0),(U103+U104+U105+U106+U107+U108+U109+U110+U111+U112+U113+U114+U115+U116+U117+U118+U119+U120+U121+U122)/U124)</f>
        <v>100.36362920000001</v>
      </c>
      <c r="V123" s="57">
        <f>IF(V124=0,VALUE(0),(V103+V104+V105+V106+V107+V108+V109+V110+V111+V112+V113+V114+V115+V116+V117+V118+V119+V120+V121+V122)/V124)</f>
        <v>56.842650000000006</v>
      </c>
      <c r="W123" s="57">
        <f>IF(W124=0,VALUE(0),(W103+W104+W105+W106+W107+W108+W109+W110+W111+W112+W113+W114+W115+W116+W117+W118+W119+W120+W121+W122)/W124)</f>
        <v>56.831150000000001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10</v>
      </c>
      <c r="U124" s="66">
        <f>COUNT(U103:U122)</f>
        <v>10</v>
      </c>
      <c r="V124" s="66">
        <f>COUNT(V103:V122)</f>
        <v>10</v>
      </c>
      <c r="W124" s="66">
        <f>COUNT(W103:W122)</f>
        <v>10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37" t="s">
        <v>122</v>
      </c>
      <c r="C128" s="37" t="s">
        <v>126</v>
      </c>
      <c r="D128" s="37">
        <v>332.25327800000002</v>
      </c>
      <c r="E128" s="37">
        <v>100.328475</v>
      </c>
      <c r="F128" s="37">
        <v>68.751499999999993</v>
      </c>
      <c r="G128" s="37">
        <v>68.737700000000004</v>
      </c>
      <c r="H128" s="37">
        <v>0.24199999999999999</v>
      </c>
      <c r="I128" s="37">
        <v>0.23699999999999999</v>
      </c>
      <c r="J128" s="6"/>
      <c r="K128" s="38">
        <f>IF(ISBLANK(D128),"",D128-$D$148)</f>
        <v>-5.1100000007409108E-5</v>
      </c>
      <c r="L128" s="39">
        <f t="shared" ref="L128:L147" si="38">IF(K128="","",SIN(K128*PI()/200)*G128)</f>
        <v>-5.5174165537554317E-5</v>
      </c>
      <c r="M128" s="40" t="s">
        <v>38</v>
      </c>
      <c r="N128" s="38">
        <f>IF(ISBLANK(E128),"",E128-$E$148)</f>
        <v>4.9699999991048571E-5</v>
      </c>
      <c r="O128" s="39">
        <f t="shared" ref="O128:O147" si="39">IF(N128="","",SIN(N128*PI()/200)*G128)</f>
        <v>5.3662544546477228E-5</v>
      </c>
      <c r="P128" s="40" t="s">
        <v>38</v>
      </c>
      <c r="Q128" s="41">
        <f t="shared" ref="Q128:Q147" si="40">IF(ISBLANK(F128),"",F128-$F$148)</f>
        <v>7.9999999982760528E-5</v>
      </c>
      <c r="R128" s="42" t="s">
        <v>38</v>
      </c>
      <c r="S128" s="43">
        <f t="shared" ref="S128:S147" si="41">IF(ISBLANK(G128),"",G128-$G$148)</f>
        <v>7.9999999996971383E-5</v>
      </c>
      <c r="T128" s="44">
        <f>IF(M128="ON",IF(ISBLANK(D128),"0",D128),"0")</f>
        <v>332.25327800000002</v>
      </c>
      <c r="U128" s="44">
        <f t="shared" ref="U128:U147" si="42">IF(P128="ON",IF(ISBLANK(E128),"0",IF(E128&lt;200,E128,(400-E128))),"0")</f>
        <v>100.328475</v>
      </c>
      <c r="V128" s="44">
        <f t="shared" ref="V128:V147" si="43">IF(R128="ON",IF(ISBLANK(F128),"0",F128),"0")</f>
        <v>68.751499999999993</v>
      </c>
      <c r="W128" s="44">
        <f t="shared" ref="W128:W147" si="44">IF(R128="ON",IF(ISBLANK(G128),"0",G128),"0")</f>
        <v>68.737700000000004</v>
      </c>
      <c r="X128" s="45"/>
    </row>
    <row r="129" spans="1:24" x14ac:dyDescent="0.3">
      <c r="A129" s="69">
        <v>2</v>
      </c>
      <c r="B129" s="37" t="s">
        <v>122</v>
      </c>
      <c r="C129" s="37" t="s">
        <v>126</v>
      </c>
      <c r="D129" s="37">
        <v>132.253175</v>
      </c>
      <c r="E129" s="37">
        <v>299.67140000000001</v>
      </c>
      <c r="F129" s="37">
        <v>68.751400000000004</v>
      </c>
      <c r="G129" s="37">
        <v>68.7376</v>
      </c>
      <c r="H129" s="37">
        <v>0.24199999999999999</v>
      </c>
      <c r="I129" s="37">
        <v>0.23699999999999999</v>
      </c>
      <c r="J129" s="6"/>
      <c r="K129" s="122">
        <f>IF(ISBLANK(D129),"",IF(D128&lt;D129,((D129-200)-$D$148),((D129+200)-$D$148)))</f>
        <v>-1.541000000315762E-4</v>
      </c>
      <c r="L129" s="123">
        <f t="shared" si="38"/>
        <v>-1.6638603797627713E-4</v>
      </c>
      <c r="M129" s="124" t="s">
        <v>38</v>
      </c>
      <c r="N129" s="122">
        <f>IF(ISBLANK(E129),"",(400-E129)-$E$148)</f>
        <v>1.7469999998809271E-4</v>
      </c>
      <c r="O129" s="123">
        <f t="shared" si="39"/>
        <v>1.8862842846534812E-4</v>
      </c>
      <c r="P129" s="124" t="s">
        <v>38</v>
      </c>
      <c r="Q129" s="125">
        <f t="shared" si="40"/>
        <v>-2.0000000006348273E-5</v>
      </c>
      <c r="R129" s="126" t="s">
        <v>38</v>
      </c>
      <c r="S129" s="127">
        <f t="shared" si="41"/>
        <v>-2.0000000006348273E-5</v>
      </c>
      <c r="T129" s="128">
        <f>IF(M129="ON",IF(ISBLANK(D129),"0",IF(D128&lt;D129,(D129-200),(D129+200))),"0")</f>
        <v>332.253175</v>
      </c>
      <c r="U129" s="128">
        <f t="shared" si="42"/>
        <v>100.32859999999999</v>
      </c>
      <c r="V129" s="128">
        <f t="shared" si="43"/>
        <v>68.751400000000004</v>
      </c>
      <c r="W129" s="128">
        <f t="shared" si="44"/>
        <v>68.7376</v>
      </c>
      <c r="X129" s="129"/>
    </row>
    <row r="130" spans="1:24" x14ac:dyDescent="0.3">
      <c r="A130" s="69">
        <v>3</v>
      </c>
      <c r="B130" s="37" t="s">
        <v>122</v>
      </c>
      <c r="C130" s="37" t="s">
        <v>126</v>
      </c>
      <c r="D130" s="37">
        <v>332.25357100000002</v>
      </c>
      <c r="E130" s="37">
        <v>100.328247</v>
      </c>
      <c r="F130" s="37">
        <v>68.751499999999993</v>
      </c>
      <c r="G130" s="37">
        <v>68.737700000000004</v>
      </c>
      <c r="H130" s="37">
        <v>0.24199999999999999</v>
      </c>
      <c r="I130" s="37">
        <v>0.23699999999999999</v>
      </c>
      <c r="J130" s="6"/>
      <c r="K130" s="38">
        <f>IF(ISBLANK(D130),"",D130-$D$148)</f>
        <v>2.4189999999180145E-4</v>
      </c>
      <c r="L130" s="46">
        <f t="shared" si="38"/>
        <v>2.6118650961088447E-4</v>
      </c>
      <c r="M130" s="40" t="s">
        <v>38</v>
      </c>
      <c r="N130" s="38">
        <f>IF(ISBLANK(E130),"",E130-$E$148)</f>
        <v>-1.7830000000174095E-4</v>
      </c>
      <c r="O130" s="46">
        <f t="shared" si="39"/>
        <v>-1.925157282583917E-4</v>
      </c>
      <c r="P130" s="40" t="s">
        <v>38</v>
      </c>
      <c r="Q130" s="41">
        <f t="shared" si="40"/>
        <v>7.9999999982760528E-5</v>
      </c>
      <c r="R130" s="42" t="s">
        <v>38</v>
      </c>
      <c r="S130" s="43">
        <f t="shared" si="41"/>
        <v>7.9999999996971383E-5</v>
      </c>
      <c r="T130" s="44">
        <f>IF(M130="ON",IF(ISBLANK(D130),"0",D130),"0")</f>
        <v>332.25357100000002</v>
      </c>
      <c r="U130" s="44">
        <f t="shared" si="42"/>
        <v>100.328247</v>
      </c>
      <c r="V130" s="44">
        <f t="shared" si="43"/>
        <v>68.751499999999993</v>
      </c>
      <c r="W130" s="44">
        <f t="shared" si="44"/>
        <v>68.737700000000004</v>
      </c>
      <c r="X130" s="45"/>
    </row>
    <row r="131" spans="1:24" x14ac:dyDescent="0.3">
      <c r="A131" s="69">
        <v>4</v>
      </c>
      <c r="B131" s="37" t="s">
        <v>122</v>
      </c>
      <c r="C131" s="37" t="s">
        <v>126</v>
      </c>
      <c r="D131" s="37">
        <v>132.25323599999999</v>
      </c>
      <c r="E131" s="37">
        <v>299.671356</v>
      </c>
      <c r="F131" s="37">
        <v>68.751400000000004</v>
      </c>
      <c r="G131" s="37">
        <v>68.7376</v>
      </c>
      <c r="H131" s="37">
        <v>0.24199999999999999</v>
      </c>
      <c r="I131" s="37">
        <v>0.23699999999999999</v>
      </c>
      <c r="J131" s="6"/>
      <c r="K131" s="122">
        <f>IF(ISBLANK(D131),"",IF(D130&lt;D131,((D131-200)-$D$148),((D131+200)-$D$148)))</f>
        <v>-9.3100000015056139E-5</v>
      </c>
      <c r="L131" s="123">
        <f t="shared" si="38"/>
        <v>-1.005226485070215E-4</v>
      </c>
      <c r="M131" s="124" t="s">
        <v>38</v>
      </c>
      <c r="N131" s="122">
        <f>IF(ISBLANK(E131),"",(400-E131)-$E$148)</f>
        <v>2.1869999999069023E-4</v>
      </c>
      <c r="O131" s="123">
        <f t="shared" si="39"/>
        <v>2.3613644708871158E-4</v>
      </c>
      <c r="P131" s="124" t="s">
        <v>38</v>
      </c>
      <c r="Q131" s="125">
        <f t="shared" si="40"/>
        <v>-2.0000000006348273E-5</v>
      </c>
      <c r="R131" s="126" t="s">
        <v>38</v>
      </c>
      <c r="S131" s="127">
        <f t="shared" si="41"/>
        <v>-2.0000000006348273E-5</v>
      </c>
      <c r="T131" s="128">
        <f>IF(M131="ON",IF(ISBLANK(D131),"0",IF(D130&lt;D131,(D131-200),(D131+200))),"0")</f>
        <v>332.25323600000002</v>
      </c>
      <c r="U131" s="128">
        <f t="shared" si="42"/>
        <v>100.328644</v>
      </c>
      <c r="V131" s="128">
        <f t="shared" si="43"/>
        <v>68.751400000000004</v>
      </c>
      <c r="W131" s="128">
        <f t="shared" si="44"/>
        <v>68.7376</v>
      </c>
      <c r="X131" s="129"/>
    </row>
    <row r="132" spans="1:24" x14ac:dyDescent="0.3">
      <c r="A132" s="69">
        <v>5</v>
      </c>
      <c r="B132" s="37" t="s">
        <v>122</v>
      </c>
      <c r="C132" s="37" t="s">
        <v>126</v>
      </c>
      <c r="D132" s="37">
        <v>332.25375700000001</v>
      </c>
      <c r="E132" s="37">
        <v>100.328194</v>
      </c>
      <c r="F132" s="37">
        <v>68.751599999999996</v>
      </c>
      <c r="G132" s="37">
        <v>68.737799999999993</v>
      </c>
      <c r="H132" s="37">
        <v>0.24199999999999999</v>
      </c>
      <c r="I132" s="37">
        <v>0.23699999999999999</v>
      </c>
      <c r="J132" s="6"/>
      <c r="K132" s="38">
        <f>IF(ISBLANK(D132),"",D132-$D$148)</f>
        <v>4.2789999997694395E-4</v>
      </c>
      <c r="L132" s="46">
        <f t="shared" si="38"/>
        <v>4.6201682534627319E-4</v>
      </c>
      <c r="M132" s="40" t="s">
        <v>38</v>
      </c>
      <c r="N132" s="38">
        <f>IF(ISBLANK(E132),"",E132-$E$148)</f>
        <v>-2.3130000001003737E-4</v>
      </c>
      <c r="O132" s="46">
        <f t="shared" si="39"/>
        <v>-2.4974174272857682E-4</v>
      </c>
      <c r="P132" s="40" t="s">
        <v>38</v>
      </c>
      <c r="Q132" s="41">
        <f t="shared" si="40"/>
        <v>1.7999999998608018E-4</v>
      </c>
      <c r="R132" s="42" t="s">
        <v>38</v>
      </c>
      <c r="S132" s="43">
        <f t="shared" si="41"/>
        <v>1.7999999998608018E-4</v>
      </c>
      <c r="T132" s="44">
        <f>IF(M132="ON",IF(ISBLANK(D132),"0",D132),"0")</f>
        <v>332.25375700000001</v>
      </c>
      <c r="U132" s="44">
        <f t="shared" si="42"/>
        <v>100.328194</v>
      </c>
      <c r="V132" s="44">
        <f t="shared" si="43"/>
        <v>68.751599999999996</v>
      </c>
      <c r="W132" s="44">
        <f t="shared" si="44"/>
        <v>68.737799999999993</v>
      </c>
      <c r="X132" s="45"/>
    </row>
    <row r="133" spans="1:24" x14ac:dyDescent="0.3">
      <c r="A133" s="69">
        <v>6</v>
      </c>
      <c r="B133" s="37" t="s">
        <v>122</v>
      </c>
      <c r="C133" s="37" t="s">
        <v>126</v>
      </c>
      <c r="D133" s="37">
        <v>132.25333900000001</v>
      </c>
      <c r="E133" s="37">
        <v>299.671424</v>
      </c>
      <c r="F133" s="37">
        <v>68.751300000000001</v>
      </c>
      <c r="G133" s="37">
        <v>68.737499999999997</v>
      </c>
      <c r="H133" s="37">
        <v>0.24199999999999999</v>
      </c>
      <c r="I133" s="37">
        <v>0.23699999999999999</v>
      </c>
      <c r="J133" s="6"/>
      <c r="K133" s="122">
        <f>IF(ISBLANK(D133),"",IF(D132&lt;D133,((D133-200)-$D$148),((D133+200)-$D$148)))</f>
        <v>9.8999999522675353E-6</v>
      </c>
      <c r="L133" s="123">
        <f t="shared" si="38"/>
        <v>1.0689288587255323E-5</v>
      </c>
      <c r="M133" s="124" t="s">
        <v>38</v>
      </c>
      <c r="N133" s="122">
        <f>IF(ISBLANK(E133),"",(400-E133)-$E$148)</f>
        <v>1.5069999999184347E-4</v>
      </c>
      <c r="O133" s="123">
        <f t="shared" si="39"/>
        <v>1.6271472704822897E-4</v>
      </c>
      <c r="P133" s="124" t="s">
        <v>38</v>
      </c>
      <c r="Q133" s="125">
        <f t="shared" si="40"/>
        <v>-1.2000000000966793E-4</v>
      </c>
      <c r="R133" s="126" t="s">
        <v>38</v>
      </c>
      <c r="S133" s="127">
        <f t="shared" si="41"/>
        <v>-1.2000000000966793E-4</v>
      </c>
      <c r="T133" s="128">
        <f>IF(M133="ON",IF(ISBLANK(D133),"0",IF(D132&lt;D133,(D133-200),(D133+200))),"0")</f>
        <v>332.25333899999998</v>
      </c>
      <c r="U133" s="128">
        <f t="shared" si="42"/>
        <v>100.328576</v>
      </c>
      <c r="V133" s="128">
        <f t="shared" si="43"/>
        <v>68.751300000000001</v>
      </c>
      <c r="W133" s="128">
        <f t="shared" si="44"/>
        <v>68.737499999999997</v>
      </c>
      <c r="X133" s="129"/>
    </row>
    <row r="134" spans="1:24" x14ac:dyDescent="0.3">
      <c r="A134" s="69">
        <v>7</v>
      </c>
      <c r="B134" s="37" t="s">
        <v>122</v>
      </c>
      <c r="C134" s="37" t="s">
        <v>126</v>
      </c>
      <c r="D134" s="37">
        <v>332.25327800000002</v>
      </c>
      <c r="E134" s="37">
        <v>100.328287</v>
      </c>
      <c r="F134" s="37">
        <v>68.751199999999997</v>
      </c>
      <c r="G134" s="37">
        <v>68.737399999999994</v>
      </c>
      <c r="H134" s="37">
        <v>0.24199999999999999</v>
      </c>
      <c r="I134" s="37">
        <v>0.23699999999999999</v>
      </c>
      <c r="J134" s="6"/>
      <c r="K134" s="38">
        <f>IF(ISBLANK(D134),"",D134-$D$148)</f>
        <v>-5.1100000007409108E-5</v>
      </c>
      <c r="L134" s="46">
        <f t="shared" si="38"/>
        <v>-5.5173924734477376E-5</v>
      </c>
      <c r="M134" s="40" t="s">
        <v>38</v>
      </c>
      <c r="N134" s="38">
        <f>IF(ISBLANK(E134),"",E134-$E$148)</f>
        <v>-1.3830000000325526E-4</v>
      </c>
      <c r="O134" s="46">
        <f t="shared" si="39"/>
        <v>-1.4932590586783312E-4</v>
      </c>
      <c r="P134" s="40" t="s">
        <v>38</v>
      </c>
      <c r="Q134" s="41">
        <f t="shared" si="40"/>
        <v>-2.2000000001298758E-4</v>
      </c>
      <c r="R134" s="42" t="s">
        <v>38</v>
      </c>
      <c r="S134" s="43">
        <f t="shared" si="41"/>
        <v>-2.2000000001298758E-4</v>
      </c>
      <c r="T134" s="44">
        <f>IF(M134="ON",IF(ISBLANK(D134),"0",D134),"0")</f>
        <v>332.25327800000002</v>
      </c>
      <c r="U134" s="44">
        <f t="shared" si="42"/>
        <v>100.328287</v>
      </c>
      <c r="V134" s="44">
        <f t="shared" si="43"/>
        <v>68.751199999999997</v>
      </c>
      <c r="W134" s="44">
        <f t="shared" si="44"/>
        <v>68.737399999999994</v>
      </c>
      <c r="X134" s="45"/>
    </row>
    <row r="135" spans="1:24" x14ac:dyDescent="0.3">
      <c r="A135" s="69">
        <v>8</v>
      </c>
      <c r="B135" s="37" t="s">
        <v>122</v>
      </c>
      <c r="C135" s="37" t="s">
        <v>126</v>
      </c>
      <c r="D135" s="37">
        <v>132.25315800000001</v>
      </c>
      <c r="E135" s="37">
        <v>299.67154299999999</v>
      </c>
      <c r="F135" s="37">
        <v>68.751199999999997</v>
      </c>
      <c r="G135" s="37">
        <v>68.737399999999994</v>
      </c>
      <c r="H135" s="37">
        <v>0.24199999999999999</v>
      </c>
      <c r="I135" s="37">
        <v>0.23699999999999999</v>
      </c>
      <c r="J135" s="6"/>
      <c r="K135" s="122">
        <f>IF(ISBLANK(D135),"",IF(D134&lt;D135,((D135-200)-$D$148),((D135+200)-$D$148)))</f>
        <v>-1.7110000004549875E-4</v>
      </c>
      <c r="L135" s="123">
        <f t="shared" si="38"/>
        <v>-1.8474087129550501E-4</v>
      </c>
      <c r="M135" s="124" t="s">
        <v>38</v>
      </c>
      <c r="N135" s="122">
        <f>IF(ISBLANK(E135),"",(400-E135)-$E$148)</f>
        <v>3.1700000008072493E-5</v>
      </c>
      <c r="O135" s="123">
        <f t="shared" si="39"/>
        <v>3.4227268381112448E-5</v>
      </c>
      <c r="P135" s="124" t="s">
        <v>38</v>
      </c>
      <c r="Q135" s="125">
        <f t="shared" si="40"/>
        <v>-2.2000000001298758E-4</v>
      </c>
      <c r="R135" s="126" t="s">
        <v>38</v>
      </c>
      <c r="S135" s="127">
        <f t="shared" si="41"/>
        <v>-2.2000000001298758E-4</v>
      </c>
      <c r="T135" s="128">
        <f>IF(M135="ON",IF(ISBLANK(D135),"0",IF(D134&lt;D135,(D135-200),(D135+200))),"0")</f>
        <v>332.25315799999998</v>
      </c>
      <c r="U135" s="128">
        <f t="shared" si="42"/>
        <v>100.32845700000001</v>
      </c>
      <c r="V135" s="128">
        <f t="shared" si="43"/>
        <v>68.751199999999997</v>
      </c>
      <c r="W135" s="128">
        <f t="shared" si="44"/>
        <v>68.737399999999994</v>
      </c>
      <c r="X135" s="129"/>
    </row>
    <row r="136" spans="1:24" x14ac:dyDescent="0.3">
      <c r="A136" s="69">
        <v>9</v>
      </c>
      <c r="B136" s="37" t="s">
        <v>122</v>
      </c>
      <c r="C136" s="37" t="s">
        <v>126</v>
      </c>
      <c r="D136" s="37">
        <v>332.25332600000002</v>
      </c>
      <c r="E136" s="37">
        <v>100.32821</v>
      </c>
      <c r="F136" s="37">
        <v>68.751499999999993</v>
      </c>
      <c r="G136" s="37">
        <v>68.737700000000004</v>
      </c>
      <c r="H136" s="37">
        <v>0.24199999999999999</v>
      </c>
      <c r="I136" s="37">
        <v>0.23699999999999999</v>
      </c>
      <c r="J136" s="6"/>
      <c r="K136" s="38">
        <f>IF(ISBLANK(D136),"",D136-$D$148)</f>
        <v>-3.1000000149106199E-6</v>
      </c>
      <c r="L136" s="46">
        <f t="shared" si="38"/>
        <v>-3.3471607429416478E-6</v>
      </c>
      <c r="M136" s="40" t="s">
        <v>38</v>
      </c>
      <c r="N136" s="38">
        <f>IF(ISBLANK(E136),"",E136-$E$148)</f>
        <v>-2.1530000000780092E-4</v>
      </c>
      <c r="O136" s="46">
        <f t="shared" si="39"/>
        <v>-2.324657111335053E-4</v>
      </c>
      <c r="P136" s="40" t="s">
        <v>38</v>
      </c>
      <c r="Q136" s="41">
        <f t="shared" si="40"/>
        <v>7.9999999982760528E-5</v>
      </c>
      <c r="R136" s="42" t="s">
        <v>38</v>
      </c>
      <c r="S136" s="43">
        <f t="shared" si="41"/>
        <v>7.9999999996971383E-5</v>
      </c>
      <c r="T136" s="44">
        <f>IF(M136="ON",IF(ISBLANK(D136),"0",D136),"0")</f>
        <v>332.25332600000002</v>
      </c>
      <c r="U136" s="44">
        <f t="shared" si="42"/>
        <v>100.32821</v>
      </c>
      <c r="V136" s="44">
        <f t="shared" si="43"/>
        <v>68.751499999999993</v>
      </c>
      <c r="W136" s="44">
        <f t="shared" si="44"/>
        <v>68.737700000000004</v>
      </c>
      <c r="X136" s="45"/>
    </row>
    <row r="137" spans="1:24" x14ac:dyDescent="0.3">
      <c r="A137" s="69">
        <v>10</v>
      </c>
      <c r="B137" s="37" t="s">
        <v>122</v>
      </c>
      <c r="C137" s="37" t="s">
        <v>126</v>
      </c>
      <c r="D137" s="37">
        <v>132.253173</v>
      </c>
      <c r="E137" s="37">
        <v>299.67143700000003</v>
      </c>
      <c r="F137" s="37">
        <v>68.751599999999996</v>
      </c>
      <c r="G137" s="37">
        <v>68.737799999999993</v>
      </c>
      <c r="H137" s="37">
        <v>0.24199999999999999</v>
      </c>
      <c r="I137" s="37">
        <v>0.23699999999999999</v>
      </c>
      <c r="J137" s="6"/>
      <c r="K137" s="122">
        <f>IF(ISBLANK(D137),"",IF(D136&lt;D137,((D137-200)-$D$148),((D137+200)-$D$148)))</f>
        <v>-1.5610000002652669E-4</v>
      </c>
      <c r="L137" s="123">
        <f t="shared" si="38"/>
        <v>-1.6854598376528585E-4</v>
      </c>
      <c r="M137" s="124" t="s">
        <v>38</v>
      </c>
      <c r="N137" s="122">
        <f>IF(ISBLANK(E137),"",(400-E137)-$E$148)</f>
        <v>1.376999999678219E-4</v>
      </c>
      <c r="O137" s="123">
        <f t="shared" si="39"/>
        <v>1.486789362915924E-4</v>
      </c>
      <c r="P137" s="124" t="s">
        <v>38</v>
      </c>
      <c r="Q137" s="125">
        <f t="shared" si="40"/>
        <v>1.7999999998608018E-4</v>
      </c>
      <c r="R137" s="126" t="s">
        <v>38</v>
      </c>
      <c r="S137" s="127">
        <f t="shared" si="41"/>
        <v>1.7999999998608018E-4</v>
      </c>
      <c r="T137" s="128">
        <f>IF(M137="ON",IF(ISBLANK(D137),"0",IF(D136&lt;D137,(D137-200),(D137+200))),"0")</f>
        <v>332.253173</v>
      </c>
      <c r="U137" s="128">
        <f t="shared" si="42"/>
        <v>100.32856299999997</v>
      </c>
      <c r="V137" s="128">
        <f t="shared" si="43"/>
        <v>68.751599999999996</v>
      </c>
      <c r="W137" s="128">
        <f t="shared" si="44"/>
        <v>68.737799999999993</v>
      </c>
      <c r="X137" s="129"/>
    </row>
    <row r="138" spans="1:24" x14ac:dyDescent="0.3">
      <c r="A138" s="69">
        <v>11</v>
      </c>
      <c r="B138" s="37"/>
      <c r="C138" s="37"/>
      <c r="D138" s="37"/>
      <c r="E138" s="37"/>
      <c r="F138" s="37"/>
      <c r="G138" s="37"/>
      <c r="H138" s="37"/>
      <c r="I138" s="37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37"/>
      <c r="C139" s="37"/>
      <c r="D139" s="37"/>
      <c r="E139" s="37"/>
      <c r="F139" s="37"/>
      <c r="G139" s="37"/>
      <c r="H139" s="37"/>
      <c r="I139" s="37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 t="str">
        <f>B128</f>
        <v>AB0440</v>
      </c>
      <c r="C148" s="49" t="str">
        <f>C128</f>
        <v>AB0497</v>
      </c>
      <c r="D148" s="50">
        <f>T148</f>
        <v>332.25332910000003</v>
      </c>
      <c r="E148" s="50">
        <f>U148</f>
        <v>100.32842530000001</v>
      </c>
      <c r="F148" s="51">
        <f>V148</f>
        <v>68.75142000000001</v>
      </c>
      <c r="G148" s="51">
        <f>W148</f>
        <v>68.737620000000007</v>
      </c>
      <c r="H148" s="49">
        <f>H128</f>
        <v>0.24199999999999999</v>
      </c>
      <c r="I148" s="49">
        <f>I128</f>
        <v>0.23699999999999999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332.25332910000003</v>
      </c>
      <c r="U148" s="57">
        <f>IF(U149=0,VALUE(0),(U128+U129+U130+U131+U132+U133+U134+U135+U136+U137+U138+U139+U140+U141+U142+U143+U144+U145+U146+U147)/U149)</f>
        <v>100.32842530000001</v>
      </c>
      <c r="V148" s="57">
        <f>IF(V149=0,VALUE(0),(V128+V129+V130+V131+V132+V133+V134+V135+V136+V137+V138+V139+V140+V141+V142+V143+V144+V145+V146+V147)/V149)</f>
        <v>68.75142000000001</v>
      </c>
      <c r="W148" s="57">
        <f>IF(W149=0,VALUE(0),(W128+W129+W130+W131+W132+W133+W134+W135+W136+W137+W138+W139+W140+W141+W142+W143+W144+W145+W146+W147)/W149)</f>
        <v>68.737620000000007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10</v>
      </c>
      <c r="U149" s="66">
        <f>COUNT(U128:U147)</f>
        <v>10</v>
      </c>
      <c r="V149" s="66">
        <f>COUNT(V128:V147)</f>
        <v>10</v>
      </c>
      <c r="W149" s="66">
        <f>COUNT(W128:W147)</f>
        <v>10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37"/>
      <c r="C153" s="37"/>
      <c r="D153" s="37"/>
      <c r="E153" s="37"/>
      <c r="F153" s="37"/>
      <c r="G153" s="37"/>
      <c r="H153" s="37"/>
      <c r="I153" s="37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37"/>
      <c r="C154" s="37"/>
      <c r="D154" s="37"/>
      <c r="E154" s="37"/>
      <c r="F154" s="37"/>
      <c r="G154" s="37"/>
      <c r="H154" s="37"/>
      <c r="I154" s="37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37"/>
      <c r="C155" s="37"/>
      <c r="D155" s="37"/>
      <c r="E155" s="37"/>
      <c r="F155" s="37"/>
      <c r="G155" s="37"/>
      <c r="H155" s="37"/>
      <c r="I155" s="37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37"/>
      <c r="C156" s="37"/>
      <c r="D156" s="37"/>
      <c r="E156" s="37"/>
      <c r="F156" s="37"/>
      <c r="G156" s="37"/>
      <c r="H156" s="37"/>
      <c r="I156" s="37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37"/>
      <c r="C157" s="37"/>
      <c r="D157" s="37"/>
      <c r="E157" s="37"/>
      <c r="F157" s="37"/>
      <c r="G157" s="37"/>
      <c r="H157" s="37"/>
      <c r="I157" s="37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37"/>
      <c r="C158" s="37"/>
      <c r="D158" s="37"/>
      <c r="E158" s="37"/>
      <c r="F158" s="37"/>
      <c r="G158" s="37"/>
      <c r="H158" s="37"/>
      <c r="I158" s="37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37"/>
      <c r="C159" s="37"/>
      <c r="D159" s="37"/>
      <c r="E159" s="37"/>
      <c r="F159" s="37"/>
      <c r="G159" s="37"/>
      <c r="H159" s="37"/>
      <c r="I159" s="37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37"/>
      <c r="C160" s="37"/>
      <c r="D160" s="37"/>
      <c r="E160" s="37"/>
      <c r="F160" s="37"/>
      <c r="G160" s="37"/>
      <c r="H160" s="37"/>
      <c r="I160" s="37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7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7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37"/>
      <c r="C163" s="37"/>
      <c r="D163" s="37"/>
      <c r="E163" s="37"/>
      <c r="F163" s="37"/>
      <c r="G163" s="37"/>
      <c r="H163" s="37"/>
      <c r="I163" s="37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37"/>
      <c r="C164" s="37"/>
      <c r="D164" s="37"/>
      <c r="E164" s="37"/>
      <c r="F164" s="37"/>
      <c r="G164" s="37"/>
      <c r="H164" s="37"/>
      <c r="I164" s="37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37"/>
      <c r="E178" s="37"/>
      <c r="F178" s="37"/>
      <c r="G178" s="37"/>
      <c r="H178" s="37"/>
      <c r="I178" s="37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37"/>
      <c r="E179" s="37"/>
      <c r="F179" s="37"/>
      <c r="G179" s="37"/>
      <c r="H179" s="37"/>
      <c r="I179" s="37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7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7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7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7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7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7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7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7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37"/>
      <c r="E203" s="37"/>
      <c r="F203" s="37"/>
      <c r="G203" s="37"/>
      <c r="H203" s="37"/>
      <c r="I203" s="37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7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7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7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7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7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7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7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7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7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37"/>
      <c r="E228" s="37"/>
      <c r="F228" s="37"/>
      <c r="G228" s="37"/>
      <c r="H228" s="37"/>
      <c r="I228" s="37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7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7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7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7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7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7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7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7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7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37"/>
      <c r="E253" s="37"/>
      <c r="F253" s="37"/>
      <c r="G253" s="37"/>
      <c r="H253" s="37"/>
      <c r="I253" s="37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7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7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7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7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7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7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7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7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7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37"/>
      <c r="E278" s="37"/>
      <c r="F278" s="37"/>
      <c r="G278" s="37"/>
      <c r="H278" s="37"/>
      <c r="I278" s="37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7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116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1168" priority="103" operator="equal">
      <formula>"OFF"</formula>
    </cfRule>
  </conditionalFormatting>
  <conditionalFormatting sqref="P28:P47">
    <cfRule type="cellIs" dxfId="1167" priority="102" operator="equal">
      <formula>"OFF"</formula>
    </cfRule>
  </conditionalFormatting>
  <conditionalFormatting sqref="R28:R47">
    <cfRule type="cellIs" dxfId="1166" priority="101" operator="equal">
      <formula>"OFF"</formula>
    </cfRule>
  </conditionalFormatting>
  <conditionalFormatting sqref="O28:O47">
    <cfRule type="cellIs" dxfId="1165" priority="100" operator="notBetween">
      <formula>-0.0017</formula>
      <formula>0.0017</formula>
    </cfRule>
  </conditionalFormatting>
  <conditionalFormatting sqref="L28:L47">
    <cfRule type="cellIs" dxfId="1164" priority="99" operator="notBetween">
      <formula>-0.0017</formula>
      <formula>0.0017</formula>
    </cfRule>
  </conditionalFormatting>
  <conditionalFormatting sqref="K53:K72 N53:N72">
    <cfRule type="cellIs" dxfId="116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1162" priority="96" operator="equal">
      <formula>"OFF"</formula>
    </cfRule>
  </conditionalFormatting>
  <conditionalFormatting sqref="P53:P72">
    <cfRule type="cellIs" dxfId="1161" priority="95" operator="equal">
      <formula>"OFF"</formula>
    </cfRule>
  </conditionalFormatting>
  <conditionalFormatting sqref="R53:R72">
    <cfRule type="cellIs" dxfId="1160" priority="94" operator="equal">
      <formula>"OFF"</formula>
    </cfRule>
  </conditionalFormatting>
  <conditionalFormatting sqref="O53:O72">
    <cfRule type="cellIs" dxfId="1159" priority="93" operator="notBetween">
      <formula>-0.0017</formula>
      <formula>0.0017</formula>
    </cfRule>
  </conditionalFormatting>
  <conditionalFormatting sqref="L53:L72">
    <cfRule type="cellIs" dxfId="1158" priority="92" operator="notBetween">
      <formula>-0.0017</formula>
      <formula>0.0017</formula>
    </cfRule>
  </conditionalFormatting>
  <conditionalFormatting sqref="K78:K97 N78:N97">
    <cfRule type="cellIs" dxfId="115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1156" priority="89" operator="equal">
      <formula>"OFF"</formula>
    </cfRule>
  </conditionalFormatting>
  <conditionalFormatting sqref="P78:P97">
    <cfRule type="cellIs" dxfId="1155" priority="88" operator="equal">
      <formula>"OFF"</formula>
    </cfRule>
  </conditionalFormatting>
  <conditionalFormatting sqref="R78:R97">
    <cfRule type="cellIs" dxfId="1154" priority="87" operator="equal">
      <formula>"OFF"</formula>
    </cfRule>
  </conditionalFormatting>
  <conditionalFormatting sqref="O78:O97">
    <cfRule type="cellIs" dxfId="1153" priority="86" operator="notBetween">
      <formula>-0.0017</formula>
      <formula>0.0017</formula>
    </cfRule>
  </conditionalFormatting>
  <conditionalFormatting sqref="L78:L97">
    <cfRule type="cellIs" dxfId="1152" priority="85" operator="notBetween">
      <formula>-0.0017</formula>
      <formula>0.0017</formula>
    </cfRule>
  </conditionalFormatting>
  <conditionalFormatting sqref="K103:K122 N103:N122">
    <cfRule type="cellIs" dxfId="115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1150" priority="82" operator="equal">
      <formula>"OFF"</formula>
    </cfRule>
  </conditionalFormatting>
  <conditionalFormatting sqref="P103:P122">
    <cfRule type="cellIs" dxfId="1149" priority="81" operator="equal">
      <formula>"OFF"</formula>
    </cfRule>
  </conditionalFormatting>
  <conditionalFormatting sqref="R103:R122">
    <cfRule type="cellIs" dxfId="1148" priority="80" operator="equal">
      <formula>"OFF"</formula>
    </cfRule>
  </conditionalFormatting>
  <conditionalFormatting sqref="O103:O122">
    <cfRule type="cellIs" dxfId="1147" priority="79" operator="notBetween">
      <formula>-0.0017</formula>
      <formula>0.0017</formula>
    </cfRule>
  </conditionalFormatting>
  <conditionalFormatting sqref="L103:L122">
    <cfRule type="cellIs" dxfId="1146" priority="78" operator="notBetween">
      <formula>-0.0017</formula>
      <formula>0.0017</formula>
    </cfRule>
  </conditionalFormatting>
  <conditionalFormatting sqref="K128:K147 N128:N147">
    <cfRule type="cellIs" dxfId="114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1144" priority="75" operator="equal">
      <formula>"OFF"</formula>
    </cfRule>
  </conditionalFormatting>
  <conditionalFormatting sqref="P128:P147">
    <cfRule type="cellIs" dxfId="1143" priority="74" operator="equal">
      <formula>"OFF"</formula>
    </cfRule>
  </conditionalFormatting>
  <conditionalFormatting sqref="R128:R147">
    <cfRule type="cellIs" dxfId="1142" priority="73" operator="equal">
      <formula>"OFF"</formula>
    </cfRule>
  </conditionalFormatting>
  <conditionalFormatting sqref="O128:O147">
    <cfRule type="cellIs" dxfId="1141" priority="72" operator="notBetween">
      <formula>-0.0017</formula>
      <formula>0.0017</formula>
    </cfRule>
  </conditionalFormatting>
  <conditionalFormatting sqref="L128:L147">
    <cfRule type="cellIs" dxfId="1140" priority="71" operator="notBetween">
      <formula>-0.0017</formula>
      <formula>0.0017</formula>
    </cfRule>
  </conditionalFormatting>
  <conditionalFormatting sqref="K153:K172 N153:N172">
    <cfRule type="cellIs" dxfId="113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1138" priority="68" operator="equal">
      <formula>"OFF"</formula>
    </cfRule>
  </conditionalFormatting>
  <conditionalFormatting sqref="P153:P172">
    <cfRule type="cellIs" dxfId="1137" priority="67" operator="equal">
      <formula>"OFF"</formula>
    </cfRule>
  </conditionalFormatting>
  <conditionalFormatting sqref="R153:R172">
    <cfRule type="cellIs" dxfId="1136" priority="66" operator="equal">
      <formula>"OFF"</formula>
    </cfRule>
  </conditionalFormatting>
  <conditionalFormatting sqref="O153:O172">
    <cfRule type="cellIs" dxfId="1135" priority="65" operator="notBetween">
      <formula>-0.0017</formula>
      <formula>0.0017</formula>
    </cfRule>
  </conditionalFormatting>
  <conditionalFormatting sqref="L153:L172">
    <cfRule type="cellIs" dxfId="1134" priority="64" operator="notBetween">
      <formula>-0.0017</formula>
      <formula>0.0017</formula>
    </cfRule>
  </conditionalFormatting>
  <conditionalFormatting sqref="K178:K197 N178:N197">
    <cfRule type="cellIs" dxfId="113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1132" priority="61" operator="equal">
      <formula>"OFF"</formula>
    </cfRule>
  </conditionalFormatting>
  <conditionalFormatting sqref="P178:P197">
    <cfRule type="cellIs" dxfId="1131" priority="60" operator="equal">
      <formula>"OFF"</formula>
    </cfRule>
  </conditionalFormatting>
  <conditionalFormatting sqref="R178:R197">
    <cfRule type="cellIs" dxfId="1130" priority="59" operator="equal">
      <formula>"OFF"</formula>
    </cfRule>
  </conditionalFormatting>
  <conditionalFormatting sqref="O178:O197">
    <cfRule type="cellIs" dxfId="1129" priority="58" operator="notBetween">
      <formula>-0.0017</formula>
      <formula>0.0017</formula>
    </cfRule>
  </conditionalFormatting>
  <conditionalFormatting sqref="L178:L197">
    <cfRule type="cellIs" dxfId="1128" priority="57" operator="notBetween">
      <formula>-0.0017</formula>
      <formula>0.0017</formula>
    </cfRule>
  </conditionalFormatting>
  <conditionalFormatting sqref="K203:K222 N203:N222">
    <cfRule type="cellIs" dxfId="112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1126" priority="54" operator="equal">
      <formula>"OFF"</formula>
    </cfRule>
  </conditionalFormatting>
  <conditionalFormatting sqref="P203:P222">
    <cfRule type="cellIs" dxfId="1125" priority="53" operator="equal">
      <formula>"OFF"</formula>
    </cfRule>
  </conditionalFormatting>
  <conditionalFormatting sqref="R203:R222">
    <cfRule type="cellIs" dxfId="1124" priority="52" operator="equal">
      <formula>"OFF"</formula>
    </cfRule>
  </conditionalFormatting>
  <conditionalFormatting sqref="O203:O222">
    <cfRule type="cellIs" dxfId="1123" priority="51" operator="notBetween">
      <formula>-0.0017</formula>
      <formula>0.0017</formula>
    </cfRule>
  </conditionalFormatting>
  <conditionalFormatting sqref="L203:L222">
    <cfRule type="cellIs" dxfId="1122" priority="50" operator="notBetween">
      <formula>-0.0017</formula>
      <formula>0.0017</formula>
    </cfRule>
  </conditionalFormatting>
  <conditionalFormatting sqref="K228:K247 N228:N247">
    <cfRule type="cellIs" dxfId="112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1120" priority="47" operator="equal">
      <formula>"OFF"</formula>
    </cfRule>
  </conditionalFormatting>
  <conditionalFormatting sqref="P228:P247">
    <cfRule type="cellIs" dxfId="1119" priority="46" operator="equal">
      <formula>"OFF"</formula>
    </cfRule>
  </conditionalFormatting>
  <conditionalFormatting sqref="R228:R247">
    <cfRule type="cellIs" dxfId="1118" priority="45" operator="equal">
      <formula>"OFF"</formula>
    </cfRule>
  </conditionalFormatting>
  <conditionalFormatting sqref="O228:O247">
    <cfRule type="cellIs" dxfId="1117" priority="44" operator="notBetween">
      <formula>-0.0017</formula>
      <formula>0.0017</formula>
    </cfRule>
  </conditionalFormatting>
  <conditionalFormatting sqref="L228:L247">
    <cfRule type="cellIs" dxfId="1116" priority="43" operator="notBetween">
      <formula>-0.0017</formula>
      <formula>0.0017</formula>
    </cfRule>
  </conditionalFormatting>
  <conditionalFormatting sqref="K253:K272 N253:N272">
    <cfRule type="cellIs" dxfId="111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1114" priority="40" operator="equal">
      <formula>"OFF"</formula>
    </cfRule>
  </conditionalFormatting>
  <conditionalFormatting sqref="P253:P272">
    <cfRule type="cellIs" dxfId="1113" priority="39" operator="equal">
      <formula>"OFF"</formula>
    </cfRule>
  </conditionalFormatting>
  <conditionalFormatting sqref="R253:R272">
    <cfRule type="cellIs" dxfId="1112" priority="38" operator="equal">
      <formula>"OFF"</formula>
    </cfRule>
  </conditionalFormatting>
  <conditionalFormatting sqref="O253:O272">
    <cfRule type="cellIs" dxfId="1111" priority="37" operator="notBetween">
      <formula>-0.0017</formula>
      <formula>0.0017</formula>
    </cfRule>
  </conditionalFormatting>
  <conditionalFormatting sqref="L253:L272">
    <cfRule type="cellIs" dxfId="1110" priority="36" operator="notBetween">
      <formula>-0.0017</formula>
      <formula>0.0017</formula>
    </cfRule>
  </conditionalFormatting>
  <conditionalFormatting sqref="K278:K297 N278:N297">
    <cfRule type="cellIs" dxfId="110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1108" priority="33" operator="equal">
      <formula>"OFF"</formula>
    </cfRule>
  </conditionalFormatting>
  <conditionalFormatting sqref="P278:P297">
    <cfRule type="cellIs" dxfId="1107" priority="32" operator="equal">
      <formula>"OFF"</formula>
    </cfRule>
  </conditionalFormatting>
  <conditionalFormatting sqref="R278:R297">
    <cfRule type="cellIs" dxfId="1106" priority="31" operator="equal">
      <formula>"OFF"</formula>
    </cfRule>
  </conditionalFormatting>
  <conditionalFormatting sqref="O278:O297">
    <cfRule type="cellIs" dxfId="1105" priority="30" operator="notBetween">
      <formula>-0.0017</formula>
      <formula>0.0017</formula>
    </cfRule>
  </conditionalFormatting>
  <conditionalFormatting sqref="L278:L297">
    <cfRule type="cellIs" dxfId="1104" priority="29" operator="notBetween">
      <formula>-0.0017</formula>
      <formula>0.0017</formula>
    </cfRule>
  </conditionalFormatting>
  <conditionalFormatting sqref="K303:K322 N303:N322">
    <cfRule type="cellIs" dxfId="110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1102" priority="26" operator="equal">
      <formula>"OFF"</formula>
    </cfRule>
  </conditionalFormatting>
  <conditionalFormatting sqref="P303:P322">
    <cfRule type="cellIs" dxfId="1101" priority="25" operator="equal">
      <formula>"OFF"</formula>
    </cfRule>
  </conditionalFormatting>
  <conditionalFormatting sqref="R303:R322">
    <cfRule type="cellIs" dxfId="1100" priority="24" operator="equal">
      <formula>"OFF"</formula>
    </cfRule>
  </conditionalFormatting>
  <conditionalFormatting sqref="O303:O322">
    <cfRule type="cellIs" dxfId="1099" priority="23" operator="notBetween">
      <formula>-0.0017</formula>
      <formula>0.0017</formula>
    </cfRule>
  </conditionalFormatting>
  <conditionalFormatting sqref="L303:L322">
    <cfRule type="cellIs" dxfId="1098" priority="22" operator="notBetween">
      <formula>-0.0017</formula>
      <formula>0.0017</formula>
    </cfRule>
  </conditionalFormatting>
  <conditionalFormatting sqref="K328:K347 N328:N347">
    <cfRule type="cellIs" dxfId="109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1096" priority="19" operator="equal">
      <formula>"OFF"</formula>
    </cfRule>
  </conditionalFormatting>
  <conditionalFormatting sqref="P328:P347">
    <cfRule type="cellIs" dxfId="1095" priority="18" operator="equal">
      <formula>"OFF"</formula>
    </cfRule>
  </conditionalFormatting>
  <conditionalFormatting sqref="R328:R347">
    <cfRule type="cellIs" dxfId="1094" priority="17" operator="equal">
      <formula>"OFF"</formula>
    </cfRule>
  </conditionalFormatting>
  <conditionalFormatting sqref="O328:O347">
    <cfRule type="cellIs" dxfId="1093" priority="16" operator="notBetween">
      <formula>-0.0017</formula>
      <formula>0.0017</formula>
    </cfRule>
  </conditionalFormatting>
  <conditionalFormatting sqref="L328:L347">
    <cfRule type="cellIs" dxfId="1092" priority="15" operator="notBetween">
      <formula>-0.0017</formula>
      <formula>0.0017</formula>
    </cfRule>
  </conditionalFormatting>
  <conditionalFormatting sqref="K353:K372 N353:N372">
    <cfRule type="cellIs" dxfId="109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1090" priority="12" operator="equal">
      <formula>"OFF"</formula>
    </cfRule>
  </conditionalFormatting>
  <conditionalFormatting sqref="P353:P372">
    <cfRule type="cellIs" dxfId="1089" priority="11" operator="equal">
      <formula>"OFF"</formula>
    </cfRule>
  </conditionalFormatting>
  <conditionalFormatting sqref="R353:R372">
    <cfRule type="cellIs" dxfId="1088" priority="10" operator="equal">
      <formula>"OFF"</formula>
    </cfRule>
  </conditionalFormatting>
  <conditionalFormatting sqref="O353:O372">
    <cfRule type="cellIs" dxfId="1087" priority="9" operator="notBetween">
      <formula>-0.0017</formula>
      <formula>0.0017</formula>
    </cfRule>
  </conditionalFormatting>
  <conditionalFormatting sqref="L353:L372">
    <cfRule type="cellIs" dxfId="1086" priority="8" operator="notBetween">
      <formula>-0.0017</formula>
      <formula>0.0017</formula>
    </cfRule>
  </conditionalFormatting>
  <conditionalFormatting sqref="K378:K397 N378:N397">
    <cfRule type="cellIs" dxfId="108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1084" priority="5" operator="equal">
      <formula>"OFF"</formula>
    </cfRule>
  </conditionalFormatting>
  <conditionalFormatting sqref="P378:P397">
    <cfRule type="cellIs" dxfId="1083" priority="4" operator="equal">
      <formula>"OFF"</formula>
    </cfRule>
  </conditionalFormatting>
  <conditionalFormatting sqref="R378:R397">
    <cfRule type="cellIs" dxfId="1082" priority="3" operator="equal">
      <formula>"OFF"</formula>
    </cfRule>
  </conditionalFormatting>
  <conditionalFormatting sqref="O378:O397">
    <cfRule type="cellIs" dxfId="1081" priority="2" operator="notBetween">
      <formula>-0.0017</formula>
      <formula>0.0017</formula>
    </cfRule>
  </conditionalFormatting>
  <conditionalFormatting sqref="L378:L397">
    <cfRule type="cellIs" dxfId="108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37EA608A-0C99-4EAC-A19C-A0755B8E5666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C18B-C61D-4145-82F1-2B50EB4D02CF}">
  <sheetPr>
    <tabColor theme="3" tint="0.79998168889431442"/>
  </sheetPr>
  <dimension ref="A1:AK399"/>
  <sheetViews>
    <sheetView topLeftCell="K1" zoomScale="70" zoomScaleNormal="70" workbookViewId="0">
      <pane ySplit="24" topLeftCell="A103" activePane="bottomLeft" state="frozen"/>
      <selection activeCell="Z43" sqref="Z43"/>
      <selection pane="bottomLeft" activeCell="P4" sqref="P4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69" t="s">
        <v>124</v>
      </c>
      <c r="F1" s="170">
        <v>1026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71"/>
      <c r="F2" s="170">
        <v>18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70">
        <v>60</v>
      </c>
      <c r="G3" s="198" t="s">
        <v>51</v>
      </c>
      <c r="H3" s="198"/>
      <c r="N3" s="199" t="s">
        <v>58</v>
      </c>
      <c r="O3" s="199"/>
      <c r="P3" s="99"/>
      <c r="Q3" s="101">
        <v>2.4</v>
      </c>
      <c r="R3" s="99"/>
      <c r="S3" s="100">
        <v>2.4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2.4296061984940138</v>
      </c>
      <c r="G4" s="198" t="s">
        <v>49</v>
      </c>
      <c r="H4" s="198"/>
      <c r="N4" s="200" t="s">
        <v>59</v>
      </c>
      <c r="O4" s="200"/>
      <c r="P4" s="110">
        <v>0.9998132757</v>
      </c>
      <c r="Q4" s="111">
        <f>IF(P4="","0",(P4-1)*1000000)</f>
        <v>-186.72429999999628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-184.32429999999627</v>
      </c>
      <c r="R5" s="109"/>
      <c r="S5" s="114">
        <f>S4+S3</f>
        <v>2.4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 t="str">
        <f>B48</f>
        <v>AB0450</v>
      </c>
      <c r="C9" s="8" t="str">
        <f>C48</f>
        <v>AB0350</v>
      </c>
      <c r="D9" s="9">
        <f>D48</f>
        <v>145.6479946</v>
      </c>
      <c r="E9" s="9">
        <f>E48</f>
        <v>99.863405700000001</v>
      </c>
      <c r="F9" s="9">
        <f>VALUE(F48)</f>
        <v>120.52297000000002</v>
      </c>
      <c r="G9" s="9">
        <f>VALUE(G48)</f>
        <v>120.50017</v>
      </c>
      <c r="H9" s="9">
        <f>H48</f>
        <v>0.24299999999999999</v>
      </c>
      <c r="I9" s="10">
        <f>I48</f>
        <v>0.24099999999999999</v>
      </c>
      <c r="K9" s="79">
        <f>(F9*(1+($S$3/1000000)))/(1+($Q$3/1000000))-F9</f>
        <v>0</v>
      </c>
      <c r="L9" s="78">
        <f>(G9*(1+($S$5/1000000)))/(1+($Q$5/1000000))-G9</f>
        <v>2.2504458011610495E-2</v>
      </c>
      <c r="N9" s="88" t="s">
        <v>14</v>
      </c>
      <c r="O9" s="212" t="str">
        <f t="shared" ref="O9:O23" si="0">IF(C9=0,"",$C$9&amp;"-"&amp;$B$9&amp;"-"&amp;C9)</f>
        <v>AB0350-AB0450-AB0350</v>
      </c>
      <c r="P9" s="212"/>
      <c r="Q9" s="89">
        <v>0</v>
      </c>
      <c r="R9" s="90">
        <f>IF(F9=0,"",F9+K9)</f>
        <v>120.52297000000002</v>
      </c>
      <c r="S9" s="89">
        <f t="shared" ref="S9:S23" si="1">IF(E9=0,"",E9)</f>
        <v>99.863405700000001</v>
      </c>
      <c r="T9" s="213" t="str">
        <f t="shared" ref="T9:T23" si="2">H9&amp;"/"&amp;I9</f>
        <v>0.243/0.241</v>
      </c>
      <c r="U9" s="213"/>
      <c r="V9" s="93" t="str">
        <f>"  #  "&amp;E1&amp;" Atm ppm = "&amp;F4&amp;"     ( p: "&amp;F1&amp;"mbar    t: "&amp;F2&amp;"C     hum: "&amp;F3&amp;" % )"</f>
        <v xml:space="preserve">  #  211007-PC Atm ppm = 2.42960619849401     ( p: 1026mbar    t: 18C     hum: 60 % )</v>
      </c>
      <c r="X9" s="88" t="s">
        <v>14</v>
      </c>
      <c r="Y9" s="212" t="str">
        <f t="shared" ref="Y9:Y23" si="3">O9</f>
        <v>AB0350-AB0450-AB0350</v>
      </c>
      <c r="Z9" s="212"/>
      <c r="AA9" s="89">
        <f t="shared" ref="AA9:AA23" si="4">Q9</f>
        <v>0</v>
      </c>
      <c r="AB9" s="92">
        <f t="shared" ref="AB9:AB23" si="5">IF(G9=0,"",G9+L9)</f>
        <v>120.52267445801161</v>
      </c>
      <c r="AC9" s="93" t="str">
        <f>"  #  "&amp;E1&amp;" Atmos ppm = "&amp;F4&amp;"     ( p: "&amp;F1&amp;"mbar    t: "&amp;F2&amp;"C     hum: "&amp;F3&amp;" % )"</f>
        <v xml:space="preserve">  #  211007-PC Atmos ppm = 2.42960619849401     ( p: 1026mbar    t: 18C     hum: 60 % )</v>
      </c>
      <c r="AD9" s="6"/>
    </row>
    <row r="10" spans="1:37" x14ac:dyDescent="0.3">
      <c r="A10" s="7" t="s">
        <v>15</v>
      </c>
      <c r="B10" s="8" t="str">
        <f>B73</f>
        <v>AB0450</v>
      </c>
      <c r="C10" s="8" t="str">
        <f>C73</f>
        <v>AB0360</v>
      </c>
      <c r="D10" s="9">
        <f>D73</f>
        <v>145.8311885</v>
      </c>
      <c r="E10" s="9">
        <f>E73</f>
        <v>99.8762124</v>
      </c>
      <c r="F10" s="9">
        <f>VALUE(F73)</f>
        <v>108.38658000000001</v>
      </c>
      <c r="G10" s="9">
        <f>VALUE(G73)</f>
        <v>108.36608000000001</v>
      </c>
      <c r="H10" s="9">
        <f>H73</f>
        <v>0.24299999999999999</v>
      </c>
      <c r="I10" s="10">
        <f>I73</f>
        <v>0.23799999999999999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2.0238310844234775E-2</v>
      </c>
      <c r="N10" s="11" t="s">
        <v>14</v>
      </c>
      <c r="O10" s="208" t="str">
        <f t="shared" si="0"/>
        <v>AB0350-AB0450-AB0360</v>
      </c>
      <c r="P10" s="208"/>
      <c r="Q10" s="12">
        <f t="shared" ref="Q10:Q23" si="8">IF(D10=0,"",IF($D$9&lt;D10,D10-$D$9,(400-$D$9+D10)))</f>
        <v>0.18319389999999203</v>
      </c>
      <c r="R10" s="13">
        <f t="shared" ref="R10:R23" si="9">IF(F10=0,"",F10+K10)</f>
        <v>108.38658000000001</v>
      </c>
      <c r="S10" s="12">
        <f t="shared" si="1"/>
        <v>99.8762124</v>
      </c>
      <c r="T10" s="209" t="str">
        <f t="shared" si="2"/>
        <v>0.243/0.238</v>
      </c>
      <c r="U10" s="209"/>
      <c r="V10" s="91"/>
      <c r="X10" s="11" t="s">
        <v>14</v>
      </c>
      <c r="Y10" s="208" t="str">
        <f t="shared" si="3"/>
        <v>AB0350-AB0450-AB0360</v>
      </c>
      <c r="Z10" s="208"/>
      <c r="AA10" s="12">
        <f t="shared" si="4"/>
        <v>0.18319389999999203</v>
      </c>
      <c r="AB10" s="13">
        <f t="shared" si="5"/>
        <v>108.38631831084425</v>
      </c>
      <c r="AC10" s="14"/>
      <c r="AD10" s="6"/>
    </row>
    <row r="11" spans="1:37" x14ac:dyDescent="0.3">
      <c r="A11" s="7" t="s">
        <v>16</v>
      </c>
      <c r="B11" s="8" t="str">
        <f>B98</f>
        <v>AB0450</v>
      </c>
      <c r="C11" s="8" t="str">
        <f>C98</f>
        <v>AB0440</v>
      </c>
      <c r="D11" s="9">
        <f>D98</f>
        <v>139.52248069999999</v>
      </c>
      <c r="E11" s="9">
        <f>E98</f>
        <v>100.1842269</v>
      </c>
      <c r="F11" s="9">
        <f>VALUE(F98)</f>
        <v>12.216349999999998</v>
      </c>
      <c r="G11" s="9">
        <f>VALUE(G98)</f>
        <v>12.21405</v>
      </c>
      <c r="H11" s="9">
        <f>H98</f>
        <v>0.24299999999999999</v>
      </c>
      <c r="I11" s="10">
        <f>I98</f>
        <v>0.24199999999999999</v>
      </c>
      <c r="K11" s="79">
        <f t="shared" si="6"/>
        <v>0</v>
      </c>
      <c r="L11" s="78">
        <f t="shared" si="7"/>
        <v>2.2810803949635527E-3</v>
      </c>
      <c r="N11" s="11" t="s">
        <v>14</v>
      </c>
      <c r="O11" s="208" t="str">
        <f t="shared" si="0"/>
        <v>AB0350-AB0450-AB0440</v>
      </c>
      <c r="P11" s="208"/>
      <c r="Q11" s="12">
        <f t="shared" si="8"/>
        <v>393.87448610000001</v>
      </c>
      <c r="R11" s="13">
        <f t="shared" si="9"/>
        <v>12.216349999999998</v>
      </c>
      <c r="S11" s="12">
        <f t="shared" si="1"/>
        <v>100.1842269</v>
      </c>
      <c r="T11" s="209" t="str">
        <f t="shared" si="2"/>
        <v>0.243/0.242</v>
      </c>
      <c r="U11" s="209"/>
      <c r="V11" s="91"/>
      <c r="X11" s="11" t="s">
        <v>14</v>
      </c>
      <c r="Y11" s="208" t="str">
        <f t="shared" si="3"/>
        <v>AB0350-AB0450-AB0440</v>
      </c>
      <c r="Z11" s="208"/>
      <c r="AA11" s="12">
        <f t="shared" si="4"/>
        <v>393.87448610000001</v>
      </c>
      <c r="AB11" s="13">
        <f t="shared" si="5"/>
        <v>12.216331080394964</v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 t="str">
        <f>B123</f>
        <v>AB0450</v>
      </c>
      <c r="C12" s="8" t="str">
        <f>C123</f>
        <v>AB0487</v>
      </c>
      <c r="D12" s="9">
        <f>D123</f>
        <v>332.19129279999999</v>
      </c>
      <c r="E12" s="9">
        <f>E123</f>
        <v>100.51368040000001</v>
      </c>
      <c r="F12" s="9">
        <f>VALUE(F123)</f>
        <v>44.690600000000003</v>
      </c>
      <c r="G12" s="9">
        <f>VALUE(G123)</f>
        <v>44.680799999999991</v>
      </c>
      <c r="H12" s="9">
        <f>H123</f>
        <v>0.24299999999999999</v>
      </c>
      <c r="I12" s="10">
        <f>I123</f>
        <v>0.24399999999999999</v>
      </c>
      <c r="K12" s="79">
        <f t="shared" si="6"/>
        <v>0</v>
      </c>
      <c r="L12" s="78">
        <f t="shared" si="7"/>
        <v>8.3445292029509233E-3</v>
      </c>
      <c r="N12" s="11" t="s">
        <v>14</v>
      </c>
      <c r="O12" s="208" t="str">
        <f t="shared" si="0"/>
        <v>AB0350-AB0450-AB0487</v>
      </c>
      <c r="P12" s="208"/>
      <c r="Q12" s="12">
        <f t="shared" si="8"/>
        <v>186.54329819999998</v>
      </c>
      <c r="R12" s="13">
        <f t="shared" si="9"/>
        <v>44.690600000000003</v>
      </c>
      <c r="S12" s="12">
        <f t="shared" si="1"/>
        <v>100.51368040000001</v>
      </c>
      <c r="T12" s="209" t="str">
        <f t="shared" si="2"/>
        <v>0.243/0.244</v>
      </c>
      <c r="U12" s="209"/>
      <c r="V12" s="91"/>
      <c r="X12" s="11" t="s">
        <v>14</v>
      </c>
      <c r="Y12" s="208" t="str">
        <f t="shared" si="3"/>
        <v>AB0350-AB0450-AB0487</v>
      </c>
      <c r="Z12" s="208"/>
      <c r="AA12" s="12">
        <f t="shared" si="4"/>
        <v>186.54329819999998</v>
      </c>
      <c r="AB12" s="13">
        <f t="shared" si="5"/>
        <v>44.689144529202942</v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 t="str">
        <f>B148</f>
        <v>AB0450</v>
      </c>
      <c r="C13" s="8" t="str">
        <f>C148</f>
        <v>AB0497</v>
      </c>
      <c r="D13" s="9">
        <f>D148</f>
        <v>330.69041429999999</v>
      </c>
      <c r="E13" s="9">
        <f>E148</f>
        <v>100.43904550000002</v>
      </c>
      <c r="F13" s="9">
        <f>VALUE(F148)</f>
        <v>56.632129999999997</v>
      </c>
      <c r="G13" s="9">
        <f>VALUE(G148)</f>
        <v>56.620230000000006</v>
      </c>
      <c r="H13" s="9">
        <f>H148</f>
        <v>0.24299999999999999</v>
      </c>
      <c r="I13" s="10">
        <f>I148</f>
        <v>0.23699999999999999</v>
      </c>
      <c r="K13" s="79">
        <f t="shared" si="6"/>
        <v>0</v>
      </c>
      <c r="L13" s="78">
        <f t="shared" si="7"/>
        <v>1.057432191707619E-2</v>
      </c>
      <c r="N13" s="11" t="s">
        <v>14</v>
      </c>
      <c r="O13" s="208" t="str">
        <f t="shared" si="0"/>
        <v>AB0350-AB0450-AB0497</v>
      </c>
      <c r="P13" s="208"/>
      <c r="Q13" s="12">
        <f t="shared" si="8"/>
        <v>185.04241969999998</v>
      </c>
      <c r="R13" s="13">
        <f t="shared" si="9"/>
        <v>56.632129999999997</v>
      </c>
      <c r="S13" s="12">
        <f t="shared" si="1"/>
        <v>100.43904550000002</v>
      </c>
      <c r="T13" s="209" t="str">
        <f t="shared" si="2"/>
        <v>0.243/0.237</v>
      </c>
      <c r="U13" s="209"/>
      <c r="V13" s="91"/>
      <c r="X13" s="11" t="s">
        <v>14</v>
      </c>
      <c r="Y13" s="208" t="str">
        <f t="shared" si="3"/>
        <v>AB0350-AB0450-AB0497</v>
      </c>
      <c r="Z13" s="208"/>
      <c r="AA13" s="12">
        <f t="shared" si="4"/>
        <v>185.04241969999998</v>
      </c>
      <c r="AB13" s="13">
        <f t="shared" si="5"/>
        <v>56.630804321917083</v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37" t="s">
        <v>123</v>
      </c>
      <c r="C28" s="37" t="s">
        <v>118</v>
      </c>
      <c r="D28" s="37">
        <v>145.64787799999999</v>
      </c>
      <c r="E28" s="37">
        <v>99.864230000000006</v>
      </c>
      <c r="F28" s="37">
        <v>120.52290000000001</v>
      </c>
      <c r="G28" s="37">
        <v>120.5001</v>
      </c>
      <c r="H28" s="37">
        <v>0.24299999999999999</v>
      </c>
      <c r="I28" s="37">
        <v>0.24099999999999999</v>
      </c>
      <c r="J28" s="6"/>
      <c r="K28" s="38">
        <f>IF(ISBLANK(D28),"",D28-$D$48)</f>
        <v>-1.1660000001256776E-4</v>
      </c>
      <c r="L28" s="39">
        <f t="shared" ref="L28:L47" si="10">IF(K28="","",SIN(K28*PI()/200)*G28)</f>
        <v>-2.2070177948218007E-4</v>
      </c>
      <c r="M28" s="40" t="s">
        <v>38</v>
      </c>
      <c r="N28" s="38">
        <f>IF(ISBLANK(E28),"",E28-$E$48)</f>
        <v>8.2430000000499604E-4</v>
      </c>
      <c r="O28" s="39">
        <f t="shared" ref="O28:O47" si="11">IF(N28="","",SIN(N28*PI()/200)*G28)</f>
        <v>1.5602442264465975E-3</v>
      </c>
      <c r="P28" s="40" t="s">
        <v>38</v>
      </c>
      <c r="Q28" s="41">
        <f>IF(ISBLANK(F28),"",F28-$F$48)</f>
        <v>-7.0000000008008101E-5</v>
      </c>
      <c r="R28" s="42" t="s">
        <v>38</v>
      </c>
      <c r="S28" s="43">
        <f t="shared" ref="S28:S47" si="12">IF(ISBLANK(G28),"",G28-$G$48)</f>
        <v>-6.9999999993797246E-5</v>
      </c>
      <c r="T28" s="44">
        <f>IF(M28="ON",IF(ISBLANK(D28),"0",D28),"0")</f>
        <v>145.64787799999999</v>
      </c>
      <c r="U28" s="44">
        <f t="shared" ref="U28:U47" si="13">IF(P28="ON",IF(ISBLANK(E28),"0",IF(E28&lt;200,E28,(400-E28))),"0")</f>
        <v>99.864230000000006</v>
      </c>
      <c r="V28" s="44">
        <f t="shared" ref="V28:V47" si="14">IF(R28="ON",IF(ISBLANK(F28),"0",F28),"0")</f>
        <v>120.52290000000001</v>
      </c>
      <c r="W28" s="44">
        <f t="shared" ref="W28:W47" si="15">IF(R28="ON",IF(ISBLANK(G28),"0",G28),"0")</f>
        <v>120.5001</v>
      </c>
      <c r="X28" s="45"/>
      <c r="Y28" s="81"/>
    </row>
    <row r="29" spans="1:35" x14ac:dyDescent="0.3">
      <c r="A29" s="35">
        <v>2</v>
      </c>
      <c r="B29" s="37" t="s">
        <v>123</v>
      </c>
      <c r="C29" s="37" t="s">
        <v>118</v>
      </c>
      <c r="D29" s="37">
        <v>345.64750700000002</v>
      </c>
      <c r="E29" s="37">
        <v>300.13712199999998</v>
      </c>
      <c r="F29" s="37">
        <v>120.52290000000001</v>
      </c>
      <c r="G29" s="37">
        <v>120.5001</v>
      </c>
      <c r="H29" s="37">
        <v>0.24299999999999999</v>
      </c>
      <c r="I29" s="37">
        <v>0.24099999999999999</v>
      </c>
      <c r="J29" s="6"/>
      <c r="K29" s="122">
        <f>IF(ISBLANK(D29),"",IF(D28&lt;D29,((D29-200)-$D$48),((D29+200)-$D$48)))</f>
        <v>-4.8759999998537751E-4</v>
      </c>
      <c r="L29" s="123">
        <f t="shared" si="10"/>
        <v>-9.2293471406254351E-4</v>
      </c>
      <c r="M29" s="124" t="s">
        <v>38</v>
      </c>
      <c r="N29" s="122">
        <f>IF(ISBLANK(E29),"",(400-E29)-$E$48)</f>
        <v>-5.2769999997792638E-4</v>
      </c>
      <c r="O29" s="123">
        <f t="shared" si="11"/>
        <v>-9.98836440943851E-4</v>
      </c>
      <c r="P29" s="124" t="s">
        <v>38</v>
      </c>
      <c r="Q29" s="125">
        <f t="shared" ref="Q29:Q47" si="16">IF(ISBLANK(F29),"",F29-$F$48)</f>
        <v>-7.0000000008008101E-5</v>
      </c>
      <c r="R29" s="126" t="s">
        <v>38</v>
      </c>
      <c r="S29" s="127">
        <f t="shared" si="12"/>
        <v>-6.9999999993797246E-5</v>
      </c>
      <c r="T29" s="128">
        <f>IF(M29="ON",IF(ISBLANK(D29),"0",IF(D28&lt;D29,(D29-200),(D29+200))),"0")</f>
        <v>145.64750700000002</v>
      </c>
      <c r="U29" s="128">
        <f t="shared" si="13"/>
        <v>99.862878000000023</v>
      </c>
      <c r="V29" s="128">
        <f t="shared" si="14"/>
        <v>120.52290000000001</v>
      </c>
      <c r="W29" s="128">
        <f t="shared" si="15"/>
        <v>120.5001</v>
      </c>
      <c r="X29" s="129"/>
    </row>
    <row r="30" spans="1:35" x14ac:dyDescent="0.3">
      <c r="A30" s="35">
        <v>3</v>
      </c>
      <c r="B30" s="37" t="s">
        <v>123</v>
      </c>
      <c r="C30" s="37" t="s">
        <v>118</v>
      </c>
      <c r="D30" s="37">
        <v>145.648281</v>
      </c>
      <c r="E30" s="37">
        <v>99.863708000000003</v>
      </c>
      <c r="F30" s="37">
        <v>120.5231</v>
      </c>
      <c r="G30" s="37">
        <v>120.5003</v>
      </c>
      <c r="H30" s="37">
        <v>0.24299999999999999</v>
      </c>
      <c r="I30" s="37">
        <v>0.24099999999999999</v>
      </c>
      <c r="J30" s="6"/>
      <c r="K30" s="38">
        <f>IF(ISBLANK(D30),"",D30-$D$48)</f>
        <v>2.8639999999313659E-4</v>
      </c>
      <c r="L30" s="46">
        <f t="shared" si="10"/>
        <v>5.4210201154622462E-4</v>
      </c>
      <c r="M30" s="40" t="s">
        <v>38</v>
      </c>
      <c r="N30" s="38">
        <f>IF(ISBLANK(E30),"",E30-$E$48)</f>
        <v>3.0230000000130985E-4</v>
      </c>
      <c r="O30" s="46">
        <f t="shared" si="11"/>
        <v>5.7219775871158486E-4</v>
      </c>
      <c r="P30" s="40" t="s">
        <v>38</v>
      </c>
      <c r="Q30" s="41">
        <f t="shared" si="16"/>
        <v>1.2999999998442036E-4</v>
      </c>
      <c r="R30" s="42" t="s">
        <v>38</v>
      </c>
      <c r="S30" s="43">
        <f t="shared" si="12"/>
        <v>1.2999999999863121E-4</v>
      </c>
      <c r="T30" s="44">
        <f>IF(M30="ON",IF(ISBLANK(D30),"0",D30),"0")</f>
        <v>145.648281</v>
      </c>
      <c r="U30" s="44">
        <f t="shared" si="13"/>
        <v>99.863708000000003</v>
      </c>
      <c r="V30" s="44">
        <f t="shared" si="14"/>
        <v>120.5231</v>
      </c>
      <c r="W30" s="44">
        <f t="shared" si="15"/>
        <v>120.5003</v>
      </c>
      <c r="X30" s="45"/>
    </row>
    <row r="31" spans="1:35" x14ac:dyDescent="0.3">
      <c r="A31" s="35">
        <v>4</v>
      </c>
      <c r="B31" s="37" t="s">
        <v>123</v>
      </c>
      <c r="C31" s="37" t="s">
        <v>118</v>
      </c>
      <c r="D31" s="37">
        <v>345.64775100000003</v>
      </c>
      <c r="E31" s="37">
        <v>300.13640099999998</v>
      </c>
      <c r="F31" s="37">
        <v>120.5227</v>
      </c>
      <c r="G31" s="37">
        <v>120.4999</v>
      </c>
      <c r="H31" s="37">
        <v>0.24299999999999999</v>
      </c>
      <c r="I31" s="37">
        <v>0.24099999999999999</v>
      </c>
      <c r="J31" s="6"/>
      <c r="K31" s="122">
        <f>IF(ISBLANK(D31),"",IF(D30&lt;D31,((D31-200)-$D$48),((D31+200)-$D$48)))</f>
        <v>-2.4359999997614068E-4</v>
      </c>
      <c r="L31" s="123">
        <f t="shared" si="10"/>
        <v>-4.6108802948244883E-4</v>
      </c>
      <c r="M31" s="124" t="s">
        <v>38</v>
      </c>
      <c r="N31" s="122">
        <f>IF(ISBLANK(E31),"",(400-E31)-$E$48)</f>
        <v>1.9330000002071301E-4</v>
      </c>
      <c r="O31" s="123">
        <f t="shared" si="11"/>
        <v>3.6587978701690509E-4</v>
      </c>
      <c r="P31" s="124" t="s">
        <v>38</v>
      </c>
      <c r="Q31" s="125">
        <f t="shared" si="16"/>
        <v>-2.7000000001464741E-4</v>
      </c>
      <c r="R31" s="126" t="s">
        <v>38</v>
      </c>
      <c r="S31" s="127">
        <f t="shared" si="12"/>
        <v>-2.7000000000043656E-4</v>
      </c>
      <c r="T31" s="128">
        <f>IF(M31="ON",IF(ISBLANK(D31),"0",IF(D30&lt;D31,(D31-200),(D31+200))),"0")</f>
        <v>145.64775100000003</v>
      </c>
      <c r="U31" s="128">
        <f t="shared" si="13"/>
        <v>99.863599000000022</v>
      </c>
      <c r="V31" s="128">
        <f t="shared" si="14"/>
        <v>120.5227</v>
      </c>
      <c r="W31" s="128">
        <f t="shared" si="15"/>
        <v>120.4999</v>
      </c>
      <c r="X31" s="129"/>
    </row>
    <row r="32" spans="1:35" x14ac:dyDescent="0.3">
      <c r="A32" s="35">
        <v>5</v>
      </c>
      <c r="B32" s="37" t="s">
        <v>123</v>
      </c>
      <c r="C32" s="37" t="s">
        <v>118</v>
      </c>
      <c r="D32" s="37">
        <v>145.648718</v>
      </c>
      <c r="E32" s="37">
        <v>99.863313000000005</v>
      </c>
      <c r="F32" s="37">
        <v>120.523</v>
      </c>
      <c r="G32" s="37">
        <v>120.50020000000001</v>
      </c>
      <c r="H32" s="37">
        <v>0.24299999999999999</v>
      </c>
      <c r="I32" s="37">
        <v>0.24099999999999999</v>
      </c>
      <c r="J32" s="6"/>
      <c r="K32" s="38">
        <f>IF(ISBLANK(D32),"",D32-$D$48)</f>
        <v>7.2339999999826432E-4</v>
      </c>
      <c r="L32" s="46">
        <f t="shared" si="10"/>
        <v>1.3692607182735047E-3</v>
      </c>
      <c r="M32" s="40" t="s">
        <v>38</v>
      </c>
      <c r="N32" s="38">
        <f>IF(ISBLANK(E32),"",E32-$E$48)</f>
        <v>-9.2699999996170845E-5</v>
      </c>
      <c r="O32" s="46">
        <f t="shared" si="11"/>
        <v>-1.7546373870846283E-4</v>
      </c>
      <c r="P32" s="40" t="s">
        <v>38</v>
      </c>
      <c r="Q32" s="41">
        <f t="shared" si="16"/>
        <v>2.99999999811007E-5</v>
      </c>
      <c r="R32" s="42" t="s">
        <v>38</v>
      </c>
      <c r="S32" s="43">
        <f t="shared" si="12"/>
        <v>3.000000000952241E-5</v>
      </c>
      <c r="T32" s="44">
        <f>IF(M32="ON",IF(ISBLANK(D32),"0",D32),"0")</f>
        <v>145.648718</v>
      </c>
      <c r="U32" s="44">
        <f t="shared" si="13"/>
        <v>99.863313000000005</v>
      </c>
      <c r="V32" s="44">
        <f t="shared" si="14"/>
        <v>120.523</v>
      </c>
      <c r="W32" s="44">
        <f t="shared" si="15"/>
        <v>120.50020000000001</v>
      </c>
      <c r="X32" s="45"/>
    </row>
    <row r="33" spans="1:24" x14ac:dyDescent="0.3">
      <c r="A33" s="35">
        <v>6</v>
      </c>
      <c r="B33" s="37" t="s">
        <v>123</v>
      </c>
      <c r="C33" s="37" t="s">
        <v>118</v>
      </c>
      <c r="D33" s="37">
        <v>345.64754799999997</v>
      </c>
      <c r="E33" s="37">
        <v>300.136796</v>
      </c>
      <c r="F33" s="37">
        <v>120.5227</v>
      </c>
      <c r="G33" s="37">
        <v>120.4999</v>
      </c>
      <c r="H33" s="37">
        <v>0.24299999999999999</v>
      </c>
      <c r="I33" s="37">
        <v>0.24099999999999999</v>
      </c>
      <c r="J33" s="6"/>
      <c r="K33" s="122">
        <f>IF(ISBLANK(D33),"",IF(D32&lt;D33,((D33-200)-$D$48),((D33+200)-$D$48)))</f>
        <v>-4.4660000003204914E-4</v>
      </c>
      <c r="L33" s="123">
        <f t="shared" si="10"/>
        <v>-8.4532805418974385E-4</v>
      </c>
      <c r="M33" s="124" t="s">
        <v>38</v>
      </c>
      <c r="N33" s="122">
        <f>IF(ISBLANK(E33),"",(400-E33)-$E$48)</f>
        <v>-2.0170000000518939E-4</v>
      </c>
      <c r="O33" s="123">
        <f t="shared" si="11"/>
        <v>-3.8177937421257407E-4</v>
      </c>
      <c r="P33" s="124" t="s">
        <v>38</v>
      </c>
      <c r="Q33" s="125">
        <f t="shared" si="16"/>
        <v>-2.7000000001464741E-4</v>
      </c>
      <c r="R33" s="126" t="s">
        <v>38</v>
      </c>
      <c r="S33" s="127">
        <f t="shared" si="12"/>
        <v>-2.7000000000043656E-4</v>
      </c>
      <c r="T33" s="128">
        <f>IF(M33="ON",IF(ISBLANK(D33),"0",IF(D32&lt;D33,(D33-200),(D33+200))),"0")</f>
        <v>145.64754799999997</v>
      </c>
      <c r="U33" s="128">
        <f t="shared" si="13"/>
        <v>99.863203999999996</v>
      </c>
      <c r="V33" s="128">
        <f t="shared" si="14"/>
        <v>120.5227</v>
      </c>
      <c r="W33" s="128">
        <f t="shared" si="15"/>
        <v>120.4999</v>
      </c>
      <c r="X33" s="129"/>
    </row>
    <row r="34" spans="1:24" x14ac:dyDescent="0.3">
      <c r="A34" s="35">
        <v>7</v>
      </c>
      <c r="B34" s="37" t="s">
        <v>123</v>
      </c>
      <c r="C34" s="37" t="s">
        <v>118</v>
      </c>
      <c r="D34" s="37">
        <v>145.64857699999999</v>
      </c>
      <c r="E34" s="37">
        <v>99.863353000000004</v>
      </c>
      <c r="F34" s="37">
        <v>120.5234</v>
      </c>
      <c r="G34" s="37">
        <v>120.50060000000001</v>
      </c>
      <c r="H34" s="37">
        <v>0.24299999999999999</v>
      </c>
      <c r="I34" s="37">
        <v>0.24099999999999999</v>
      </c>
      <c r="J34" s="6"/>
      <c r="K34" s="38">
        <f>IF(ISBLANK(D34),"",D34-$D$48)</f>
        <v>5.8239999998477288E-4</v>
      </c>
      <c r="L34" s="46">
        <f t="shared" si="10"/>
        <v>1.1023777847205293E-3</v>
      </c>
      <c r="M34" s="40" t="s">
        <v>38</v>
      </c>
      <c r="N34" s="38">
        <f>IF(ISBLANK(E34),"",E34-$E$48)</f>
        <v>-5.2699999997685154E-5</v>
      </c>
      <c r="O34" s="46">
        <f t="shared" si="11"/>
        <v>-9.9751561220025274E-5</v>
      </c>
      <c r="P34" s="40" t="s">
        <v>38</v>
      </c>
      <c r="Q34" s="41">
        <f t="shared" si="16"/>
        <v>4.2999999998016847E-4</v>
      </c>
      <c r="R34" s="42" t="s">
        <v>38</v>
      </c>
      <c r="S34" s="43">
        <f t="shared" si="12"/>
        <v>4.3000000000859018E-4</v>
      </c>
      <c r="T34" s="44">
        <f>IF(M34="ON",IF(ISBLANK(D34),"0",D34),"0")</f>
        <v>145.64857699999999</v>
      </c>
      <c r="U34" s="44">
        <f t="shared" si="13"/>
        <v>99.863353000000004</v>
      </c>
      <c r="V34" s="44">
        <f t="shared" si="14"/>
        <v>120.5234</v>
      </c>
      <c r="W34" s="44">
        <f t="shared" si="15"/>
        <v>120.50060000000001</v>
      </c>
      <c r="X34" s="45"/>
    </row>
    <row r="35" spans="1:24" x14ac:dyDescent="0.3">
      <c r="A35" s="35">
        <v>8</v>
      </c>
      <c r="B35" s="37" t="s">
        <v>123</v>
      </c>
      <c r="C35" s="37" t="s">
        <v>118</v>
      </c>
      <c r="D35" s="37">
        <v>345.647921</v>
      </c>
      <c r="E35" s="37">
        <v>300.13666599999999</v>
      </c>
      <c r="F35" s="37">
        <v>120.523</v>
      </c>
      <c r="G35" s="37">
        <v>120.50020000000001</v>
      </c>
      <c r="H35" s="37">
        <v>0.24299999999999999</v>
      </c>
      <c r="I35" s="37">
        <v>0.24099999999999999</v>
      </c>
      <c r="J35" s="6"/>
      <c r="K35" s="122">
        <f>IF(ISBLANK(D35),"",IF(D34&lt;D35,((D35-200)-$D$48),((D35+200)-$D$48)))</f>
        <v>-7.3600000007445487E-5</v>
      </c>
      <c r="L35" s="123">
        <f t="shared" si="10"/>
        <v>-1.3931101586606699E-4</v>
      </c>
      <c r="M35" s="124" t="s">
        <v>38</v>
      </c>
      <c r="N35" s="122">
        <f>IF(ISBLANK(E35),"",(400-E35)-$E$48)</f>
        <v>-7.169999999234733E-5</v>
      </c>
      <c r="O35" s="123">
        <f t="shared" si="11"/>
        <v>-1.3571467167826839E-4</v>
      </c>
      <c r="P35" s="124" t="s">
        <v>38</v>
      </c>
      <c r="Q35" s="125">
        <f t="shared" si="16"/>
        <v>2.99999999811007E-5</v>
      </c>
      <c r="R35" s="126" t="s">
        <v>38</v>
      </c>
      <c r="S35" s="127">
        <f t="shared" si="12"/>
        <v>3.000000000952241E-5</v>
      </c>
      <c r="T35" s="128">
        <f>IF(M35="ON",IF(ISBLANK(D35),"0",IF(D34&lt;D35,(D35-200),(D35+200))),"0")</f>
        <v>145.647921</v>
      </c>
      <c r="U35" s="128">
        <f t="shared" si="13"/>
        <v>99.863334000000009</v>
      </c>
      <c r="V35" s="128">
        <f t="shared" si="14"/>
        <v>120.523</v>
      </c>
      <c r="W35" s="128">
        <f t="shared" si="15"/>
        <v>120.50020000000001</v>
      </c>
      <c r="X35" s="129"/>
    </row>
    <row r="36" spans="1:24" x14ac:dyDescent="0.3">
      <c r="A36" s="35">
        <v>9</v>
      </c>
      <c r="B36" s="37" t="s">
        <v>123</v>
      </c>
      <c r="C36" s="37" t="s">
        <v>118</v>
      </c>
      <c r="D36" s="37">
        <v>145.648405</v>
      </c>
      <c r="E36" s="37">
        <v>99.863581999999994</v>
      </c>
      <c r="F36" s="37">
        <v>120.5232</v>
      </c>
      <c r="G36" s="37">
        <v>120.5004</v>
      </c>
      <c r="H36" s="37">
        <v>0.24299999999999999</v>
      </c>
      <c r="I36" s="37">
        <v>0.24099999999999999</v>
      </c>
      <c r="J36" s="6"/>
      <c r="K36" s="38">
        <f>IF(ISBLANK(D36),"",D36-$D$48)</f>
        <v>4.1039999999270549E-4</v>
      </c>
      <c r="L36" s="46">
        <f t="shared" si="10"/>
        <v>7.7681162768259608E-4</v>
      </c>
      <c r="M36" s="40" t="s">
        <v>38</v>
      </c>
      <c r="N36" s="38">
        <f>IF(ISBLANK(E36),"",E36-$E$48)</f>
        <v>1.7629999999257961E-4</v>
      </c>
      <c r="O36" s="46">
        <f t="shared" si="11"/>
        <v>3.3370343556989566E-4</v>
      </c>
      <c r="P36" s="40" t="s">
        <v>38</v>
      </c>
      <c r="Q36" s="41">
        <f t="shared" si="16"/>
        <v>2.2999999998774001E-4</v>
      </c>
      <c r="R36" s="42" t="s">
        <v>38</v>
      </c>
      <c r="S36" s="43">
        <f t="shared" si="12"/>
        <v>2.3000000000195087E-4</v>
      </c>
      <c r="T36" s="44">
        <f>IF(M36="ON",IF(ISBLANK(D36),"0",D36),"0")</f>
        <v>145.648405</v>
      </c>
      <c r="U36" s="44">
        <f t="shared" si="13"/>
        <v>99.863581999999994</v>
      </c>
      <c r="V36" s="44">
        <f t="shared" si="14"/>
        <v>120.5232</v>
      </c>
      <c r="W36" s="44">
        <f t="shared" si="15"/>
        <v>120.5004</v>
      </c>
      <c r="X36" s="45"/>
    </row>
    <row r="37" spans="1:24" x14ac:dyDescent="0.3">
      <c r="A37" s="35">
        <v>10</v>
      </c>
      <c r="B37" s="37" t="s">
        <v>123</v>
      </c>
      <c r="C37" s="37" t="s">
        <v>118</v>
      </c>
      <c r="D37" s="37">
        <v>345.64735999999999</v>
      </c>
      <c r="E37" s="37">
        <v>300.13714399999998</v>
      </c>
      <c r="F37" s="37">
        <v>120.5228</v>
      </c>
      <c r="G37" s="37">
        <v>120.5</v>
      </c>
      <c r="H37" s="37">
        <v>0.24299999999999999</v>
      </c>
      <c r="I37" s="37">
        <v>0.24099999999999999</v>
      </c>
      <c r="J37" s="6"/>
      <c r="K37" s="122">
        <f>IF(ISBLANK(D37),"",IF(D36&lt;D37,((D37-200)-$D$48),((D37+200)-$D$48)))</f>
        <v>-6.3460000001214212E-4</v>
      </c>
      <c r="L37" s="123">
        <f t="shared" si="10"/>
        <v>-1.2011769555288598E-3</v>
      </c>
      <c r="M37" s="124" t="s">
        <v>38</v>
      </c>
      <c r="N37" s="122">
        <f>IF(ISBLANK(E37),"",(400-E37)-$E$48)</f>
        <v>-5.4969999997922514E-4</v>
      </c>
      <c r="O37" s="123">
        <f t="shared" si="11"/>
        <v>-1.0404774226589293E-3</v>
      </c>
      <c r="P37" s="124" t="s">
        <v>38</v>
      </c>
      <c r="Q37" s="125">
        <f t="shared" si="16"/>
        <v>-1.7000000001132776E-4</v>
      </c>
      <c r="R37" s="126" t="s">
        <v>38</v>
      </c>
      <c r="S37" s="127">
        <f t="shared" si="12"/>
        <v>-1.699999999971169E-4</v>
      </c>
      <c r="T37" s="128">
        <f>IF(M37="ON",IF(ISBLANK(D37),"0",IF(D36&lt;D37,(D37-200),(D37+200))),"0")</f>
        <v>145.64735999999999</v>
      </c>
      <c r="U37" s="128">
        <f t="shared" si="13"/>
        <v>99.862856000000022</v>
      </c>
      <c r="V37" s="128">
        <f t="shared" si="14"/>
        <v>120.5228</v>
      </c>
      <c r="W37" s="128">
        <f t="shared" si="15"/>
        <v>120.5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 t="str">
        <f>B28</f>
        <v>AB0450</v>
      </c>
      <c r="C48" s="49" t="str">
        <f>C28</f>
        <v>AB0350</v>
      </c>
      <c r="D48" s="50">
        <f>T48</f>
        <v>145.6479946</v>
      </c>
      <c r="E48" s="50">
        <f>U48</f>
        <v>99.863405700000001</v>
      </c>
      <c r="F48" s="51">
        <f>V48</f>
        <v>120.52297000000002</v>
      </c>
      <c r="G48" s="51">
        <f>W48</f>
        <v>120.50017</v>
      </c>
      <c r="H48" s="49">
        <f>H28</f>
        <v>0.24299999999999999</v>
      </c>
      <c r="I48" s="49">
        <f>I28</f>
        <v>0.24099999999999999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145.6479946</v>
      </c>
      <c r="U48" s="57">
        <f>IF(U49=0,VALUE(0),(U28+U29+U30+U31+U32+U33+U34+U35+U36+U37+U38+U39+U40+U41+U42+U43+U44+U45+U46+U47)/U49)</f>
        <v>99.863405700000001</v>
      </c>
      <c r="V48" s="57">
        <f>IF(V49=0,VALUE(0),(V28+V29+V30+V31+V32+V33+V34+V35+V36+V37+V38+V39+V40+V41+V42+V43+V44+V45+V46+V47)/V49)</f>
        <v>120.52297000000002</v>
      </c>
      <c r="W48" s="57">
        <f>IF(W49=0,VALUE(0),(W28+W29+W30+W31+W32+W33+W34+W35+W36+W37+W38+W39+W40+W41+W42+W43+W44+W45+W46+W47)/W49)</f>
        <v>120.50017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10</v>
      </c>
      <c r="U49" s="66">
        <f>COUNT(U28:U47)</f>
        <v>10</v>
      </c>
      <c r="V49" s="66">
        <f>COUNT(V28:V47)</f>
        <v>10</v>
      </c>
      <c r="W49" s="66">
        <f>COUNT(W28:W47)</f>
        <v>10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37" t="s">
        <v>123</v>
      </c>
      <c r="C53" s="37" t="s">
        <v>121</v>
      </c>
      <c r="D53" s="37">
        <v>145.83094</v>
      </c>
      <c r="E53" s="37">
        <v>99.876818</v>
      </c>
      <c r="F53" s="37">
        <v>108.3867</v>
      </c>
      <c r="G53" s="37">
        <v>108.36620000000001</v>
      </c>
      <c r="H53" s="37">
        <v>0.24299999999999999</v>
      </c>
      <c r="I53" s="37">
        <v>0.23799999999999999</v>
      </c>
      <c r="J53" s="6"/>
      <c r="K53" s="38">
        <f>IF(ISBLANK(D53),"",D53-$D$73)</f>
        <v>-2.4849999999787542E-4</v>
      </c>
      <c r="L53" s="39">
        <f t="shared" ref="L53:L72" si="17">IF(K53="","",SIN(K53*PI()/200)*G53)</f>
        <v>-4.2299975383348133E-4</v>
      </c>
      <c r="M53" s="40" t="s">
        <v>38</v>
      </c>
      <c r="N53" s="38">
        <f>IF(ISBLANK(E53),"",E53-$E$73)</f>
        <v>6.0560000000009495E-4</v>
      </c>
      <c r="O53" s="39">
        <f t="shared" ref="O53:O72" si="18">IF(N53="","",SIN(N53*PI()/200)*G53)</f>
        <v>1.0308597622558293E-3</v>
      </c>
      <c r="P53" s="40" t="s">
        <v>38</v>
      </c>
      <c r="Q53" s="41">
        <f t="shared" ref="Q53:Q72" si="19">IF(ISBLANK(F53),"",F53-$F$73)</f>
        <v>1.1999999999545707E-4</v>
      </c>
      <c r="R53" s="42" t="s">
        <v>38</v>
      </c>
      <c r="S53" s="43">
        <f t="shared" ref="S53:S72" si="20">IF(ISBLANK(G53),"",G53-$G$73)</f>
        <v>1.1999999999545707E-4</v>
      </c>
      <c r="T53" s="44">
        <f>IF(M53="ON",IF(ISBLANK(D53),"0",D53),"0")</f>
        <v>145.83094</v>
      </c>
      <c r="U53" s="44">
        <f t="shared" ref="U53:U72" si="21">IF(P53="ON",IF(ISBLANK(E53),"0",IF(E53&lt;200,E53,(400-E53))),"0")</f>
        <v>99.876818</v>
      </c>
      <c r="V53" s="44">
        <f t="shared" ref="V53:V72" si="22">IF(R53="ON",IF(ISBLANK(F53),"0",F53),"0")</f>
        <v>108.3867</v>
      </c>
      <c r="W53" s="44">
        <f t="shared" ref="W53:W72" si="23">IF(R53="ON",IF(ISBLANK(G53),"0",G53),"0")</f>
        <v>108.36620000000001</v>
      </c>
      <c r="X53" s="45"/>
    </row>
    <row r="54" spans="1:24" x14ac:dyDescent="0.3">
      <c r="A54" s="69">
        <v>2</v>
      </c>
      <c r="B54" s="37" t="s">
        <v>123</v>
      </c>
      <c r="C54" s="37" t="s">
        <v>121</v>
      </c>
      <c r="D54" s="37">
        <v>345.83098100000001</v>
      </c>
      <c r="E54" s="37">
        <v>300.12402200000002</v>
      </c>
      <c r="F54" s="37">
        <v>108.3867</v>
      </c>
      <c r="G54" s="37">
        <v>108.36620000000001</v>
      </c>
      <c r="H54" s="37">
        <v>0.24299999999999999</v>
      </c>
      <c r="I54" s="37">
        <v>0.23799999999999999</v>
      </c>
      <c r="J54" s="6"/>
      <c r="K54" s="122">
        <f>IF(ISBLANK(D54),"",IF(D53&lt;D54,((D54-200)-$D$73),((D54+200)-$D$73)))</f>
        <v>-2.0749999998770363E-4</v>
      </c>
      <c r="L54" s="123">
        <f t="shared" si="17"/>
        <v>-3.532090499640399E-4</v>
      </c>
      <c r="M54" s="124" t="s">
        <v>38</v>
      </c>
      <c r="N54" s="122">
        <f>IF(ISBLANK(E54),"",(400-E54)-$E$73)</f>
        <v>-2.3440000002494799E-4</v>
      </c>
      <c r="O54" s="123">
        <f t="shared" si="18"/>
        <v>-3.9899856060360755E-4</v>
      </c>
      <c r="P54" s="124" t="s">
        <v>38</v>
      </c>
      <c r="Q54" s="125">
        <f t="shared" si="19"/>
        <v>1.1999999999545707E-4</v>
      </c>
      <c r="R54" s="126" t="s">
        <v>38</v>
      </c>
      <c r="S54" s="127">
        <f t="shared" si="20"/>
        <v>1.1999999999545707E-4</v>
      </c>
      <c r="T54" s="128">
        <f>IF(M54="ON",IF(ISBLANK(D54),"0",IF(D53&lt;D54,(D54-200),(D54+200))),"0")</f>
        <v>145.83098100000001</v>
      </c>
      <c r="U54" s="128">
        <f t="shared" si="21"/>
        <v>99.875977999999975</v>
      </c>
      <c r="V54" s="128">
        <f t="shared" si="22"/>
        <v>108.3867</v>
      </c>
      <c r="W54" s="128">
        <f t="shared" si="23"/>
        <v>108.36620000000001</v>
      </c>
      <c r="X54" s="129"/>
    </row>
    <row r="55" spans="1:24" x14ac:dyDescent="0.3">
      <c r="A55" s="69">
        <v>3</v>
      </c>
      <c r="B55" s="37" t="s">
        <v>123</v>
      </c>
      <c r="C55" s="37" t="s">
        <v>121</v>
      </c>
      <c r="D55" s="37">
        <v>145.83143100000001</v>
      </c>
      <c r="E55" s="37">
        <v>99.876527999999993</v>
      </c>
      <c r="F55" s="37">
        <v>108.3866</v>
      </c>
      <c r="G55" s="37">
        <v>108.3661</v>
      </c>
      <c r="H55" s="37">
        <v>0.24299999999999999</v>
      </c>
      <c r="I55" s="37">
        <v>0.23799999999999999</v>
      </c>
      <c r="J55" s="6"/>
      <c r="K55" s="38">
        <f>IF(ISBLANK(D55),"",D55-$D$73)</f>
        <v>2.4250000001302396E-4</v>
      </c>
      <c r="L55" s="46">
        <f t="shared" si="17"/>
        <v>4.1278609920671072E-4</v>
      </c>
      <c r="M55" s="40" t="s">
        <v>38</v>
      </c>
      <c r="N55" s="38">
        <f>IF(ISBLANK(E55),"",E55-$E$73)</f>
        <v>3.1559999999331012E-4</v>
      </c>
      <c r="O55" s="46">
        <f t="shared" si="18"/>
        <v>5.3721770267901512E-4</v>
      </c>
      <c r="P55" s="40" t="s">
        <v>38</v>
      </c>
      <c r="Q55" s="41">
        <f t="shared" si="19"/>
        <v>1.9999999992137418E-5</v>
      </c>
      <c r="R55" s="42" t="s">
        <v>38</v>
      </c>
      <c r="S55" s="43">
        <f t="shared" si="20"/>
        <v>1.9999999992137418E-5</v>
      </c>
      <c r="T55" s="44">
        <f>IF(M55="ON",IF(ISBLANK(D55),"0",D55),"0")</f>
        <v>145.83143100000001</v>
      </c>
      <c r="U55" s="44">
        <f t="shared" si="21"/>
        <v>99.876527999999993</v>
      </c>
      <c r="V55" s="44">
        <f t="shared" si="22"/>
        <v>108.3866</v>
      </c>
      <c r="W55" s="44">
        <f t="shared" si="23"/>
        <v>108.3661</v>
      </c>
      <c r="X55" s="45"/>
    </row>
    <row r="56" spans="1:24" x14ac:dyDescent="0.3">
      <c r="A56" s="69">
        <v>4</v>
      </c>
      <c r="B56" s="37" t="s">
        <v>123</v>
      </c>
      <c r="C56" s="37" t="s">
        <v>121</v>
      </c>
      <c r="D56" s="37">
        <v>345.83104400000002</v>
      </c>
      <c r="E56" s="37">
        <v>300.12394399999999</v>
      </c>
      <c r="F56" s="37">
        <v>108.3862</v>
      </c>
      <c r="G56" s="37">
        <v>108.3657</v>
      </c>
      <c r="H56" s="37">
        <v>0.24299999999999999</v>
      </c>
      <c r="I56" s="37">
        <v>0.23799999999999999</v>
      </c>
      <c r="J56" s="6"/>
      <c r="K56" s="122">
        <f>IF(ISBLANK(D56),"",IF(D55&lt;D56,((D56-200)-$D$73),((D56+200)-$D$73)))</f>
        <v>-1.4449999997623308E-4</v>
      </c>
      <c r="L56" s="123">
        <f t="shared" si="17"/>
        <v>-2.4596854083208853E-4</v>
      </c>
      <c r="M56" s="124" t="s">
        <v>38</v>
      </c>
      <c r="N56" s="122">
        <f>IF(ISBLANK(E56),"",(400-E56)-$E$73)</f>
        <v>-1.5639999999450538E-4</v>
      </c>
      <c r="O56" s="123">
        <f t="shared" si="18"/>
        <v>-2.6622477364089149E-4</v>
      </c>
      <c r="P56" s="124" t="s">
        <v>38</v>
      </c>
      <c r="Q56" s="125">
        <f t="shared" si="19"/>
        <v>-3.8000000000693035E-4</v>
      </c>
      <c r="R56" s="126" t="s">
        <v>38</v>
      </c>
      <c r="S56" s="127">
        <f t="shared" si="20"/>
        <v>-3.8000000000693035E-4</v>
      </c>
      <c r="T56" s="128">
        <f>IF(M56="ON",IF(ISBLANK(D56),"0",IF(D55&lt;D56,(D56-200),(D56+200))),"0")</f>
        <v>145.83104400000002</v>
      </c>
      <c r="U56" s="128">
        <f t="shared" si="21"/>
        <v>99.876056000000005</v>
      </c>
      <c r="V56" s="128">
        <f t="shared" si="22"/>
        <v>108.3862</v>
      </c>
      <c r="W56" s="128">
        <f t="shared" si="23"/>
        <v>108.3657</v>
      </c>
      <c r="X56" s="129"/>
    </row>
    <row r="57" spans="1:24" x14ac:dyDescent="0.3">
      <c r="A57" s="69">
        <v>5</v>
      </c>
      <c r="B57" s="37" t="s">
        <v>123</v>
      </c>
      <c r="C57" s="37" t="s">
        <v>121</v>
      </c>
      <c r="D57" s="37">
        <v>145.83158599999999</v>
      </c>
      <c r="E57" s="37">
        <v>99.876068000000004</v>
      </c>
      <c r="F57" s="37">
        <v>108.3867</v>
      </c>
      <c r="G57" s="37">
        <v>108.36620000000001</v>
      </c>
      <c r="H57" s="37">
        <v>0.24299999999999999</v>
      </c>
      <c r="I57" s="37">
        <v>0.23799999999999999</v>
      </c>
      <c r="J57" s="6"/>
      <c r="K57" s="38">
        <f>IF(ISBLANK(D57),"",D57-$D$73)</f>
        <v>3.9749999999116881E-4</v>
      </c>
      <c r="L57" s="46">
        <f t="shared" si="17"/>
        <v>6.7662938489273735E-4</v>
      </c>
      <c r="M57" s="40" t="s">
        <v>38</v>
      </c>
      <c r="N57" s="38">
        <f>IF(ISBLANK(E57),"",E57-$E$73)</f>
        <v>-1.4439999999638076E-4</v>
      </c>
      <c r="O57" s="46">
        <f t="shared" si="18"/>
        <v>-2.4579945453782182E-4</v>
      </c>
      <c r="P57" s="40" t="s">
        <v>38</v>
      </c>
      <c r="Q57" s="41">
        <f t="shared" si="19"/>
        <v>1.1999999999545707E-4</v>
      </c>
      <c r="R57" s="42" t="s">
        <v>38</v>
      </c>
      <c r="S57" s="43">
        <f t="shared" si="20"/>
        <v>1.1999999999545707E-4</v>
      </c>
      <c r="T57" s="44">
        <f>IF(M57="ON",IF(ISBLANK(D57),"0",D57),"0")</f>
        <v>145.83158599999999</v>
      </c>
      <c r="U57" s="44">
        <f t="shared" si="21"/>
        <v>99.876068000000004</v>
      </c>
      <c r="V57" s="44">
        <f t="shared" si="22"/>
        <v>108.3867</v>
      </c>
      <c r="W57" s="44">
        <f t="shared" si="23"/>
        <v>108.36620000000001</v>
      </c>
      <c r="X57" s="45"/>
    </row>
    <row r="58" spans="1:24" x14ac:dyDescent="0.3">
      <c r="A58" s="69">
        <v>6</v>
      </c>
      <c r="B58" s="37" t="s">
        <v>123</v>
      </c>
      <c r="C58" s="37" t="s">
        <v>121</v>
      </c>
      <c r="D58" s="37">
        <v>345.83107899999999</v>
      </c>
      <c r="E58" s="37">
        <v>300.12380999999999</v>
      </c>
      <c r="F58" s="37">
        <v>108.38639999999999</v>
      </c>
      <c r="G58" s="37">
        <v>108.3659</v>
      </c>
      <c r="H58" s="37">
        <v>0.24299999999999999</v>
      </c>
      <c r="I58" s="37">
        <v>0.23799999999999999</v>
      </c>
      <c r="J58" s="6"/>
      <c r="K58" s="122">
        <f>IF(ISBLANK(D58),"",IF(D57&lt;D58,((D58-200)-$D$73),((D58+200)-$D$73)))</f>
        <v>-1.0950000000775617E-4</v>
      </c>
      <c r="L58" s="123">
        <f t="shared" si="17"/>
        <v>-1.8639172966156698E-4</v>
      </c>
      <c r="M58" s="124" t="s">
        <v>38</v>
      </c>
      <c r="N58" s="122">
        <f>IF(ISBLANK(E58),"",(400-E58)-$E$73)</f>
        <v>-2.2399999991762343E-5</v>
      </c>
      <c r="O58" s="123">
        <f t="shared" si="18"/>
        <v>-3.8129449704017379E-5</v>
      </c>
      <c r="P58" s="124" t="s">
        <v>38</v>
      </c>
      <c r="Q58" s="125">
        <f t="shared" si="19"/>
        <v>-1.8000000001450189E-4</v>
      </c>
      <c r="R58" s="126" t="s">
        <v>38</v>
      </c>
      <c r="S58" s="127">
        <f t="shared" si="20"/>
        <v>-1.8000000001450189E-4</v>
      </c>
      <c r="T58" s="128">
        <f>IF(M58="ON",IF(ISBLANK(D58),"0",IF(D57&lt;D58,(D58-200),(D58+200))),"0")</f>
        <v>145.83107899999999</v>
      </c>
      <c r="U58" s="128">
        <f t="shared" si="21"/>
        <v>99.876190000000008</v>
      </c>
      <c r="V58" s="128">
        <f t="shared" si="22"/>
        <v>108.38639999999999</v>
      </c>
      <c r="W58" s="128">
        <f t="shared" si="23"/>
        <v>108.3659</v>
      </c>
      <c r="X58" s="129"/>
    </row>
    <row r="59" spans="1:24" x14ac:dyDescent="0.3">
      <c r="A59" s="69">
        <v>7</v>
      </c>
      <c r="B59" s="37" t="s">
        <v>123</v>
      </c>
      <c r="C59" s="37" t="s">
        <v>121</v>
      </c>
      <c r="D59" s="37">
        <v>145.831333</v>
      </c>
      <c r="E59" s="37">
        <v>99.876223999999993</v>
      </c>
      <c r="F59" s="37">
        <v>108.38679999999999</v>
      </c>
      <c r="G59" s="37">
        <v>108.3663</v>
      </c>
      <c r="H59" s="37">
        <v>0.24299999999999999</v>
      </c>
      <c r="I59" s="37">
        <v>0.23799999999999999</v>
      </c>
      <c r="J59" s="6"/>
      <c r="K59" s="38">
        <f>IF(ISBLANK(D59),"",D59-$D$73)</f>
        <v>1.4450000000465479E-4</v>
      </c>
      <c r="L59" s="46">
        <f t="shared" si="17"/>
        <v>2.4596990276088348E-4</v>
      </c>
      <c r="M59" s="40" t="s">
        <v>38</v>
      </c>
      <c r="N59" s="38">
        <f>IF(ISBLANK(E59),"",E59-$E$73)</f>
        <v>1.1599999993450183E-5</v>
      </c>
      <c r="O59" s="46">
        <f t="shared" si="18"/>
        <v>1.9745680763499742E-5</v>
      </c>
      <c r="P59" s="40" t="s">
        <v>38</v>
      </c>
      <c r="Q59" s="41">
        <f t="shared" si="19"/>
        <v>2.1999999998456587E-4</v>
      </c>
      <c r="R59" s="42" t="s">
        <v>38</v>
      </c>
      <c r="S59" s="43">
        <f t="shared" si="20"/>
        <v>2.1999999998456587E-4</v>
      </c>
      <c r="T59" s="44">
        <f>IF(M59="ON",IF(ISBLANK(D59),"0",D59),"0")</f>
        <v>145.831333</v>
      </c>
      <c r="U59" s="44">
        <f t="shared" si="21"/>
        <v>99.876223999999993</v>
      </c>
      <c r="V59" s="44">
        <f t="shared" si="22"/>
        <v>108.38679999999999</v>
      </c>
      <c r="W59" s="44">
        <f t="shared" si="23"/>
        <v>108.3663</v>
      </c>
      <c r="X59" s="45"/>
    </row>
    <row r="60" spans="1:24" x14ac:dyDescent="0.3">
      <c r="A60" s="69">
        <v>8</v>
      </c>
      <c r="B60" s="37" t="s">
        <v>123</v>
      </c>
      <c r="C60" s="37" t="s">
        <v>121</v>
      </c>
      <c r="D60" s="37">
        <v>345.83089699999999</v>
      </c>
      <c r="E60" s="37">
        <v>300.12372699999997</v>
      </c>
      <c r="F60" s="37">
        <v>108.3865</v>
      </c>
      <c r="G60" s="37">
        <v>108.366</v>
      </c>
      <c r="H60" s="37">
        <v>0.24299999999999999</v>
      </c>
      <c r="I60" s="37">
        <v>0.23799999999999999</v>
      </c>
      <c r="J60" s="6"/>
      <c r="K60" s="122">
        <f>IF(ISBLANK(D60),"",IF(D59&lt;D60,((D60-200)-$D$73),((D60+200)-$D$73)))</f>
        <v>-2.9150000000299769E-4</v>
      </c>
      <c r="L60" s="123">
        <f t="shared" si="17"/>
        <v>-4.9619396649803235E-4</v>
      </c>
      <c r="M60" s="124" t="s">
        <v>38</v>
      </c>
      <c r="N60" s="122">
        <f>IF(ISBLANK(E60),"",(400-E60)-$E$73)</f>
        <v>6.0600000026056478E-5</v>
      </c>
      <c r="O60" s="123">
        <f t="shared" si="18"/>
        <v>1.0315387438250818E-4</v>
      </c>
      <c r="P60" s="124" t="s">
        <v>38</v>
      </c>
      <c r="Q60" s="125">
        <f t="shared" si="19"/>
        <v>-8.0000000011182237E-5</v>
      </c>
      <c r="R60" s="126" t="s">
        <v>38</v>
      </c>
      <c r="S60" s="127">
        <f t="shared" si="20"/>
        <v>-8.0000000011182237E-5</v>
      </c>
      <c r="T60" s="128">
        <f>IF(M60="ON",IF(ISBLANK(D60),"0",IF(D59&lt;D60,(D60-200),(D60+200))),"0")</f>
        <v>145.83089699999999</v>
      </c>
      <c r="U60" s="128">
        <f t="shared" si="21"/>
        <v>99.876273000000026</v>
      </c>
      <c r="V60" s="128">
        <f t="shared" si="22"/>
        <v>108.3865</v>
      </c>
      <c r="W60" s="128">
        <f t="shared" si="23"/>
        <v>108.366</v>
      </c>
      <c r="X60" s="129"/>
    </row>
    <row r="61" spans="1:24" x14ac:dyDescent="0.3">
      <c r="A61" s="69">
        <v>9</v>
      </c>
      <c r="B61" s="37" t="s">
        <v>123</v>
      </c>
      <c r="C61" s="37" t="s">
        <v>121</v>
      </c>
      <c r="D61" s="37">
        <v>145.831354</v>
      </c>
      <c r="E61" s="37">
        <v>99.876265000000004</v>
      </c>
      <c r="F61" s="37">
        <v>108.38679999999999</v>
      </c>
      <c r="G61" s="37">
        <v>108.3663</v>
      </c>
      <c r="H61" s="37">
        <v>0.24299999999999999</v>
      </c>
      <c r="I61" s="37">
        <v>0.23799999999999999</v>
      </c>
      <c r="J61" s="6"/>
      <c r="K61" s="38">
        <f>IF(ISBLANK(D61),"",D61-$D$73)</f>
        <v>1.6550000000847831E-4</v>
      </c>
      <c r="L61" s="46">
        <f t="shared" si="17"/>
        <v>2.8171639382484009E-4</v>
      </c>
      <c r="M61" s="40" t="s">
        <v>38</v>
      </c>
      <c r="N61" s="38">
        <f>IF(ISBLANK(E61),"",E61-$E$73)</f>
        <v>5.2600000003621972E-5</v>
      </c>
      <c r="O61" s="46">
        <f t="shared" si="18"/>
        <v>8.9536449036029271E-5</v>
      </c>
      <c r="P61" s="40" t="s">
        <v>38</v>
      </c>
      <c r="Q61" s="41">
        <f t="shared" si="19"/>
        <v>2.1999999998456587E-4</v>
      </c>
      <c r="R61" s="42" t="s">
        <v>38</v>
      </c>
      <c r="S61" s="43">
        <f t="shared" si="20"/>
        <v>2.1999999998456587E-4</v>
      </c>
      <c r="T61" s="44">
        <f>IF(M61="ON",IF(ISBLANK(D61),"0",D61),"0")</f>
        <v>145.831354</v>
      </c>
      <c r="U61" s="44">
        <f t="shared" si="21"/>
        <v>99.876265000000004</v>
      </c>
      <c r="V61" s="44">
        <f t="shared" si="22"/>
        <v>108.38679999999999</v>
      </c>
      <c r="W61" s="44">
        <f t="shared" si="23"/>
        <v>108.3663</v>
      </c>
      <c r="X61" s="45"/>
    </row>
    <row r="62" spans="1:24" x14ac:dyDescent="0.3">
      <c r="A62" s="69">
        <v>10</v>
      </c>
      <c r="B62" s="37" t="s">
        <v>123</v>
      </c>
      <c r="C62" s="37" t="s">
        <v>121</v>
      </c>
      <c r="D62" s="37">
        <v>345.83123999999998</v>
      </c>
      <c r="E62" s="37">
        <v>300.12427600000001</v>
      </c>
      <c r="F62" s="37">
        <v>108.38639999999999</v>
      </c>
      <c r="G62" s="37">
        <v>108.3659</v>
      </c>
      <c r="H62" s="37">
        <v>0.24299999999999999</v>
      </c>
      <c r="I62" s="37">
        <v>0.23799999999999999</v>
      </c>
      <c r="J62" s="6"/>
      <c r="K62" s="122">
        <f>IF(ISBLANK(D62),"",IF(D61&lt;D62,((D62-200)-$D$73),((D62+200)-$D$73)))</f>
        <v>5.1499999983661837E-5</v>
      </c>
      <c r="L62" s="123">
        <f t="shared" si="17"/>
        <v>8.7663690172138371E-5</v>
      </c>
      <c r="M62" s="124" t="s">
        <v>38</v>
      </c>
      <c r="N62" s="122">
        <f>IF(ISBLANK(E62),"",(400-E62)-$E$73)</f>
        <v>-4.8840000000893724E-4</v>
      </c>
      <c r="O62" s="123">
        <f t="shared" si="18"/>
        <v>-8.3135818046647372E-4</v>
      </c>
      <c r="P62" s="124" t="s">
        <v>38</v>
      </c>
      <c r="Q62" s="125">
        <f t="shared" si="19"/>
        <v>-1.8000000001450189E-4</v>
      </c>
      <c r="R62" s="126" t="s">
        <v>38</v>
      </c>
      <c r="S62" s="127">
        <f t="shared" si="20"/>
        <v>-1.8000000001450189E-4</v>
      </c>
      <c r="T62" s="128">
        <f>IF(M62="ON",IF(ISBLANK(D62),"0",IF(D61&lt;D62,(D62-200),(D62+200))),"0")</f>
        <v>145.83123999999998</v>
      </c>
      <c r="U62" s="128">
        <f t="shared" si="21"/>
        <v>99.875723999999991</v>
      </c>
      <c r="V62" s="128">
        <f t="shared" si="22"/>
        <v>108.38639999999999</v>
      </c>
      <c r="W62" s="128">
        <f t="shared" si="23"/>
        <v>108.3659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 t="str">
        <f>B53</f>
        <v>AB0450</v>
      </c>
      <c r="C73" s="49" t="str">
        <f>C53</f>
        <v>AB0360</v>
      </c>
      <c r="D73" s="50">
        <f>T73</f>
        <v>145.8311885</v>
      </c>
      <c r="E73" s="50">
        <f>U73</f>
        <v>99.8762124</v>
      </c>
      <c r="F73" s="51">
        <f>V73</f>
        <v>108.38658000000001</v>
      </c>
      <c r="G73" s="51">
        <f>W73</f>
        <v>108.36608000000001</v>
      </c>
      <c r="H73" s="49">
        <f>H53</f>
        <v>0.24299999999999999</v>
      </c>
      <c r="I73" s="49">
        <f>I53</f>
        <v>0.23799999999999999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145.8311885</v>
      </c>
      <c r="U73" s="57">
        <f>IF(U74=0,VALUE(0),(U53+U54+U55+U56+U57+U58+U59+U60+U61+U62+U63+U64+U65+U66+U67+U68+U69+U70+U71+U72)/U74)</f>
        <v>99.8762124</v>
      </c>
      <c r="V73" s="57">
        <f>IF(V74=0,VALUE(0),(V53+V54+V55+V56+V57+V58+V59+V60+V61+V62+V63+V64+V65+V66+V67+V68+V69+V70+V71+V72)/V74)</f>
        <v>108.38658000000001</v>
      </c>
      <c r="W73" s="57">
        <f>IF(W74=0,VALUE(0),(W53+W54+W55+W56+W57+W58+W59+W60+W61+W62+W63+W64+W65+W66+W67+W68+W69+W70+W71+W72)/W74)</f>
        <v>108.36608000000001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10</v>
      </c>
      <c r="U74" s="66">
        <f>COUNT(U53:U72)</f>
        <v>10</v>
      </c>
      <c r="V74" s="66">
        <f>COUNT(V53:V72)</f>
        <v>10</v>
      </c>
      <c r="W74" s="66">
        <f>COUNT(W53:W72)</f>
        <v>10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37" t="s">
        <v>123</v>
      </c>
      <c r="C78" s="37" t="s">
        <v>122</v>
      </c>
      <c r="D78" s="37">
        <v>139.522423</v>
      </c>
      <c r="E78" s="37">
        <v>100.183216</v>
      </c>
      <c r="F78" s="37">
        <v>12.2164</v>
      </c>
      <c r="G78" s="37">
        <v>12.2141</v>
      </c>
      <c r="H78" s="37">
        <v>0.24299999999999999</v>
      </c>
      <c r="I78" s="37">
        <v>0.24199999999999999</v>
      </c>
      <c r="J78" s="6"/>
      <c r="K78" s="38">
        <f>IF(ISBLANK(D78),"",D78-$D$98)</f>
        <v>-5.7699999985061368E-5</v>
      </c>
      <c r="L78" s="39">
        <f t="shared" ref="L78:L97" si="24">IF(K78="","",SIN(K78*PI()/200)*G78)</f>
        <v>-1.107024318764828E-5</v>
      </c>
      <c r="M78" s="40" t="s">
        <v>38</v>
      </c>
      <c r="N78" s="38">
        <f>IF(ISBLANK(E78),"",E78-$E$98)</f>
        <v>-1.0108999999971502E-3</v>
      </c>
      <c r="O78" s="39">
        <f t="shared" ref="O78:O97" si="25">IF(N78="","",SIN(N78*PI()/200)*G78)</f>
        <v>-1.9394989325460449E-4</v>
      </c>
      <c r="P78" s="40" t="s">
        <v>38</v>
      </c>
      <c r="Q78" s="41">
        <f t="shared" ref="Q78:Q97" si="26">IF(ISBLANK(F78),"",F78-$F$98)</f>
        <v>5.0000000001659828E-5</v>
      </c>
      <c r="R78" s="42" t="s">
        <v>38</v>
      </c>
      <c r="S78" s="43">
        <f t="shared" ref="S78:S97" si="27">IF(ISBLANK(G78),"",G78-$G$98)</f>
        <v>4.9999999999883471E-5</v>
      </c>
      <c r="T78" s="44">
        <f>IF(M78="ON",IF(ISBLANK(D78),"0",D78),"0")</f>
        <v>139.522423</v>
      </c>
      <c r="U78" s="44">
        <f t="shared" ref="U78:U97" si="28">IF(P78="ON",IF(ISBLANK(E78),"0",IF(E78&lt;200,E78,(400-E78))),"0")</f>
        <v>100.183216</v>
      </c>
      <c r="V78" s="44">
        <f t="shared" ref="V78:V97" si="29">IF(R78="ON",IF(ISBLANK(F78),"0",F78),"0")</f>
        <v>12.2164</v>
      </c>
      <c r="W78" s="44">
        <f t="shared" ref="W78:W97" si="30">IF(R78="ON",IF(ISBLANK(G78),"0",G78),"0")</f>
        <v>12.2141</v>
      </c>
      <c r="X78" s="45"/>
    </row>
    <row r="79" spans="1:24" x14ac:dyDescent="0.3">
      <c r="A79" s="69">
        <v>2</v>
      </c>
      <c r="B79" s="37" t="s">
        <v>123</v>
      </c>
      <c r="C79" s="37" t="s">
        <v>122</v>
      </c>
      <c r="D79" s="37">
        <v>339.52205199999997</v>
      </c>
      <c r="E79" s="37">
        <v>299.81433900000002</v>
      </c>
      <c r="F79" s="37">
        <v>12.2163</v>
      </c>
      <c r="G79" s="37">
        <v>12.214</v>
      </c>
      <c r="H79" s="37">
        <v>0.24299999999999999</v>
      </c>
      <c r="I79" s="37">
        <v>0.24199999999999999</v>
      </c>
      <c r="J79" s="6"/>
      <c r="K79" s="122">
        <f>IF(ISBLANK(D79),"",IF(D78&lt;D79,((D79-200)-$D$98),((D79+200)-$D$98)))</f>
        <v>-4.2870000001471453E-4</v>
      </c>
      <c r="L79" s="123">
        <f t="shared" si="24"/>
        <v>-8.2249123062373651E-5</v>
      </c>
      <c r="M79" s="124" t="s">
        <v>38</v>
      </c>
      <c r="N79" s="122">
        <f>IF(ISBLANK(E79),"",(400-E79)-$E$98)</f>
        <v>1.4340999999831183E-3</v>
      </c>
      <c r="O79" s="123">
        <f t="shared" si="25"/>
        <v>2.7514221453050705E-4</v>
      </c>
      <c r="P79" s="124" t="s">
        <v>38</v>
      </c>
      <c r="Q79" s="125">
        <f t="shared" si="26"/>
        <v>-4.9999999998107114E-5</v>
      </c>
      <c r="R79" s="126" t="s">
        <v>38</v>
      </c>
      <c r="S79" s="127">
        <f t="shared" si="27"/>
        <v>-4.9999999999883471E-5</v>
      </c>
      <c r="T79" s="128">
        <f>IF(M79="ON",IF(ISBLANK(D79),"0",IF(D78&lt;D79,(D79-200),(D79+200))),"0")</f>
        <v>139.52205199999997</v>
      </c>
      <c r="U79" s="128">
        <f t="shared" si="28"/>
        <v>100.18566099999998</v>
      </c>
      <c r="V79" s="128">
        <f t="shared" si="29"/>
        <v>12.2163</v>
      </c>
      <c r="W79" s="128">
        <f t="shared" si="30"/>
        <v>12.214</v>
      </c>
      <c r="X79" s="129"/>
    </row>
    <row r="80" spans="1:24" x14ac:dyDescent="0.3">
      <c r="A80" s="69">
        <v>3</v>
      </c>
      <c r="B80" s="37" t="s">
        <v>123</v>
      </c>
      <c r="C80" s="37" t="s">
        <v>122</v>
      </c>
      <c r="D80" s="37">
        <v>139.52301600000001</v>
      </c>
      <c r="E80" s="37">
        <v>100.182732</v>
      </c>
      <c r="F80" s="37">
        <v>12.2164</v>
      </c>
      <c r="G80" s="37">
        <v>12.2141</v>
      </c>
      <c r="H80" s="37">
        <v>0.24299999999999999</v>
      </c>
      <c r="I80" s="37">
        <v>0.24199999999999999</v>
      </c>
      <c r="J80" s="6"/>
      <c r="K80" s="38">
        <f>IF(ISBLANK(D80),"",D80-$D$98)</f>
        <v>5.3530000002410816E-4</v>
      </c>
      <c r="L80" s="46">
        <f t="shared" si="24"/>
        <v>1.0270192686447514E-4</v>
      </c>
      <c r="M80" s="40" t="s">
        <v>38</v>
      </c>
      <c r="N80" s="38">
        <f>IF(ISBLANK(E80),"",E80-$E$98)</f>
        <v>-1.4948999999973012E-3</v>
      </c>
      <c r="O80" s="46">
        <f t="shared" si="25"/>
        <v>-2.8680947216553742E-4</v>
      </c>
      <c r="P80" s="40" t="s">
        <v>38</v>
      </c>
      <c r="Q80" s="41">
        <f t="shared" si="26"/>
        <v>5.0000000001659828E-5</v>
      </c>
      <c r="R80" s="42" t="s">
        <v>38</v>
      </c>
      <c r="S80" s="43">
        <f t="shared" si="27"/>
        <v>4.9999999999883471E-5</v>
      </c>
      <c r="T80" s="44">
        <f>IF(M80="ON",IF(ISBLANK(D80),"0",D80),"0")</f>
        <v>139.52301600000001</v>
      </c>
      <c r="U80" s="44">
        <f t="shared" si="28"/>
        <v>100.182732</v>
      </c>
      <c r="V80" s="44">
        <f t="shared" si="29"/>
        <v>12.2164</v>
      </c>
      <c r="W80" s="44">
        <f t="shared" si="30"/>
        <v>12.2141</v>
      </c>
      <c r="X80" s="45"/>
    </row>
    <row r="81" spans="1:24" x14ac:dyDescent="0.3">
      <c r="A81" s="69">
        <v>4</v>
      </c>
      <c r="B81" s="37" t="s">
        <v>123</v>
      </c>
      <c r="C81" s="37" t="s">
        <v>122</v>
      </c>
      <c r="D81" s="37">
        <v>339.52222899999998</v>
      </c>
      <c r="E81" s="37">
        <v>299.81442099999998</v>
      </c>
      <c r="F81" s="37">
        <v>12.216100000000001</v>
      </c>
      <c r="G81" s="37">
        <v>12.213800000000001</v>
      </c>
      <c r="H81" s="37">
        <v>0.24299999999999999</v>
      </c>
      <c r="I81" s="37">
        <v>0.24199999999999999</v>
      </c>
      <c r="J81" s="6"/>
      <c r="K81" s="122">
        <f>IF(ISBLANK(D81),"",IF(D80&lt;D81,((D81-200)-$D$98),((D81+200)-$D$98)))</f>
        <v>-2.5170000000684922E-4</v>
      </c>
      <c r="L81" s="123">
        <f t="shared" si="24"/>
        <v>-4.8289632108702544E-5</v>
      </c>
      <c r="M81" s="124" t="s">
        <v>38</v>
      </c>
      <c r="N81" s="122">
        <f>IF(ISBLANK(E81),"",(400-E81)-$E$98)</f>
        <v>1.3521000000196182E-3</v>
      </c>
      <c r="O81" s="123">
        <f t="shared" si="25"/>
        <v>2.5940568759876329E-4</v>
      </c>
      <c r="P81" s="124" t="s">
        <v>38</v>
      </c>
      <c r="Q81" s="125">
        <f t="shared" si="26"/>
        <v>-2.49999999997641E-4</v>
      </c>
      <c r="R81" s="126" t="s">
        <v>38</v>
      </c>
      <c r="S81" s="127">
        <f t="shared" si="27"/>
        <v>-2.4999999999941735E-4</v>
      </c>
      <c r="T81" s="128">
        <f>IF(M81="ON",IF(ISBLANK(D81),"0",IF(D80&lt;D81,(D81-200),(D81+200))),"0")</f>
        <v>139.52222899999998</v>
      </c>
      <c r="U81" s="128">
        <f t="shared" si="28"/>
        <v>100.18557900000002</v>
      </c>
      <c r="V81" s="128">
        <f t="shared" si="29"/>
        <v>12.216100000000001</v>
      </c>
      <c r="W81" s="128">
        <f t="shared" si="30"/>
        <v>12.213800000000001</v>
      </c>
      <c r="X81" s="129"/>
    </row>
    <row r="82" spans="1:24" x14ac:dyDescent="0.3">
      <c r="A82" s="69">
        <v>5</v>
      </c>
      <c r="B82" s="37" t="s">
        <v>123</v>
      </c>
      <c r="C82" s="37" t="s">
        <v>122</v>
      </c>
      <c r="D82" s="37">
        <v>139.522784</v>
      </c>
      <c r="E82" s="37">
        <v>100.18269600000001</v>
      </c>
      <c r="F82" s="37">
        <v>12.2165</v>
      </c>
      <c r="G82" s="37">
        <v>12.2142</v>
      </c>
      <c r="H82" s="37">
        <v>0.24299999999999999</v>
      </c>
      <c r="I82" s="37">
        <v>0.24199999999999999</v>
      </c>
      <c r="J82" s="6"/>
      <c r="K82" s="38">
        <f>IF(ISBLANK(D82),"",D82-$D$98)</f>
        <v>3.0330000001299595E-4</v>
      </c>
      <c r="L82" s="46">
        <f t="shared" si="24"/>
        <v>5.8191200162814308E-5</v>
      </c>
      <c r="M82" s="40" t="s">
        <v>38</v>
      </c>
      <c r="N82" s="38">
        <f>IF(ISBLANK(E82),"",E82-$E$98)</f>
        <v>-1.530899999991675E-3</v>
      </c>
      <c r="O82" s="46">
        <f t="shared" si="25"/>
        <v>-2.9371878772404192E-4</v>
      </c>
      <c r="P82" s="40" t="s">
        <v>38</v>
      </c>
      <c r="Q82" s="41">
        <f t="shared" si="26"/>
        <v>1.5000000000142677E-4</v>
      </c>
      <c r="R82" s="42" t="s">
        <v>38</v>
      </c>
      <c r="S82" s="43">
        <f t="shared" si="27"/>
        <v>1.4999999999965041E-4</v>
      </c>
      <c r="T82" s="44">
        <f>IF(M82="ON",IF(ISBLANK(D82),"0",D82),"0")</f>
        <v>139.522784</v>
      </c>
      <c r="U82" s="44">
        <f t="shared" si="28"/>
        <v>100.18269600000001</v>
      </c>
      <c r="V82" s="44">
        <f t="shared" si="29"/>
        <v>12.2165</v>
      </c>
      <c r="W82" s="44">
        <f t="shared" si="30"/>
        <v>12.2142</v>
      </c>
      <c r="X82" s="45"/>
    </row>
    <row r="83" spans="1:24" x14ac:dyDescent="0.3">
      <c r="A83" s="69">
        <v>6</v>
      </c>
      <c r="B83" s="37" t="s">
        <v>123</v>
      </c>
      <c r="C83" s="37" t="s">
        <v>122</v>
      </c>
      <c r="D83" s="37">
        <v>339.52197699999999</v>
      </c>
      <c r="E83" s="37">
        <v>299.81432899999999</v>
      </c>
      <c r="F83" s="37">
        <v>12.216200000000001</v>
      </c>
      <c r="G83" s="37">
        <v>12.213900000000001</v>
      </c>
      <c r="H83" s="37">
        <v>0.24299999999999999</v>
      </c>
      <c r="I83" s="37">
        <v>0.24199999999999999</v>
      </c>
      <c r="J83" s="6"/>
      <c r="K83" s="122">
        <f>IF(ISBLANK(D83),"",IF(D82&lt;D83,((D83-200)-$D$98),((D83+200)-$D$98)))</f>
        <v>-5.0369999999588799E-4</v>
      </c>
      <c r="L83" s="123">
        <f t="shared" si="24"/>
        <v>-9.6637611599869846E-5</v>
      </c>
      <c r="M83" s="124" t="s">
        <v>38</v>
      </c>
      <c r="N83" s="122">
        <f>IF(ISBLANK(E83),"",(400-E83)-$E$98)</f>
        <v>1.4441000000147142E-3</v>
      </c>
      <c r="O83" s="123">
        <f t="shared" si="25"/>
        <v>2.7705851678265069E-4</v>
      </c>
      <c r="P83" s="124" t="s">
        <v>38</v>
      </c>
      <c r="Q83" s="125">
        <f t="shared" si="26"/>
        <v>-1.4999999999787406E-4</v>
      </c>
      <c r="R83" s="126" t="s">
        <v>38</v>
      </c>
      <c r="S83" s="127">
        <f t="shared" si="27"/>
        <v>-1.4999999999965041E-4</v>
      </c>
      <c r="T83" s="128">
        <f>IF(M83="ON",IF(ISBLANK(D83),"0",IF(D82&lt;D83,(D83-200),(D83+200))),"0")</f>
        <v>139.52197699999999</v>
      </c>
      <c r="U83" s="128">
        <f t="shared" si="28"/>
        <v>100.18567100000001</v>
      </c>
      <c r="V83" s="128">
        <f t="shared" si="29"/>
        <v>12.216200000000001</v>
      </c>
      <c r="W83" s="128">
        <f t="shared" si="30"/>
        <v>12.213900000000001</v>
      </c>
      <c r="X83" s="129"/>
    </row>
    <row r="84" spans="1:24" x14ac:dyDescent="0.3">
      <c r="A84" s="69">
        <v>7</v>
      </c>
      <c r="B84" s="37" t="s">
        <v>123</v>
      </c>
      <c r="C84" s="37" t="s">
        <v>122</v>
      </c>
      <c r="D84" s="37">
        <v>139.522842</v>
      </c>
      <c r="E84" s="37">
        <v>100.182772</v>
      </c>
      <c r="F84" s="37">
        <v>12.2164</v>
      </c>
      <c r="G84" s="37">
        <v>12.2141</v>
      </c>
      <c r="H84" s="37">
        <v>0.24299999999999999</v>
      </c>
      <c r="I84" s="37">
        <v>0.24199999999999999</v>
      </c>
      <c r="J84" s="6"/>
      <c r="K84" s="38">
        <f>IF(ISBLANK(D84),"",D84-$D$98)</f>
        <v>3.6130000000866858E-4</v>
      </c>
      <c r="L84" s="46">
        <f t="shared" si="24"/>
        <v>6.9318524520067357E-5</v>
      </c>
      <c r="M84" s="40" t="s">
        <v>38</v>
      </c>
      <c r="N84" s="38">
        <f>IF(ISBLANK(E84),"",E84-$E$98)</f>
        <v>-1.4548999999988155E-3</v>
      </c>
      <c r="O84" s="46">
        <f t="shared" si="25"/>
        <v>-2.7913512680184535E-4</v>
      </c>
      <c r="P84" s="40" t="s">
        <v>38</v>
      </c>
      <c r="Q84" s="41">
        <f t="shared" si="26"/>
        <v>5.0000000001659828E-5</v>
      </c>
      <c r="R84" s="42" t="s">
        <v>38</v>
      </c>
      <c r="S84" s="43">
        <f t="shared" si="27"/>
        <v>4.9999999999883471E-5</v>
      </c>
      <c r="T84" s="44">
        <f>IF(M84="ON",IF(ISBLANK(D84),"0",D84),"0")</f>
        <v>139.522842</v>
      </c>
      <c r="U84" s="44">
        <f t="shared" si="28"/>
        <v>100.182772</v>
      </c>
      <c r="V84" s="44">
        <f t="shared" si="29"/>
        <v>12.2164</v>
      </c>
      <c r="W84" s="44">
        <f t="shared" si="30"/>
        <v>12.2141</v>
      </c>
      <c r="X84" s="45"/>
    </row>
    <row r="85" spans="1:24" x14ac:dyDescent="0.3">
      <c r="A85" s="69">
        <v>8</v>
      </c>
      <c r="B85" s="37" t="s">
        <v>123</v>
      </c>
      <c r="C85" s="37" t="s">
        <v>122</v>
      </c>
      <c r="D85" s="37">
        <v>339.52215999999999</v>
      </c>
      <c r="E85" s="37">
        <v>299.814279</v>
      </c>
      <c r="F85" s="37">
        <v>12.2164</v>
      </c>
      <c r="G85" s="37">
        <v>12.2141</v>
      </c>
      <c r="H85" s="37">
        <v>0.24299999999999999</v>
      </c>
      <c r="I85" s="37">
        <v>0.24199999999999999</v>
      </c>
      <c r="J85" s="6"/>
      <c r="K85" s="122">
        <f>IF(ISBLANK(D85),"",IF(D84&lt;D85,((D85-200)-$D$98),((D85+200)-$D$98)))</f>
        <v>-3.2070000000317123E-4</v>
      </c>
      <c r="L85" s="123">
        <f t="shared" si="24"/>
        <v>-6.1529063972591669E-5</v>
      </c>
      <c r="M85" s="124" t="s">
        <v>38</v>
      </c>
      <c r="N85" s="122">
        <f>IF(ISBLANK(E85),"",(400-E85)-$E$98)</f>
        <v>1.4941000000021631E-3</v>
      </c>
      <c r="O85" s="123">
        <f t="shared" si="25"/>
        <v>2.8665598525919164E-4</v>
      </c>
      <c r="P85" s="124" t="s">
        <v>38</v>
      </c>
      <c r="Q85" s="125">
        <f t="shared" si="26"/>
        <v>5.0000000001659828E-5</v>
      </c>
      <c r="R85" s="126" t="s">
        <v>38</v>
      </c>
      <c r="S85" s="127">
        <f t="shared" si="27"/>
        <v>4.9999999999883471E-5</v>
      </c>
      <c r="T85" s="128">
        <f>IF(M85="ON",IF(ISBLANK(D85),"0",IF(D84&lt;D85,(D85-200),(D85+200))),"0")</f>
        <v>139.52215999999999</v>
      </c>
      <c r="U85" s="128">
        <f t="shared" si="28"/>
        <v>100.185721</v>
      </c>
      <c r="V85" s="128">
        <f t="shared" si="29"/>
        <v>12.2164</v>
      </c>
      <c r="W85" s="128">
        <f t="shared" si="30"/>
        <v>12.2141</v>
      </c>
      <c r="X85" s="129"/>
    </row>
    <row r="86" spans="1:24" x14ac:dyDescent="0.3">
      <c r="A86" s="69">
        <v>9</v>
      </c>
      <c r="B86" s="37" t="s">
        <v>123</v>
      </c>
      <c r="C86" s="37" t="s">
        <v>122</v>
      </c>
      <c r="D86" s="37">
        <v>139.52315400000001</v>
      </c>
      <c r="E86" s="37">
        <v>100.182497</v>
      </c>
      <c r="F86" s="37">
        <v>12.2165</v>
      </c>
      <c r="G86" s="37">
        <v>12.2142</v>
      </c>
      <c r="H86" s="37">
        <v>0.24299999999999999</v>
      </c>
      <c r="I86" s="37">
        <v>0.24199999999999999</v>
      </c>
      <c r="J86" s="6"/>
      <c r="K86" s="38">
        <f>IF(ISBLANK(D86),"",D86-$D$98)</f>
        <v>6.7330000001675216E-4</v>
      </c>
      <c r="L86" s="46">
        <f t="shared" si="24"/>
        <v>1.2917947599187831E-4</v>
      </c>
      <c r="M86" s="40" t="s">
        <v>38</v>
      </c>
      <c r="N86" s="38">
        <f>IF(ISBLANK(E86),"",E86-$E$98)</f>
        <v>-1.7299000000008391E-3</v>
      </c>
      <c r="O86" s="46">
        <f t="shared" si="25"/>
        <v>-3.3189896849779277E-4</v>
      </c>
      <c r="P86" s="40" t="s">
        <v>38</v>
      </c>
      <c r="Q86" s="41">
        <f t="shared" si="26"/>
        <v>1.5000000000142677E-4</v>
      </c>
      <c r="R86" s="42" t="s">
        <v>38</v>
      </c>
      <c r="S86" s="43">
        <f t="shared" si="27"/>
        <v>1.4999999999965041E-4</v>
      </c>
      <c r="T86" s="44">
        <f>IF(M86="ON",IF(ISBLANK(D86),"0",D86),"0")</f>
        <v>139.52315400000001</v>
      </c>
      <c r="U86" s="44">
        <f t="shared" si="28"/>
        <v>100.182497</v>
      </c>
      <c r="V86" s="44">
        <f t="shared" si="29"/>
        <v>12.2165</v>
      </c>
      <c r="W86" s="44">
        <f t="shared" si="30"/>
        <v>12.2142</v>
      </c>
      <c r="X86" s="45"/>
    </row>
    <row r="87" spans="1:24" x14ac:dyDescent="0.3">
      <c r="A87" s="69">
        <v>10</v>
      </c>
      <c r="B87" s="37" t="s">
        <v>123</v>
      </c>
      <c r="C87" s="37" t="s">
        <v>122</v>
      </c>
      <c r="D87" s="37">
        <v>339.52217000000002</v>
      </c>
      <c r="E87" s="37">
        <v>299.81427600000001</v>
      </c>
      <c r="F87" s="37">
        <v>12.2163</v>
      </c>
      <c r="G87" s="37">
        <v>12.214</v>
      </c>
      <c r="H87" s="37">
        <v>0.24299999999999999</v>
      </c>
      <c r="I87" s="37">
        <v>0.24199999999999999</v>
      </c>
      <c r="J87" s="6"/>
      <c r="K87" s="122">
        <f>IF(ISBLANK(D87),"",IF(D86&lt;D87,((D87-200)-$D$98),((D87+200)-$D$98)))</f>
        <v>-3.1069999997157538E-4</v>
      </c>
      <c r="L87" s="123">
        <f t="shared" si="24"/>
        <v>-5.96099895786241E-5</v>
      </c>
      <c r="M87" s="124" t="s">
        <v>38</v>
      </c>
      <c r="N87" s="122">
        <f>IF(ISBLANK(E87),"",(400-E87)-$E$98)</f>
        <v>1.4970999999945889E-3</v>
      </c>
      <c r="O87" s="123">
        <f t="shared" si="25"/>
        <v>2.8722920952085218E-4</v>
      </c>
      <c r="P87" s="124" t="s">
        <v>38</v>
      </c>
      <c r="Q87" s="125">
        <f t="shared" si="26"/>
        <v>-4.9999999998107114E-5</v>
      </c>
      <c r="R87" s="126" t="s">
        <v>38</v>
      </c>
      <c r="S87" s="127">
        <f t="shared" si="27"/>
        <v>-4.9999999999883471E-5</v>
      </c>
      <c r="T87" s="128">
        <f>IF(M87="ON",IF(ISBLANK(D87),"0",IF(D86&lt;D87,(D87-200),(D87+200))),"0")</f>
        <v>139.52217000000002</v>
      </c>
      <c r="U87" s="128">
        <f t="shared" si="28"/>
        <v>100.18572399999999</v>
      </c>
      <c r="V87" s="128">
        <f t="shared" si="29"/>
        <v>12.2163</v>
      </c>
      <c r="W87" s="128">
        <f t="shared" si="30"/>
        <v>12.214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 t="str">
        <f>B78</f>
        <v>AB0450</v>
      </c>
      <c r="C98" s="49" t="str">
        <f>C78</f>
        <v>AB0440</v>
      </c>
      <c r="D98" s="50">
        <f>T98</f>
        <v>139.52248069999999</v>
      </c>
      <c r="E98" s="50">
        <f>U98</f>
        <v>100.1842269</v>
      </c>
      <c r="F98" s="51">
        <f>V98</f>
        <v>12.216349999999998</v>
      </c>
      <c r="G98" s="51">
        <f>W98</f>
        <v>12.21405</v>
      </c>
      <c r="H98" s="49">
        <f>H78</f>
        <v>0.24299999999999999</v>
      </c>
      <c r="I98" s="49">
        <f>I78</f>
        <v>0.24199999999999999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139.52248069999999</v>
      </c>
      <c r="U98" s="57">
        <f>IF(U99=0,VALUE(0),(U78+U79+U80+U81+U82+U83+U84+U85+U86+U87+U88+U89+U90+U91+U92+U93+U94+U95+U96+U97)/U99)</f>
        <v>100.1842269</v>
      </c>
      <c r="V98" s="57">
        <f>IF(V99=0,VALUE(0),(V78+V79+V80+V81+V82+V83+V84+V85+V86+V87+V88+V89+V90+V91+V92+V93+V94+V95+V96+V97)/V99)</f>
        <v>12.216349999999998</v>
      </c>
      <c r="W98" s="57">
        <f>IF(W99=0,VALUE(0),(W78+W79+W80+W81+W82+W83+W84+W85+W86+W87+W88+W89+W90+W91+W92+W93+W94+W95+W96+W97)/W99)</f>
        <v>12.21405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10</v>
      </c>
      <c r="U99" s="66">
        <f>COUNT(U78:U97)</f>
        <v>10</v>
      </c>
      <c r="V99" s="66">
        <f>COUNT(V78:V97)</f>
        <v>10</v>
      </c>
      <c r="W99" s="66">
        <f>COUNT(W78:W97)</f>
        <v>10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 t="s">
        <v>123</v>
      </c>
      <c r="C103" s="37" t="s">
        <v>125</v>
      </c>
      <c r="D103" s="37">
        <v>332.19144299999999</v>
      </c>
      <c r="E103" s="37">
        <v>100.51349999999999</v>
      </c>
      <c r="F103" s="37">
        <v>44.6907</v>
      </c>
      <c r="G103" s="37">
        <v>44.680900000000001</v>
      </c>
      <c r="H103" s="37">
        <v>0.24299999999999999</v>
      </c>
      <c r="I103" s="37">
        <v>0.24399999999999999</v>
      </c>
      <c r="J103" s="6"/>
      <c r="K103" s="38">
        <f>IF(ISBLANK(D103),"",D103-$D$123)</f>
        <v>1.502000000073167E-4</v>
      </c>
      <c r="L103" s="39">
        <f t="shared" ref="L103:L122" si="31">IF(K103="","",SIN(K103*PI()/200)*G103)</f>
        <v>1.0541725958906832E-4</v>
      </c>
      <c r="M103" s="40" t="s">
        <v>38</v>
      </c>
      <c r="N103" s="38">
        <f>IF(ISBLANK(E103),"",E103-$E$123)</f>
        <v>-1.8040000001917633E-4</v>
      </c>
      <c r="O103" s="39">
        <f t="shared" ref="O103:O122" si="32">IF(N103="","",SIN(N103*PI()/200)*G103)</f>
        <v>-1.2661300686388311E-4</v>
      </c>
      <c r="P103" s="40" t="s">
        <v>38</v>
      </c>
      <c r="Q103" s="41">
        <f t="shared" ref="Q103:Q122" si="33">IF(ISBLANK(F103),"",F103-$F$123)</f>
        <v>9.9999999996214228E-5</v>
      </c>
      <c r="R103" s="42" t="s">
        <v>38</v>
      </c>
      <c r="S103" s="43">
        <f t="shared" ref="S103:S122" si="34">IF(ISBLANK(G103),"",G103-$G$123)</f>
        <v>1.0000000001042508E-4</v>
      </c>
      <c r="T103" s="44">
        <f>IF(M103="ON",IF(ISBLANK(D103),"0",D103),"0")</f>
        <v>332.19144299999999</v>
      </c>
      <c r="U103" s="44">
        <f t="shared" ref="U103:U122" si="35">IF(P103="ON",IF(ISBLANK(E103),"0",IF(E103&lt;200,E103,(400-E103))),"0")</f>
        <v>100.51349999999999</v>
      </c>
      <c r="V103" s="44">
        <f t="shared" ref="V103:V122" si="36">IF(R103="ON",IF(ISBLANK(F103),"0",F103),"0")</f>
        <v>44.6907</v>
      </c>
      <c r="W103" s="44">
        <f t="shared" ref="W103:W122" si="37">IF(R103="ON",IF(ISBLANK(G103),"0",G103),"0")</f>
        <v>44.680900000000001</v>
      </c>
      <c r="X103" s="45"/>
    </row>
    <row r="104" spans="1:24" x14ac:dyDescent="0.3">
      <c r="A104" s="69">
        <v>2</v>
      </c>
      <c r="B104" s="37" t="s">
        <v>123</v>
      </c>
      <c r="C104" s="37" t="s">
        <v>125</v>
      </c>
      <c r="D104" s="37">
        <v>132.19119800000001</v>
      </c>
      <c r="E104" s="37">
        <v>299.48582499999998</v>
      </c>
      <c r="F104" s="37">
        <v>44.6907</v>
      </c>
      <c r="G104" s="37">
        <v>44.680900000000001</v>
      </c>
      <c r="H104" s="37">
        <v>0.24299999999999999</v>
      </c>
      <c r="I104" s="37">
        <v>0.24399999999999999</v>
      </c>
      <c r="J104" s="6"/>
      <c r="K104" s="122">
        <f>IF(ISBLANK(D104),"",IF(D103&lt;D104,((D104-200)-$D$123),((D104+200)-$D$123)))</f>
        <v>-9.4799999999395368E-5</v>
      </c>
      <c r="L104" s="123">
        <f t="shared" si="31"/>
        <v>-6.6534994730350861E-5</v>
      </c>
      <c r="M104" s="124" t="s">
        <v>38</v>
      </c>
      <c r="N104" s="122">
        <f>IF(ISBLANK(E104),"",(400-E104)-$E$123)</f>
        <v>4.9460000001033677E-4</v>
      </c>
      <c r="O104" s="123">
        <f t="shared" si="32"/>
        <v>3.4713299993892707E-4</v>
      </c>
      <c r="P104" s="124" t="s">
        <v>38</v>
      </c>
      <c r="Q104" s="125">
        <f t="shared" si="33"/>
        <v>9.9999999996214228E-5</v>
      </c>
      <c r="R104" s="126" t="s">
        <v>38</v>
      </c>
      <c r="S104" s="127">
        <f t="shared" si="34"/>
        <v>1.0000000001042508E-4</v>
      </c>
      <c r="T104" s="128">
        <f>IF(M104="ON",IF(ISBLANK(D104),"0",IF(D103&lt;D104,(D104-200),(D104+200))),"0")</f>
        <v>332.19119799999999</v>
      </c>
      <c r="U104" s="128">
        <f t="shared" si="35"/>
        <v>100.51417500000002</v>
      </c>
      <c r="V104" s="128">
        <f t="shared" si="36"/>
        <v>44.6907</v>
      </c>
      <c r="W104" s="128">
        <f t="shared" si="37"/>
        <v>44.680900000000001</v>
      </c>
      <c r="X104" s="129"/>
    </row>
    <row r="105" spans="1:24" x14ac:dyDescent="0.3">
      <c r="A105" s="69">
        <v>3</v>
      </c>
      <c r="B105" s="37" t="s">
        <v>123</v>
      </c>
      <c r="C105" s="37" t="s">
        <v>125</v>
      </c>
      <c r="D105" s="37">
        <v>332.19119599999999</v>
      </c>
      <c r="E105" s="37">
        <v>100.51310599999999</v>
      </c>
      <c r="F105" s="37">
        <v>44.690800000000003</v>
      </c>
      <c r="G105" s="37">
        <v>44.680999999999997</v>
      </c>
      <c r="H105" s="37">
        <v>0.24299999999999999</v>
      </c>
      <c r="I105" s="37">
        <v>0.24399999999999999</v>
      </c>
      <c r="J105" s="6"/>
      <c r="K105" s="38">
        <f>IF(ISBLANK(D105),"",D105-$D$123)</f>
        <v>-9.6799999994345853E-5</v>
      </c>
      <c r="L105" s="46">
        <f t="shared" si="31"/>
        <v>-6.7938838651847511E-5</v>
      </c>
      <c r="M105" s="40" t="s">
        <v>38</v>
      </c>
      <c r="N105" s="38">
        <f>IF(ISBLANK(E105),"",E105-$E$123)</f>
        <v>-5.7440000001918179E-4</v>
      </c>
      <c r="O105" s="46">
        <f t="shared" si="32"/>
        <v>-4.0314120789968362E-4</v>
      </c>
      <c r="P105" s="40" t="s">
        <v>38</v>
      </c>
      <c r="Q105" s="41">
        <f t="shared" si="33"/>
        <v>1.9999999999953388E-4</v>
      </c>
      <c r="R105" s="42" t="s">
        <v>38</v>
      </c>
      <c r="S105" s="43">
        <f t="shared" si="34"/>
        <v>2.0000000000663931E-4</v>
      </c>
      <c r="T105" s="44">
        <f>IF(M105="ON",IF(ISBLANK(D105),"0",D105),"0")</f>
        <v>332.19119599999999</v>
      </c>
      <c r="U105" s="44">
        <f t="shared" si="35"/>
        <v>100.51310599999999</v>
      </c>
      <c r="V105" s="44">
        <f t="shared" si="36"/>
        <v>44.690800000000003</v>
      </c>
      <c r="W105" s="44">
        <f t="shared" si="37"/>
        <v>44.680999999999997</v>
      </c>
      <c r="X105" s="45"/>
    </row>
    <row r="106" spans="1:24" x14ac:dyDescent="0.3">
      <c r="A106" s="69">
        <v>4</v>
      </c>
      <c r="B106" s="37" t="s">
        <v>123</v>
      </c>
      <c r="C106" s="37" t="s">
        <v>125</v>
      </c>
      <c r="D106" s="37">
        <v>132.19129699999999</v>
      </c>
      <c r="E106" s="37">
        <v>299.48614800000001</v>
      </c>
      <c r="F106" s="37">
        <v>44.690399999999997</v>
      </c>
      <c r="G106" s="37">
        <v>44.680599999999998</v>
      </c>
      <c r="H106" s="37">
        <v>0.24299999999999999</v>
      </c>
      <c r="I106" s="37">
        <v>0.24399999999999999</v>
      </c>
      <c r="J106" s="6"/>
      <c r="K106" s="122">
        <f>IF(ISBLANK(D106),"",IF(D105&lt;D106,((D106-200)-$D$123),((D106+200)-$D$123)))</f>
        <v>4.1999999780273356E-6</v>
      </c>
      <c r="L106" s="123">
        <f t="shared" si="31"/>
        <v>2.9477331236563427E-6</v>
      </c>
      <c r="M106" s="124" t="s">
        <v>38</v>
      </c>
      <c r="N106" s="122">
        <f>IF(ISBLANK(E106),"",(400-E106)-$E$123)</f>
        <v>1.7159999997318209E-4</v>
      </c>
      <c r="O106" s="123">
        <f t="shared" si="32"/>
        <v>1.2043595394906261E-4</v>
      </c>
      <c r="P106" s="124" t="s">
        <v>38</v>
      </c>
      <c r="Q106" s="125">
        <f t="shared" si="33"/>
        <v>-2.0000000000663931E-4</v>
      </c>
      <c r="R106" s="126" t="s">
        <v>38</v>
      </c>
      <c r="S106" s="127">
        <f t="shared" si="34"/>
        <v>-1.9999999999242846E-4</v>
      </c>
      <c r="T106" s="128">
        <f>IF(M106="ON",IF(ISBLANK(D106),"0",IF(D105&lt;D106,(D106-200),(D106+200))),"0")</f>
        <v>332.19129699999996</v>
      </c>
      <c r="U106" s="128">
        <f t="shared" si="35"/>
        <v>100.51385199999999</v>
      </c>
      <c r="V106" s="128">
        <f t="shared" si="36"/>
        <v>44.690399999999997</v>
      </c>
      <c r="W106" s="128">
        <f t="shared" si="37"/>
        <v>44.680599999999998</v>
      </c>
      <c r="X106" s="129"/>
    </row>
    <row r="107" spans="1:24" x14ac:dyDescent="0.3">
      <c r="A107" s="69">
        <v>5</v>
      </c>
      <c r="B107" s="37" t="s">
        <v>123</v>
      </c>
      <c r="C107" s="37" t="s">
        <v>125</v>
      </c>
      <c r="D107" s="37">
        <v>332.19170400000002</v>
      </c>
      <c r="E107" s="37">
        <v>100.513858</v>
      </c>
      <c r="F107" s="37">
        <v>44.690800000000003</v>
      </c>
      <c r="G107" s="37">
        <v>44.680999999999997</v>
      </c>
      <c r="H107" s="37">
        <v>0.24299999999999999</v>
      </c>
      <c r="I107" s="37">
        <v>0.24399999999999999</v>
      </c>
      <c r="J107" s="6"/>
      <c r="K107" s="38">
        <f>IF(ISBLANK(D107),"",D107-$D$123)</f>
        <v>4.1120000003047608E-4</v>
      </c>
      <c r="L107" s="46">
        <f t="shared" si="31"/>
        <v>2.8859969480535643E-4</v>
      </c>
      <c r="M107" s="40" t="s">
        <v>38</v>
      </c>
      <c r="N107" s="38">
        <f>IF(ISBLANK(E107),"",E107-$E$123)</f>
        <v>1.7759999998645526E-4</v>
      </c>
      <c r="O107" s="46">
        <f t="shared" si="32"/>
        <v>1.2464811719361242E-4</v>
      </c>
      <c r="P107" s="40" t="s">
        <v>38</v>
      </c>
      <c r="Q107" s="41">
        <f t="shared" si="33"/>
        <v>1.9999999999953388E-4</v>
      </c>
      <c r="R107" s="42" t="s">
        <v>38</v>
      </c>
      <c r="S107" s="43">
        <f t="shared" si="34"/>
        <v>2.0000000000663931E-4</v>
      </c>
      <c r="T107" s="44">
        <f>IF(M107="ON",IF(ISBLANK(D107),"0",D107),"0")</f>
        <v>332.19170400000002</v>
      </c>
      <c r="U107" s="44">
        <f t="shared" si="35"/>
        <v>100.513858</v>
      </c>
      <c r="V107" s="44">
        <f t="shared" si="36"/>
        <v>44.690800000000003</v>
      </c>
      <c r="W107" s="44">
        <f t="shared" si="37"/>
        <v>44.680999999999997</v>
      </c>
      <c r="X107" s="45"/>
    </row>
    <row r="108" spans="1:24" x14ac:dyDescent="0.3">
      <c r="A108" s="69">
        <v>6</v>
      </c>
      <c r="B108" s="37" t="s">
        <v>123</v>
      </c>
      <c r="C108" s="37" t="s">
        <v>125</v>
      </c>
      <c r="D108" s="37">
        <v>132.19094799999999</v>
      </c>
      <c r="E108" s="37">
        <v>299.48636599999998</v>
      </c>
      <c r="F108" s="37">
        <v>44.690600000000003</v>
      </c>
      <c r="G108" s="37">
        <v>44.680799999999998</v>
      </c>
      <c r="H108" s="37">
        <v>0.24299999999999999</v>
      </c>
      <c r="I108" s="37">
        <v>0.24399999999999999</v>
      </c>
      <c r="J108" s="6"/>
      <c r="K108" s="122">
        <f>IF(ISBLANK(D108),"",IF(D107&lt;D108,((D108-200)-$D$123),((D108+200)-$D$123)))</f>
        <v>-3.4479999999348365E-4</v>
      </c>
      <c r="L108" s="123">
        <f t="shared" si="31"/>
        <v>-2.4199593710919496E-4</v>
      </c>
      <c r="M108" s="124" t="s">
        <v>38</v>
      </c>
      <c r="N108" s="122">
        <f>IF(ISBLANK(E108),"",(400-E108)-$E$123)</f>
        <v>-4.6399999988011587E-5</v>
      </c>
      <c r="O108" s="123">
        <f t="shared" si="32"/>
        <v>-3.2565578536054557E-5</v>
      </c>
      <c r="P108" s="124" t="s">
        <v>38</v>
      </c>
      <c r="Q108" s="125">
        <f t="shared" si="33"/>
        <v>0</v>
      </c>
      <c r="R108" s="126" t="s">
        <v>38</v>
      </c>
      <c r="S108" s="127">
        <f t="shared" si="34"/>
        <v>7.1054273576010019E-15</v>
      </c>
      <c r="T108" s="128">
        <f>IF(M108="ON",IF(ISBLANK(D108),"0",IF(D107&lt;D108,(D108-200),(D108+200))),"0")</f>
        <v>332.19094799999999</v>
      </c>
      <c r="U108" s="128">
        <f t="shared" si="35"/>
        <v>100.51363400000002</v>
      </c>
      <c r="V108" s="128">
        <f t="shared" si="36"/>
        <v>44.690600000000003</v>
      </c>
      <c r="W108" s="128">
        <f t="shared" si="37"/>
        <v>44.680799999999998</v>
      </c>
      <c r="X108" s="129"/>
    </row>
    <row r="109" spans="1:24" x14ac:dyDescent="0.3">
      <c r="A109" s="69">
        <v>7</v>
      </c>
      <c r="B109" s="37" t="s">
        <v>123</v>
      </c>
      <c r="C109" s="37" t="s">
        <v>125</v>
      </c>
      <c r="D109" s="37">
        <v>332.19133699999998</v>
      </c>
      <c r="E109" s="37">
        <v>100.513575</v>
      </c>
      <c r="F109" s="37">
        <v>44.690600000000003</v>
      </c>
      <c r="G109" s="37">
        <v>44.680799999999998</v>
      </c>
      <c r="H109" s="37">
        <v>0.24299999999999999</v>
      </c>
      <c r="I109" s="37">
        <v>0.24399999999999999</v>
      </c>
      <c r="J109" s="6"/>
      <c r="K109" s="38">
        <f>IF(ISBLANK(D109),"",D109-$D$123)</f>
        <v>4.4199999990723882E-5</v>
      </c>
      <c r="L109" s="46">
        <f t="shared" si="31"/>
        <v>3.1021520934556891E-5</v>
      </c>
      <c r="M109" s="40" t="s">
        <v>38</v>
      </c>
      <c r="N109" s="38">
        <f>IF(ISBLANK(E109),"",E109-$E$123)</f>
        <v>-1.0540000000958116E-4</v>
      </c>
      <c r="O109" s="46">
        <f t="shared" si="32"/>
        <v>-7.3974396096934E-5</v>
      </c>
      <c r="P109" s="40" t="s">
        <v>38</v>
      </c>
      <c r="Q109" s="41">
        <f t="shared" si="33"/>
        <v>0</v>
      </c>
      <c r="R109" s="42" t="s">
        <v>38</v>
      </c>
      <c r="S109" s="43">
        <f t="shared" si="34"/>
        <v>7.1054273576010019E-15</v>
      </c>
      <c r="T109" s="44">
        <f>IF(M109="ON",IF(ISBLANK(D109),"0",D109),"0")</f>
        <v>332.19133699999998</v>
      </c>
      <c r="U109" s="44">
        <f t="shared" si="35"/>
        <v>100.513575</v>
      </c>
      <c r="V109" s="44">
        <f t="shared" si="36"/>
        <v>44.690600000000003</v>
      </c>
      <c r="W109" s="44">
        <f t="shared" si="37"/>
        <v>44.680799999999998</v>
      </c>
      <c r="X109" s="45"/>
    </row>
    <row r="110" spans="1:24" x14ac:dyDescent="0.3">
      <c r="A110" s="69">
        <v>8</v>
      </c>
      <c r="B110" s="37" t="s">
        <v>123</v>
      </c>
      <c r="C110" s="37" t="s">
        <v>125</v>
      </c>
      <c r="D110" s="37">
        <v>132.19104999999999</v>
      </c>
      <c r="E110" s="37">
        <v>299.48640899999998</v>
      </c>
      <c r="F110" s="37">
        <v>44.690300000000001</v>
      </c>
      <c r="G110" s="37">
        <v>44.680500000000002</v>
      </c>
      <c r="H110" s="37">
        <v>0.24299999999999999</v>
      </c>
      <c r="I110" s="37">
        <v>0.24399999999999999</v>
      </c>
      <c r="J110" s="6"/>
      <c r="K110" s="122">
        <f>IF(ISBLANK(D110),"",IF(D109&lt;D110,((D110-200)-$D$123),((D110+200)-$D$123)))</f>
        <v>-2.427999999667918E-4</v>
      </c>
      <c r="L110" s="123">
        <f t="shared" si="31"/>
        <v>-1.704066676745646E-4</v>
      </c>
      <c r="M110" s="124" t="s">
        <v>38</v>
      </c>
      <c r="N110" s="122">
        <f>IF(ISBLANK(E110),"",(400-E110)-$E$123)</f>
        <v>-8.9399999993133861E-5</v>
      </c>
      <c r="O110" s="123">
        <f t="shared" si="32"/>
        <v>-6.2744464954907726E-5</v>
      </c>
      <c r="P110" s="124" t="s">
        <v>38</v>
      </c>
      <c r="Q110" s="125">
        <f t="shared" si="33"/>
        <v>-3.0000000000285354E-4</v>
      </c>
      <c r="R110" s="126" t="s">
        <v>38</v>
      </c>
      <c r="S110" s="127">
        <f t="shared" si="34"/>
        <v>-2.9999999998864268E-4</v>
      </c>
      <c r="T110" s="128">
        <f>IF(M110="ON",IF(ISBLANK(D110),"0",IF(D109&lt;D110,(D110-200),(D110+200))),"0")</f>
        <v>332.19105000000002</v>
      </c>
      <c r="U110" s="128">
        <f t="shared" si="35"/>
        <v>100.51359100000002</v>
      </c>
      <c r="V110" s="128">
        <f t="shared" si="36"/>
        <v>44.690300000000001</v>
      </c>
      <c r="W110" s="128">
        <f t="shared" si="37"/>
        <v>44.680500000000002</v>
      </c>
      <c r="X110" s="129"/>
    </row>
    <row r="111" spans="1:24" x14ac:dyDescent="0.3">
      <c r="A111" s="69">
        <v>9</v>
      </c>
      <c r="B111" s="37" t="s">
        <v>123</v>
      </c>
      <c r="C111" s="37" t="s">
        <v>125</v>
      </c>
      <c r="D111" s="37">
        <v>332.19140800000002</v>
      </c>
      <c r="E111" s="37">
        <v>100.513381</v>
      </c>
      <c r="F111" s="37">
        <v>44.690600000000003</v>
      </c>
      <c r="G111" s="37">
        <v>44.680799999999998</v>
      </c>
      <c r="H111" s="37">
        <v>0.24299999999999999</v>
      </c>
      <c r="I111" s="37">
        <v>0.24399999999999999</v>
      </c>
      <c r="J111" s="6"/>
      <c r="K111" s="38">
        <f>IF(ISBLANK(D111),"",D111-$D$123)</f>
        <v>1.1520000003883979E-4</v>
      </c>
      <c r="L111" s="46">
        <f t="shared" si="31"/>
        <v>8.0852470896247903E-5</v>
      </c>
      <c r="M111" s="40" t="s">
        <v>38</v>
      </c>
      <c r="N111" s="38">
        <f>IF(ISBLANK(E111),"",E111-$E$123)</f>
        <v>-2.9940000001715816E-4</v>
      </c>
      <c r="O111" s="46">
        <f t="shared" si="32"/>
        <v>-2.1013220294693045E-4</v>
      </c>
      <c r="P111" s="40" t="s">
        <v>38</v>
      </c>
      <c r="Q111" s="41">
        <f t="shared" si="33"/>
        <v>0</v>
      </c>
      <c r="R111" s="42" t="s">
        <v>38</v>
      </c>
      <c r="S111" s="43">
        <f t="shared" si="34"/>
        <v>7.1054273576010019E-15</v>
      </c>
      <c r="T111" s="44">
        <f>IF(M111="ON",IF(ISBLANK(D111),"0",D111),"0")</f>
        <v>332.19140800000002</v>
      </c>
      <c r="U111" s="44">
        <f t="shared" si="35"/>
        <v>100.513381</v>
      </c>
      <c r="V111" s="44">
        <f t="shared" si="36"/>
        <v>44.690600000000003</v>
      </c>
      <c r="W111" s="44">
        <f t="shared" si="37"/>
        <v>44.680799999999998</v>
      </c>
      <c r="X111" s="45"/>
    </row>
    <row r="112" spans="1:24" x14ac:dyDescent="0.3">
      <c r="A112" s="69">
        <v>10</v>
      </c>
      <c r="B112" s="37" t="s">
        <v>123</v>
      </c>
      <c r="C112" s="37" t="s">
        <v>125</v>
      </c>
      <c r="D112" s="37">
        <v>132.19134700000001</v>
      </c>
      <c r="E112" s="37">
        <v>299.48586799999998</v>
      </c>
      <c r="F112" s="37">
        <v>44.6905</v>
      </c>
      <c r="G112" s="37">
        <v>44.680700000000002</v>
      </c>
      <c r="H112" s="37">
        <v>0.24299999999999999</v>
      </c>
      <c r="I112" s="37">
        <v>0.24399999999999999</v>
      </c>
      <c r="J112" s="6"/>
      <c r="K112" s="122">
        <f>IF(ISBLANK(D112),"",IF(D111&lt;D112,((D112-200)-$D$123),((D112+200)-$D$123)))</f>
        <v>5.4200000022319728E-5</v>
      </c>
      <c r="L112" s="123">
        <f t="shared" si="31"/>
        <v>3.8039879471394954E-5</v>
      </c>
      <c r="M112" s="124" t="s">
        <v>38</v>
      </c>
      <c r="N112" s="122">
        <f>IF(ISBLANK(E112),"",(400-E112)-$E$123)</f>
        <v>4.516000000052145E-4</v>
      </c>
      <c r="O112" s="123">
        <f t="shared" si="32"/>
        <v>3.1695220594583082E-4</v>
      </c>
      <c r="P112" s="124" t="s">
        <v>38</v>
      </c>
      <c r="Q112" s="125">
        <f t="shared" si="33"/>
        <v>-1.0000000000331966E-4</v>
      </c>
      <c r="R112" s="126" t="s">
        <v>38</v>
      </c>
      <c r="S112" s="127">
        <f t="shared" si="34"/>
        <v>-9.9999999989108801E-5</v>
      </c>
      <c r="T112" s="128">
        <f>IF(M112="ON",IF(ISBLANK(D112),"0",IF(D111&lt;D112,(D112-200),(D112+200))),"0")</f>
        <v>332.19134700000001</v>
      </c>
      <c r="U112" s="128">
        <f t="shared" si="35"/>
        <v>100.51413200000002</v>
      </c>
      <c r="V112" s="128">
        <f t="shared" si="36"/>
        <v>44.6905</v>
      </c>
      <c r="W112" s="128">
        <f t="shared" si="37"/>
        <v>44.680700000000002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 t="str">
        <f>B103</f>
        <v>AB0450</v>
      </c>
      <c r="C123" s="49" t="str">
        <f>C103</f>
        <v>AB0487</v>
      </c>
      <c r="D123" s="50">
        <f>T123</f>
        <v>332.19129279999999</v>
      </c>
      <c r="E123" s="50">
        <f>U123</f>
        <v>100.51368040000001</v>
      </c>
      <c r="F123" s="51">
        <f>V123</f>
        <v>44.690600000000003</v>
      </c>
      <c r="G123" s="51">
        <f>W123</f>
        <v>44.680799999999991</v>
      </c>
      <c r="H123" s="49">
        <f>H103</f>
        <v>0.24299999999999999</v>
      </c>
      <c r="I123" s="49">
        <f>I103</f>
        <v>0.24399999999999999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332.19129279999999</v>
      </c>
      <c r="U123" s="57">
        <f>IF(U124=0,VALUE(0),(U103+U104+U105+U106+U107+U108+U109+U110+U111+U112+U113+U114+U115+U116+U117+U118+U119+U120+U121+U122)/U124)</f>
        <v>100.51368040000001</v>
      </c>
      <c r="V123" s="57">
        <f>IF(V124=0,VALUE(0),(V103+V104+V105+V106+V107+V108+V109+V110+V111+V112+V113+V114+V115+V116+V117+V118+V119+V120+V121+V122)/V124)</f>
        <v>44.690600000000003</v>
      </c>
      <c r="W123" s="57">
        <f>IF(W124=0,VALUE(0),(W103+W104+W105+W106+W107+W108+W109+W110+W111+W112+W113+W114+W115+W116+W117+W118+W119+W120+W121+W122)/W124)</f>
        <v>44.680799999999991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10</v>
      </c>
      <c r="U124" s="66">
        <f>COUNT(U103:U122)</f>
        <v>10</v>
      </c>
      <c r="V124" s="66">
        <f>COUNT(V103:V122)</f>
        <v>10</v>
      </c>
      <c r="W124" s="66">
        <f>COUNT(W103:W122)</f>
        <v>10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37" t="s">
        <v>123</v>
      </c>
      <c r="C128" s="37" t="s">
        <v>126</v>
      </c>
      <c r="D128" s="37">
        <v>330.690586</v>
      </c>
      <c r="E128" s="37">
        <v>100.43875199999999</v>
      </c>
      <c r="F128" s="37">
        <v>56.632199999999997</v>
      </c>
      <c r="G128" s="37">
        <v>56.6203</v>
      </c>
      <c r="H128" s="37">
        <v>0.24299999999999999</v>
      </c>
      <c r="I128" s="37">
        <v>0.23699999999999999</v>
      </c>
      <c r="J128" s="6"/>
      <c r="K128" s="38">
        <f>IF(ISBLANK(D128),"",D128-$D$148)</f>
        <v>1.7170000000987784E-4</v>
      </c>
      <c r="L128" s="39">
        <f t="shared" ref="L128:L147" si="38">IF(K128="","",SIN(K128*PI()/200)*G128)</f>
        <v>1.5270819306149717E-4</v>
      </c>
      <c r="M128" s="40" t="s">
        <v>38</v>
      </c>
      <c r="N128" s="38">
        <f>IF(ISBLANK(E128),"",E128-$E$148)</f>
        <v>-2.9350000002636989E-4</v>
      </c>
      <c r="O128" s="39">
        <f t="shared" ref="O128:O147" si="39">IF(N128="","",SIN(N128*PI()/200)*G128)</f>
        <v>-2.61035845456572E-4</v>
      </c>
      <c r="P128" s="40" t="s">
        <v>38</v>
      </c>
      <c r="Q128" s="41">
        <f t="shared" ref="Q128:Q147" si="40">IF(ISBLANK(F128),"",F128-$F$148)</f>
        <v>7.0000000000902673E-5</v>
      </c>
      <c r="R128" s="42" t="s">
        <v>38</v>
      </c>
      <c r="S128" s="43">
        <f t="shared" ref="S128:S147" si="41">IF(ISBLANK(G128),"",G128-$G$148)</f>
        <v>6.9999999993797246E-5</v>
      </c>
      <c r="T128" s="44">
        <f>IF(M128="ON",IF(ISBLANK(D128),"0",D128),"0")</f>
        <v>330.690586</v>
      </c>
      <c r="U128" s="44">
        <f t="shared" ref="U128:U147" si="42">IF(P128="ON",IF(ISBLANK(E128),"0",IF(E128&lt;200,E128,(400-E128))),"0")</f>
        <v>100.43875199999999</v>
      </c>
      <c r="V128" s="44">
        <f t="shared" ref="V128:V147" si="43">IF(R128="ON",IF(ISBLANK(F128),"0",F128),"0")</f>
        <v>56.632199999999997</v>
      </c>
      <c r="W128" s="44">
        <f t="shared" ref="W128:W147" si="44">IF(R128="ON",IF(ISBLANK(G128),"0",G128),"0")</f>
        <v>56.6203</v>
      </c>
      <c r="X128" s="45"/>
    </row>
    <row r="129" spans="1:24" x14ac:dyDescent="0.3">
      <c r="A129" s="69">
        <v>2</v>
      </c>
      <c r="B129" s="37" t="s">
        <v>123</v>
      </c>
      <c r="C129" s="37" t="s">
        <v>126</v>
      </c>
      <c r="D129" s="37">
        <v>130.69021000000001</v>
      </c>
      <c r="E129" s="37">
        <v>299.56127400000003</v>
      </c>
      <c r="F129" s="37">
        <v>56.632199999999997</v>
      </c>
      <c r="G129" s="37">
        <v>56.6203</v>
      </c>
      <c r="H129" s="37">
        <v>0.24299999999999999</v>
      </c>
      <c r="I129" s="37">
        <v>0.23699999999999999</v>
      </c>
      <c r="J129" s="6"/>
      <c r="K129" s="122">
        <f>IF(ISBLANK(D129),"",IF(D128&lt;D129,((D129-200)-$D$148),((D129+200)-$D$148)))</f>
        <v>-2.0430000000715154E-4</v>
      </c>
      <c r="L129" s="123">
        <f t="shared" si="38"/>
        <v>-1.8170229377836587E-4</v>
      </c>
      <c r="M129" s="124" t="s">
        <v>38</v>
      </c>
      <c r="N129" s="122">
        <f>IF(ISBLANK(E129),"",(400-E129)-$E$148)</f>
        <v>-3.1950000004599133E-4</v>
      </c>
      <c r="O129" s="123">
        <f t="shared" si="39"/>
        <v>-2.8415997488188141E-4</v>
      </c>
      <c r="P129" s="124" t="s">
        <v>38</v>
      </c>
      <c r="Q129" s="125">
        <f t="shared" si="40"/>
        <v>7.0000000000902673E-5</v>
      </c>
      <c r="R129" s="126" t="s">
        <v>38</v>
      </c>
      <c r="S129" s="127">
        <f t="shared" si="41"/>
        <v>6.9999999993797246E-5</v>
      </c>
      <c r="T129" s="128">
        <f>IF(M129="ON",IF(ISBLANK(D129),"0",IF(D128&lt;D129,(D129-200),(D129+200))),"0")</f>
        <v>330.69020999999998</v>
      </c>
      <c r="U129" s="128">
        <f t="shared" si="42"/>
        <v>100.43872599999997</v>
      </c>
      <c r="V129" s="128">
        <f t="shared" si="43"/>
        <v>56.632199999999997</v>
      </c>
      <c r="W129" s="128">
        <f t="shared" si="44"/>
        <v>56.6203</v>
      </c>
      <c r="X129" s="129"/>
    </row>
    <row r="130" spans="1:24" x14ac:dyDescent="0.3">
      <c r="A130" s="69">
        <v>3</v>
      </c>
      <c r="B130" s="37" t="s">
        <v>123</v>
      </c>
      <c r="C130" s="37" t="s">
        <v>126</v>
      </c>
      <c r="D130" s="37">
        <v>330.69106900000003</v>
      </c>
      <c r="E130" s="37">
        <v>100.438804</v>
      </c>
      <c r="F130" s="37">
        <v>56.632300000000001</v>
      </c>
      <c r="G130" s="37">
        <v>56.620399999999997</v>
      </c>
      <c r="H130" s="37">
        <v>0.24299999999999999</v>
      </c>
      <c r="I130" s="37">
        <v>0.23699999999999999</v>
      </c>
      <c r="J130" s="6"/>
      <c r="K130" s="38">
        <f>IF(ISBLANK(D130),"",D130-$D$148)</f>
        <v>6.5470000004097528E-4</v>
      </c>
      <c r="L130" s="46">
        <f t="shared" si="38"/>
        <v>5.822843947150126E-4</v>
      </c>
      <c r="M130" s="40" t="s">
        <v>38</v>
      </c>
      <c r="N130" s="38">
        <f>IF(ISBLANK(E130),"",E130-$E$148)</f>
        <v>-2.4150000001554872E-4</v>
      </c>
      <c r="O130" s="46">
        <f t="shared" si="39"/>
        <v>-2.1478796597841718E-4</v>
      </c>
      <c r="P130" s="40" t="s">
        <v>38</v>
      </c>
      <c r="Q130" s="41">
        <f t="shared" si="40"/>
        <v>1.7000000000422233E-4</v>
      </c>
      <c r="R130" s="42" t="s">
        <v>38</v>
      </c>
      <c r="S130" s="43">
        <f t="shared" si="41"/>
        <v>1.6999999999001147E-4</v>
      </c>
      <c r="T130" s="44">
        <f>IF(M130="ON",IF(ISBLANK(D130),"0",D130),"0")</f>
        <v>330.69106900000003</v>
      </c>
      <c r="U130" s="44">
        <f t="shared" si="42"/>
        <v>100.438804</v>
      </c>
      <c r="V130" s="44">
        <f t="shared" si="43"/>
        <v>56.632300000000001</v>
      </c>
      <c r="W130" s="44">
        <f t="shared" si="44"/>
        <v>56.620399999999997</v>
      </c>
      <c r="X130" s="45"/>
    </row>
    <row r="131" spans="1:24" x14ac:dyDescent="0.3">
      <c r="A131" s="69">
        <v>4</v>
      </c>
      <c r="B131" s="37" t="s">
        <v>123</v>
      </c>
      <c r="C131" s="37" t="s">
        <v>126</v>
      </c>
      <c r="D131" s="37">
        <v>130.690124</v>
      </c>
      <c r="E131" s="37">
        <v>299.56101699999999</v>
      </c>
      <c r="F131" s="37">
        <v>56.631900000000002</v>
      </c>
      <c r="G131" s="37">
        <v>56.62</v>
      </c>
      <c r="H131" s="37">
        <v>0.24299999999999999</v>
      </c>
      <c r="I131" s="37">
        <v>0.23699999999999999</v>
      </c>
      <c r="J131" s="6"/>
      <c r="K131" s="122">
        <f>IF(ISBLANK(D131),"",IF(D130&lt;D131,((D131-200)-$D$148),((D131+200)-$D$148)))</f>
        <v>-2.9030000001739609E-4</v>
      </c>
      <c r="L131" s="123">
        <f t="shared" si="38"/>
        <v>-2.5818843074571483E-4</v>
      </c>
      <c r="M131" s="124" t="s">
        <v>38</v>
      </c>
      <c r="N131" s="122">
        <f>IF(ISBLANK(E131),"",(400-E131)-$E$148)</f>
        <v>-6.2500000012732926E-5</v>
      </c>
      <c r="O131" s="123">
        <f t="shared" si="39"/>
        <v>-5.5586555025769938E-5</v>
      </c>
      <c r="P131" s="124" t="s">
        <v>38</v>
      </c>
      <c r="Q131" s="125">
        <f t="shared" si="40"/>
        <v>-2.2999999999484544E-4</v>
      </c>
      <c r="R131" s="126" t="s">
        <v>38</v>
      </c>
      <c r="S131" s="127">
        <f t="shared" si="41"/>
        <v>-2.3000000000905629E-4</v>
      </c>
      <c r="T131" s="128">
        <f>IF(M131="ON",IF(ISBLANK(D131),"0",IF(D130&lt;D131,(D131-200),(D131+200))),"0")</f>
        <v>330.69012399999997</v>
      </c>
      <c r="U131" s="128">
        <f t="shared" si="42"/>
        <v>100.43898300000001</v>
      </c>
      <c r="V131" s="128">
        <f t="shared" si="43"/>
        <v>56.631900000000002</v>
      </c>
      <c r="W131" s="128">
        <f t="shared" si="44"/>
        <v>56.62</v>
      </c>
      <c r="X131" s="129"/>
    </row>
    <row r="132" spans="1:24" x14ac:dyDescent="0.3">
      <c r="A132" s="69">
        <v>5</v>
      </c>
      <c r="B132" s="37" t="s">
        <v>123</v>
      </c>
      <c r="C132" s="37" t="s">
        <v>126</v>
      </c>
      <c r="D132" s="37">
        <v>330.69082200000003</v>
      </c>
      <c r="E132" s="37">
        <v>100.439161</v>
      </c>
      <c r="F132" s="37">
        <v>56.632300000000001</v>
      </c>
      <c r="G132" s="37">
        <v>56.620399999999997</v>
      </c>
      <c r="H132" s="37">
        <v>0.24299999999999999</v>
      </c>
      <c r="I132" s="37">
        <v>0.23699999999999999</v>
      </c>
      <c r="J132" s="6"/>
      <c r="K132" s="38">
        <f>IF(ISBLANK(D132),"",D132-$D$148)</f>
        <v>4.0770000003931273E-4</v>
      </c>
      <c r="L132" s="46">
        <f t="shared" si="38"/>
        <v>3.6260477735742446E-4</v>
      </c>
      <c r="M132" s="40" t="s">
        <v>38</v>
      </c>
      <c r="N132" s="38">
        <f>IF(ISBLANK(E132),"",E132-$E$148)</f>
        <v>1.1549999997839677E-4</v>
      </c>
      <c r="O132" s="46">
        <f t="shared" si="39"/>
        <v>1.0272467935534464E-4</v>
      </c>
      <c r="P132" s="40" t="s">
        <v>38</v>
      </c>
      <c r="Q132" s="41">
        <f t="shared" si="40"/>
        <v>1.7000000000422233E-4</v>
      </c>
      <c r="R132" s="42" t="s">
        <v>38</v>
      </c>
      <c r="S132" s="43">
        <f t="shared" si="41"/>
        <v>1.6999999999001147E-4</v>
      </c>
      <c r="T132" s="44">
        <f>IF(M132="ON",IF(ISBLANK(D132),"0",D132),"0")</f>
        <v>330.69082200000003</v>
      </c>
      <c r="U132" s="44">
        <f t="shared" si="42"/>
        <v>100.439161</v>
      </c>
      <c r="V132" s="44">
        <f t="shared" si="43"/>
        <v>56.632300000000001</v>
      </c>
      <c r="W132" s="44">
        <f t="shared" si="44"/>
        <v>56.620399999999997</v>
      </c>
      <c r="X132" s="45"/>
    </row>
    <row r="133" spans="1:24" x14ac:dyDescent="0.3">
      <c r="A133" s="69">
        <v>6</v>
      </c>
      <c r="B133" s="37" t="s">
        <v>123</v>
      </c>
      <c r="C133" s="37" t="s">
        <v>126</v>
      </c>
      <c r="D133" s="37">
        <v>130.690166</v>
      </c>
      <c r="E133" s="37">
        <v>299.56081599999999</v>
      </c>
      <c r="F133" s="37">
        <v>56.631900000000002</v>
      </c>
      <c r="G133" s="37">
        <v>56.62</v>
      </c>
      <c r="H133" s="37">
        <v>0.24299999999999999</v>
      </c>
      <c r="I133" s="37">
        <v>0.23699999999999999</v>
      </c>
      <c r="J133" s="6"/>
      <c r="K133" s="122">
        <f>IF(ISBLANK(D133),"",IF(D132&lt;D133,((D133-200)-$D$148),((D133+200)-$D$148)))</f>
        <v>-2.4830000000974906E-4</v>
      </c>
      <c r="L133" s="123">
        <f t="shared" si="38"/>
        <v>-2.2083426576953522E-4</v>
      </c>
      <c r="M133" s="124" t="s">
        <v>38</v>
      </c>
      <c r="N133" s="122">
        <f>IF(ISBLANK(E133),"",(400-E133)-$E$148)</f>
        <v>1.3849999999138163E-4</v>
      </c>
      <c r="O133" s="123">
        <f t="shared" si="39"/>
        <v>1.2317980590426873E-4</v>
      </c>
      <c r="P133" s="124" t="s">
        <v>38</v>
      </c>
      <c r="Q133" s="125">
        <f t="shared" si="40"/>
        <v>-2.2999999999484544E-4</v>
      </c>
      <c r="R133" s="126" t="s">
        <v>38</v>
      </c>
      <c r="S133" s="127">
        <f t="shared" si="41"/>
        <v>-2.3000000000905629E-4</v>
      </c>
      <c r="T133" s="128">
        <f>IF(M133="ON",IF(ISBLANK(D133),"0",IF(D132&lt;D133,(D133-200),(D133+200))),"0")</f>
        <v>330.69016599999998</v>
      </c>
      <c r="U133" s="128">
        <f t="shared" si="42"/>
        <v>100.43918400000001</v>
      </c>
      <c r="V133" s="128">
        <f t="shared" si="43"/>
        <v>56.631900000000002</v>
      </c>
      <c r="W133" s="128">
        <f t="shared" si="44"/>
        <v>56.62</v>
      </c>
      <c r="X133" s="129"/>
    </row>
    <row r="134" spans="1:24" x14ac:dyDescent="0.3">
      <c r="A134" s="69">
        <v>7</v>
      </c>
      <c r="B134" s="37" t="s">
        <v>123</v>
      </c>
      <c r="C134" s="37" t="s">
        <v>126</v>
      </c>
      <c r="D134" s="37">
        <v>330.69045899999998</v>
      </c>
      <c r="E134" s="37">
        <v>100.438799</v>
      </c>
      <c r="F134" s="37">
        <v>56.632300000000001</v>
      </c>
      <c r="G134" s="37">
        <v>56.620399999999997</v>
      </c>
      <c r="H134" s="37">
        <v>0.24299999999999999</v>
      </c>
      <c r="I134" s="37">
        <v>0.23699999999999999</v>
      </c>
      <c r="J134" s="6"/>
      <c r="K134" s="38">
        <f>IF(ISBLANK(D134),"",D134-$D$148)</f>
        <v>4.4699999989461503E-5</v>
      </c>
      <c r="L134" s="46">
        <f t="shared" si="38"/>
        <v>3.9755784995344906E-5</v>
      </c>
      <c r="M134" s="40" t="s">
        <v>38</v>
      </c>
      <c r="N134" s="38">
        <f>IF(ISBLANK(E134),"",E134-$E$148)</f>
        <v>-2.4650000001713579E-4</v>
      </c>
      <c r="O134" s="46">
        <f t="shared" si="39"/>
        <v>-2.1923492179687899E-4</v>
      </c>
      <c r="P134" s="40" t="s">
        <v>38</v>
      </c>
      <c r="Q134" s="41">
        <f t="shared" si="40"/>
        <v>1.7000000000422233E-4</v>
      </c>
      <c r="R134" s="42" t="s">
        <v>38</v>
      </c>
      <c r="S134" s="43">
        <f t="shared" si="41"/>
        <v>1.6999999999001147E-4</v>
      </c>
      <c r="T134" s="44">
        <f>IF(M134="ON",IF(ISBLANK(D134),"0",D134),"0")</f>
        <v>330.69045899999998</v>
      </c>
      <c r="U134" s="44">
        <f t="shared" si="42"/>
        <v>100.438799</v>
      </c>
      <c r="V134" s="44">
        <f t="shared" si="43"/>
        <v>56.632300000000001</v>
      </c>
      <c r="W134" s="44">
        <f t="shared" si="44"/>
        <v>56.620399999999997</v>
      </c>
      <c r="X134" s="45"/>
    </row>
    <row r="135" spans="1:24" x14ac:dyDescent="0.3">
      <c r="A135" s="69">
        <v>8</v>
      </c>
      <c r="B135" s="37" t="s">
        <v>123</v>
      </c>
      <c r="C135" s="37" t="s">
        <v>126</v>
      </c>
      <c r="D135" s="37">
        <v>130.69000500000001</v>
      </c>
      <c r="E135" s="37">
        <v>299.560587</v>
      </c>
      <c r="F135" s="37">
        <v>56.631900000000002</v>
      </c>
      <c r="G135" s="37">
        <v>56.62</v>
      </c>
      <c r="H135" s="37">
        <v>0.24299999999999999</v>
      </c>
      <c r="I135" s="37">
        <v>0.23699999999999999</v>
      </c>
      <c r="J135" s="6"/>
      <c r="K135" s="122">
        <f>IF(ISBLANK(D135),"",IF(D134&lt;D135,((D135-200)-$D$148),((D135+200)-$D$148)))</f>
        <v>-4.0929999994432364E-4</v>
      </c>
      <c r="L135" s="123">
        <f t="shared" si="38"/>
        <v>-3.6402523142663336E-4</v>
      </c>
      <c r="M135" s="124" t="s">
        <v>38</v>
      </c>
      <c r="N135" s="122">
        <f>IF(ISBLANK(E135),"",(400-E135)-$E$148)</f>
        <v>3.674999999816464E-4</v>
      </c>
      <c r="O135" s="123">
        <f t="shared" si="39"/>
        <v>3.2684894346685317E-4</v>
      </c>
      <c r="P135" s="124" t="s">
        <v>38</v>
      </c>
      <c r="Q135" s="125">
        <f t="shared" si="40"/>
        <v>-2.2999999999484544E-4</v>
      </c>
      <c r="R135" s="126" t="s">
        <v>38</v>
      </c>
      <c r="S135" s="127">
        <f t="shared" si="41"/>
        <v>-2.3000000000905629E-4</v>
      </c>
      <c r="T135" s="128">
        <f>IF(M135="ON",IF(ISBLANK(D135),"0",IF(D134&lt;D135,(D135-200),(D135+200))),"0")</f>
        <v>330.69000500000004</v>
      </c>
      <c r="U135" s="128">
        <f t="shared" si="42"/>
        <v>100.439413</v>
      </c>
      <c r="V135" s="128">
        <f t="shared" si="43"/>
        <v>56.631900000000002</v>
      </c>
      <c r="W135" s="128">
        <f t="shared" si="44"/>
        <v>56.62</v>
      </c>
      <c r="X135" s="129"/>
    </row>
    <row r="136" spans="1:24" x14ac:dyDescent="0.3">
      <c r="A136" s="69">
        <v>9</v>
      </c>
      <c r="B136" s="37" t="s">
        <v>123</v>
      </c>
      <c r="C136" s="37" t="s">
        <v>126</v>
      </c>
      <c r="D136" s="37">
        <v>330.69036899999998</v>
      </c>
      <c r="E136" s="37">
        <v>100.43895999999999</v>
      </c>
      <c r="F136" s="37">
        <v>56.632300000000001</v>
      </c>
      <c r="G136" s="37">
        <v>56.620399999999997</v>
      </c>
      <c r="H136" s="37">
        <v>0.24299999999999999</v>
      </c>
      <c r="I136" s="37">
        <v>0.23699999999999999</v>
      </c>
      <c r="J136" s="6"/>
      <c r="K136" s="38">
        <f>IF(ISBLANK(D136),"",D136-$D$148)</f>
        <v>-4.5300000010684016E-5</v>
      </c>
      <c r="L136" s="46">
        <f t="shared" si="38"/>
        <v>-4.0289419712269835E-5</v>
      </c>
      <c r="M136" s="40" t="s">
        <v>38</v>
      </c>
      <c r="N136" s="38">
        <f>IF(ISBLANK(E136),"",E136-$E$148)</f>
        <v>-8.5500000025717782E-5</v>
      </c>
      <c r="O136" s="46">
        <f t="shared" si="39"/>
        <v>-7.6042944494967684E-5</v>
      </c>
      <c r="P136" s="40" t="s">
        <v>38</v>
      </c>
      <c r="Q136" s="41">
        <f t="shared" si="40"/>
        <v>1.7000000000422233E-4</v>
      </c>
      <c r="R136" s="42" t="s">
        <v>38</v>
      </c>
      <c r="S136" s="43">
        <f t="shared" si="41"/>
        <v>1.6999999999001147E-4</v>
      </c>
      <c r="T136" s="44">
        <f>IF(M136="ON",IF(ISBLANK(D136),"0",D136),"0")</f>
        <v>330.69036899999998</v>
      </c>
      <c r="U136" s="44">
        <f t="shared" si="42"/>
        <v>100.43895999999999</v>
      </c>
      <c r="V136" s="44">
        <f t="shared" si="43"/>
        <v>56.632300000000001</v>
      </c>
      <c r="W136" s="44">
        <f t="shared" si="44"/>
        <v>56.620399999999997</v>
      </c>
      <c r="X136" s="45"/>
    </row>
    <row r="137" spans="1:24" x14ac:dyDescent="0.3">
      <c r="A137" s="69">
        <v>10</v>
      </c>
      <c r="B137" s="37" t="s">
        <v>123</v>
      </c>
      <c r="C137" s="37" t="s">
        <v>126</v>
      </c>
      <c r="D137" s="37">
        <v>130.69033300000001</v>
      </c>
      <c r="E137" s="37">
        <v>299.56032699999997</v>
      </c>
      <c r="F137" s="37">
        <v>56.631999999999998</v>
      </c>
      <c r="G137" s="37">
        <v>56.620100000000001</v>
      </c>
      <c r="H137" s="37">
        <v>0.24299999999999999</v>
      </c>
      <c r="I137" s="37">
        <v>0.23699999999999999</v>
      </c>
      <c r="J137" s="6"/>
      <c r="K137" s="122">
        <f>IF(ISBLANK(D137),"",IF(D136&lt;D137,((D137-200)-$D$148),((D137+200)-$D$148)))</f>
        <v>-8.1299999976636173E-5</v>
      </c>
      <c r="L137" s="123">
        <f t="shared" si="38"/>
        <v>-7.230711844774453E-5</v>
      </c>
      <c r="M137" s="124" t="s">
        <v>38</v>
      </c>
      <c r="N137" s="122">
        <f>IF(ISBLANK(E137),"",(400-E137)-$E$148)</f>
        <v>6.2750000000733053E-4</v>
      </c>
      <c r="O137" s="123">
        <f t="shared" si="39"/>
        <v>5.5808999801729999E-4</v>
      </c>
      <c r="P137" s="124" t="s">
        <v>38</v>
      </c>
      <c r="Q137" s="125">
        <f t="shared" si="40"/>
        <v>-1.2999999999863121E-4</v>
      </c>
      <c r="R137" s="126" t="s">
        <v>38</v>
      </c>
      <c r="S137" s="127">
        <f t="shared" si="41"/>
        <v>-1.3000000000573664E-4</v>
      </c>
      <c r="T137" s="128">
        <f>IF(M137="ON",IF(ISBLANK(D137),"0",IF(D136&lt;D137,(D137-200),(D137+200))),"0")</f>
        <v>330.69033300000001</v>
      </c>
      <c r="U137" s="128">
        <f t="shared" si="42"/>
        <v>100.43967300000003</v>
      </c>
      <c r="V137" s="128">
        <f t="shared" si="43"/>
        <v>56.631999999999998</v>
      </c>
      <c r="W137" s="128">
        <f t="shared" si="44"/>
        <v>56.620100000000001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 t="str">
        <f>B128</f>
        <v>AB0450</v>
      </c>
      <c r="C148" s="49" t="str">
        <f>C128</f>
        <v>AB0497</v>
      </c>
      <c r="D148" s="50">
        <f>T148</f>
        <v>330.69041429999999</v>
      </c>
      <c r="E148" s="50">
        <f>U148</f>
        <v>100.43904550000002</v>
      </c>
      <c r="F148" s="51">
        <f>V148</f>
        <v>56.632129999999997</v>
      </c>
      <c r="G148" s="51">
        <f>W148</f>
        <v>56.620230000000006</v>
      </c>
      <c r="H148" s="49">
        <f>H128</f>
        <v>0.24299999999999999</v>
      </c>
      <c r="I148" s="49">
        <f>I128</f>
        <v>0.23699999999999999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330.69041429999999</v>
      </c>
      <c r="U148" s="57">
        <f>IF(U149=0,VALUE(0),(U128+U129+U130+U131+U132+U133+U134+U135+U136+U137+U138+U139+U140+U141+U142+U143+U144+U145+U146+U147)/U149)</f>
        <v>100.43904550000002</v>
      </c>
      <c r="V148" s="57">
        <f>IF(V149=0,VALUE(0),(V128+V129+V130+V131+V132+V133+V134+V135+V136+V137+V138+V139+V140+V141+V142+V143+V144+V145+V146+V147)/V149)</f>
        <v>56.632129999999997</v>
      </c>
      <c r="W148" s="57">
        <f>IF(W149=0,VALUE(0),(W128+W129+W130+W131+W132+W133+W134+W135+W136+W137+W138+W139+W140+W141+W142+W143+W144+W145+W146+W147)/W149)</f>
        <v>56.620230000000006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10</v>
      </c>
      <c r="U149" s="66">
        <f>COUNT(U128:U147)</f>
        <v>10</v>
      </c>
      <c r="V149" s="66">
        <f>COUNT(V128:V147)</f>
        <v>10</v>
      </c>
      <c r="W149" s="66">
        <f>COUNT(W128:W147)</f>
        <v>10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37"/>
      <c r="C153" s="37"/>
      <c r="D153" s="37"/>
      <c r="E153" s="37"/>
      <c r="F153" s="37"/>
      <c r="G153" s="37"/>
      <c r="H153" s="37"/>
      <c r="I153" s="37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37"/>
      <c r="C154" s="37"/>
      <c r="D154" s="37"/>
      <c r="E154" s="37"/>
      <c r="F154" s="37"/>
      <c r="G154" s="37"/>
      <c r="H154" s="37"/>
      <c r="I154" s="37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37"/>
      <c r="C155" s="37"/>
      <c r="D155" s="37"/>
      <c r="E155" s="37"/>
      <c r="F155" s="37"/>
      <c r="G155" s="37"/>
      <c r="H155" s="37"/>
      <c r="I155" s="37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37"/>
      <c r="C156" s="37"/>
      <c r="D156" s="37"/>
      <c r="E156" s="37"/>
      <c r="F156" s="37"/>
      <c r="G156" s="37"/>
      <c r="H156" s="37"/>
      <c r="I156" s="37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37"/>
      <c r="C157" s="37"/>
      <c r="D157" s="37"/>
      <c r="E157" s="37"/>
      <c r="F157" s="37"/>
      <c r="G157" s="37"/>
      <c r="H157" s="37"/>
      <c r="I157" s="37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37"/>
      <c r="C158" s="37"/>
      <c r="D158" s="37"/>
      <c r="E158" s="37"/>
      <c r="F158" s="37"/>
      <c r="G158" s="37"/>
      <c r="H158" s="37"/>
      <c r="I158" s="37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37"/>
      <c r="C159" s="37"/>
      <c r="D159" s="37"/>
      <c r="E159" s="37"/>
      <c r="F159" s="37"/>
      <c r="G159" s="37"/>
      <c r="H159" s="37"/>
      <c r="I159" s="37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37"/>
      <c r="C160" s="37"/>
      <c r="D160" s="37"/>
      <c r="E160" s="37"/>
      <c r="F160" s="37"/>
      <c r="G160" s="37"/>
      <c r="H160" s="37"/>
      <c r="I160" s="37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7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7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37"/>
      <c r="E178" s="37"/>
      <c r="F178" s="37"/>
      <c r="G178" s="37"/>
      <c r="H178" s="37"/>
      <c r="I178" s="37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37"/>
      <c r="E179" s="37"/>
      <c r="F179" s="37"/>
      <c r="G179" s="37"/>
      <c r="H179" s="37"/>
      <c r="I179" s="37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7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7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7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7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7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7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7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7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37"/>
      <c r="E203" s="37"/>
      <c r="F203" s="37"/>
      <c r="G203" s="37"/>
      <c r="H203" s="37"/>
      <c r="I203" s="37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7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7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7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7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7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7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7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7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7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37"/>
      <c r="E228" s="37"/>
      <c r="F228" s="37"/>
      <c r="G228" s="37"/>
      <c r="H228" s="37"/>
      <c r="I228" s="37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7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7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7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7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7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7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7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7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7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37"/>
      <c r="E253" s="37"/>
      <c r="F253" s="37"/>
      <c r="G253" s="37"/>
      <c r="H253" s="37"/>
      <c r="I253" s="37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7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7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7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7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7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7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7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7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7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37"/>
      <c r="E278" s="37"/>
      <c r="F278" s="37"/>
      <c r="G278" s="37"/>
      <c r="H278" s="37"/>
      <c r="I278" s="37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7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7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7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7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7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7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7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7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7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37"/>
      <c r="E303" s="37"/>
      <c r="F303" s="37"/>
      <c r="G303" s="37"/>
      <c r="H303" s="37"/>
      <c r="I303" s="37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7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7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7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7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7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7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7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7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7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37"/>
      <c r="E328" s="37"/>
      <c r="F328" s="37"/>
      <c r="G328" s="37"/>
      <c r="H328" s="37"/>
      <c r="I328" s="37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7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7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7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7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7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7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7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7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7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37"/>
      <c r="E353" s="37"/>
      <c r="F353" s="37"/>
      <c r="G353" s="37"/>
      <c r="H353" s="37"/>
      <c r="I353" s="37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7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7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7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7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7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7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7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7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7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37"/>
      <c r="E378" s="37"/>
      <c r="F378" s="37"/>
      <c r="G378" s="37"/>
      <c r="H378" s="37"/>
      <c r="I378" s="37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7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7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7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7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7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7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7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7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7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107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1078" priority="103" operator="equal">
      <formula>"OFF"</formula>
    </cfRule>
  </conditionalFormatting>
  <conditionalFormatting sqref="P28:P47">
    <cfRule type="cellIs" dxfId="1077" priority="102" operator="equal">
      <formula>"OFF"</formula>
    </cfRule>
  </conditionalFormatting>
  <conditionalFormatting sqref="R28:R47">
    <cfRule type="cellIs" dxfId="1076" priority="101" operator="equal">
      <formula>"OFF"</formula>
    </cfRule>
  </conditionalFormatting>
  <conditionalFormatting sqref="O28:O47">
    <cfRule type="cellIs" dxfId="1075" priority="100" operator="notBetween">
      <formula>-0.0017</formula>
      <formula>0.0017</formula>
    </cfRule>
  </conditionalFormatting>
  <conditionalFormatting sqref="L28:L47">
    <cfRule type="cellIs" dxfId="1074" priority="99" operator="notBetween">
      <formula>-0.0017</formula>
      <formula>0.0017</formula>
    </cfRule>
  </conditionalFormatting>
  <conditionalFormatting sqref="K53:K72 N53:N72">
    <cfRule type="cellIs" dxfId="107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1072" priority="96" operator="equal">
      <formula>"OFF"</formula>
    </cfRule>
  </conditionalFormatting>
  <conditionalFormatting sqref="P53:P72">
    <cfRule type="cellIs" dxfId="1071" priority="95" operator="equal">
      <formula>"OFF"</formula>
    </cfRule>
  </conditionalFormatting>
  <conditionalFormatting sqref="R53:R72">
    <cfRule type="cellIs" dxfId="1070" priority="94" operator="equal">
      <formula>"OFF"</formula>
    </cfRule>
  </conditionalFormatting>
  <conditionalFormatting sqref="O53:O72">
    <cfRule type="cellIs" dxfId="1069" priority="93" operator="notBetween">
      <formula>-0.0017</formula>
      <formula>0.0017</formula>
    </cfRule>
  </conditionalFormatting>
  <conditionalFormatting sqref="L53:L72">
    <cfRule type="cellIs" dxfId="1068" priority="92" operator="notBetween">
      <formula>-0.0017</formula>
      <formula>0.0017</formula>
    </cfRule>
  </conditionalFormatting>
  <conditionalFormatting sqref="K78:K97 N78:N97">
    <cfRule type="cellIs" dxfId="106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1066" priority="89" operator="equal">
      <formula>"OFF"</formula>
    </cfRule>
  </conditionalFormatting>
  <conditionalFormatting sqref="P78:P97">
    <cfRule type="cellIs" dxfId="1065" priority="88" operator="equal">
      <formula>"OFF"</formula>
    </cfRule>
  </conditionalFormatting>
  <conditionalFormatting sqref="R78:R97">
    <cfRule type="cellIs" dxfId="1064" priority="87" operator="equal">
      <formula>"OFF"</formula>
    </cfRule>
  </conditionalFormatting>
  <conditionalFormatting sqref="O78:O97">
    <cfRule type="cellIs" dxfId="1063" priority="86" operator="notBetween">
      <formula>-0.0017</formula>
      <formula>0.0017</formula>
    </cfRule>
  </conditionalFormatting>
  <conditionalFormatting sqref="L78:L97">
    <cfRule type="cellIs" dxfId="1062" priority="85" operator="notBetween">
      <formula>-0.0017</formula>
      <formula>0.0017</formula>
    </cfRule>
  </conditionalFormatting>
  <conditionalFormatting sqref="K103:K122 N103:N122">
    <cfRule type="cellIs" dxfId="106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1060" priority="82" operator="equal">
      <formula>"OFF"</formula>
    </cfRule>
  </conditionalFormatting>
  <conditionalFormatting sqref="P103:P122">
    <cfRule type="cellIs" dxfId="1059" priority="81" operator="equal">
      <formula>"OFF"</formula>
    </cfRule>
  </conditionalFormatting>
  <conditionalFormatting sqref="R103:R122">
    <cfRule type="cellIs" dxfId="1058" priority="80" operator="equal">
      <formula>"OFF"</formula>
    </cfRule>
  </conditionalFormatting>
  <conditionalFormatting sqref="O103:O122">
    <cfRule type="cellIs" dxfId="1057" priority="79" operator="notBetween">
      <formula>-0.0017</formula>
      <formula>0.0017</formula>
    </cfRule>
  </conditionalFormatting>
  <conditionalFormatting sqref="L103:L122">
    <cfRule type="cellIs" dxfId="1056" priority="78" operator="notBetween">
      <formula>-0.0017</formula>
      <formula>0.0017</formula>
    </cfRule>
  </conditionalFormatting>
  <conditionalFormatting sqref="K128:K147 N128:N147">
    <cfRule type="cellIs" dxfId="105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1054" priority="75" operator="equal">
      <formula>"OFF"</formula>
    </cfRule>
  </conditionalFormatting>
  <conditionalFormatting sqref="P128:P147">
    <cfRule type="cellIs" dxfId="1053" priority="74" operator="equal">
      <formula>"OFF"</formula>
    </cfRule>
  </conditionalFormatting>
  <conditionalFormatting sqref="R128:R147">
    <cfRule type="cellIs" dxfId="1052" priority="73" operator="equal">
      <formula>"OFF"</formula>
    </cfRule>
  </conditionalFormatting>
  <conditionalFormatting sqref="O128:O147">
    <cfRule type="cellIs" dxfId="1051" priority="72" operator="notBetween">
      <formula>-0.0017</formula>
      <formula>0.0017</formula>
    </cfRule>
  </conditionalFormatting>
  <conditionalFormatting sqref="L128:L147">
    <cfRule type="cellIs" dxfId="1050" priority="71" operator="notBetween">
      <formula>-0.0017</formula>
      <formula>0.0017</formula>
    </cfRule>
  </conditionalFormatting>
  <conditionalFormatting sqref="K153:K172 N153:N172">
    <cfRule type="cellIs" dxfId="104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1048" priority="68" operator="equal">
      <formula>"OFF"</formula>
    </cfRule>
  </conditionalFormatting>
  <conditionalFormatting sqref="P153:P172">
    <cfRule type="cellIs" dxfId="1047" priority="67" operator="equal">
      <formula>"OFF"</formula>
    </cfRule>
  </conditionalFormatting>
  <conditionalFormatting sqref="R153:R172">
    <cfRule type="cellIs" dxfId="1046" priority="66" operator="equal">
      <formula>"OFF"</formula>
    </cfRule>
  </conditionalFormatting>
  <conditionalFormatting sqref="O153:O172">
    <cfRule type="cellIs" dxfId="1045" priority="65" operator="notBetween">
      <formula>-0.0017</formula>
      <formula>0.0017</formula>
    </cfRule>
  </conditionalFormatting>
  <conditionalFormatting sqref="L153:L172">
    <cfRule type="cellIs" dxfId="1044" priority="64" operator="notBetween">
      <formula>-0.0017</formula>
      <formula>0.0017</formula>
    </cfRule>
  </conditionalFormatting>
  <conditionalFormatting sqref="K178:K197 N178:N197">
    <cfRule type="cellIs" dxfId="104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1042" priority="61" operator="equal">
      <formula>"OFF"</formula>
    </cfRule>
  </conditionalFormatting>
  <conditionalFormatting sqref="P178:P197">
    <cfRule type="cellIs" dxfId="1041" priority="60" operator="equal">
      <formula>"OFF"</formula>
    </cfRule>
  </conditionalFormatting>
  <conditionalFormatting sqref="R178:R197">
    <cfRule type="cellIs" dxfId="1040" priority="59" operator="equal">
      <formula>"OFF"</formula>
    </cfRule>
  </conditionalFormatting>
  <conditionalFormatting sqref="O178:O197">
    <cfRule type="cellIs" dxfId="1039" priority="58" operator="notBetween">
      <formula>-0.0017</formula>
      <formula>0.0017</formula>
    </cfRule>
  </conditionalFormatting>
  <conditionalFormatting sqref="L178:L197">
    <cfRule type="cellIs" dxfId="1038" priority="57" operator="notBetween">
      <formula>-0.0017</formula>
      <formula>0.0017</formula>
    </cfRule>
  </conditionalFormatting>
  <conditionalFormatting sqref="K203:K222 N203:N222">
    <cfRule type="cellIs" dxfId="103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1036" priority="54" operator="equal">
      <formula>"OFF"</formula>
    </cfRule>
  </conditionalFormatting>
  <conditionalFormatting sqref="P203:P222">
    <cfRule type="cellIs" dxfId="1035" priority="53" operator="equal">
      <formula>"OFF"</formula>
    </cfRule>
  </conditionalFormatting>
  <conditionalFormatting sqref="R203:R222">
    <cfRule type="cellIs" dxfId="1034" priority="52" operator="equal">
      <formula>"OFF"</formula>
    </cfRule>
  </conditionalFormatting>
  <conditionalFormatting sqref="O203:O222">
    <cfRule type="cellIs" dxfId="1033" priority="51" operator="notBetween">
      <formula>-0.0017</formula>
      <formula>0.0017</formula>
    </cfRule>
  </conditionalFormatting>
  <conditionalFormatting sqref="L203:L222">
    <cfRule type="cellIs" dxfId="1032" priority="50" operator="notBetween">
      <formula>-0.0017</formula>
      <formula>0.0017</formula>
    </cfRule>
  </conditionalFormatting>
  <conditionalFormatting sqref="K228:K247 N228:N247">
    <cfRule type="cellIs" dxfId="103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1030" priority="47" operator="equal">
      <formula>"OFF"</formula>
    </cfRule>
  </conditionalFormatting>
  <conditionalFormatting sqref="P228:P247">
    <cfRule type="cellIs" dxfId="1029" priority="46" operator="equal">
      <formula>"OFF"</formula>
    </cfRule>
  </conditionalFormatting>
  <conditionalFormatting sqref="R228:R247">
    <cfRule type="cellIs" dxfId="1028" priority="45" operator="equal">
      <formula>"OFF"</formula>
    </cfRule>
  </conditionalFormatting>
  <conditionalFormatting sqref="O228:O247">
    <cfRule type="cellIs" dxfId="1027" priority="44" operator="notBetween">
      <formula>-0.0017</formula>
      <formula>0.0017</formula>
    </cfRule>
  </conditionalFormatting>
  <conditionalFormatting sqref="L228:L247">
    <cfRule type="cellIs" dxfId="1026" priority="43" operator="notBetween">
      <formula>-0.0017</formula>
      <formula>0.0017</formula>
    </cfRule>
  </conditionalFormatting>
  <conditionalFormatting sqref="K253:K272 N253:N272">
    <cfRule type="cellIs" dxfId="102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1024" priority="40" operator="equal">
      <formula>"OFF"</formula>
    </cfRule>
  </conditionalFormatting>
  <conditionalFormatting sqref="P253:P272">
    <cfRule type="cellIs" dxfId="1023" priority="39" operator="equal">
      <formula>"OFF"</formula>
    </cfRule>
  </conditionalFormatting>
  <conditionalFormatting sqref="R253:R272">
    <cfRule type="cellIs" dxfId="1022" priority="38" operator="equal">
      <formula>"OFF"</formula>
    </cfRule>
  </conditionalFormatting>
  <conditionalFormatting sqref="O253:O272">
    <cfRule type="cellIs" dxfId="1021" priority="37" operator="notBetween">
      <formula>-0.0017</formula>
      <formula>0.0017</formula>
    </cfRule>
  </conditionalFormatting>
  <conditionalFormatting sqref="L253:L272">
    <cfRule type="cellIs" dxfId="1020" priority="36" operator="notBetween">
      <formula>-0.0017</formula>
      <formula>0.0017</formula>
    </cfRule>
  </conditionalFormatting>
  <conditionalFormatting sqref="K278:K297 N278:N297">
    <cfRule type="cellIs" dxfId="101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1018" priority="33" operator="equal">
      <formula>"OFF"</formula>
    </cfRule>
  </conditionalFormatting>
  <conditionalFormatting sqref="P278:P297">
    <cfRule type="cellIs" dxfId="1017" priority="32" operator="equal">
      <formula>"OFF"</formula>
    </cfRule>
  </conditionalFormatting>
  <conditionalFormatting sqref="R278:R297">
    <cfRule type="cellIs" dxfId="1016" priority="31" operator="equal">
      <formula>"OFF"</formula>
    </cfRule>
  </conditionalFormatting>
  <conditionalFormatting sqref="O278:O297">
    <cfRule type="cellIs" dxfId="1015" priority="30" operator="notBetween">
      <formula>-0.0017</formula>
      <formula>0.0017</formula>
    </cfRule>
  </conditionalFormatting>
  <conditionalFormatting sqref="L278:L297">
    <cfRule type="cellIs" dxfId="1014" priority="29" operator="notBetween">
      <formula>-0.0017</formula>
      <formula>0.0017</formula>
    </cfRule>
  </conditionalFormatting>
  <conditionalFormatting sqref="K303:K322 N303:N322">
    <cfRule type="cellIs" dxfId="101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1012" priority="26" operator="equal">
      <formula>"OFF"</formula>
    </cfRule>
  </conditionalFormatting>
  <conditionalFormatting sqref="P303:P322">
    <cfRule type="cellIs" dxfId="1011" priority="25" operator="equal">
      <formula>"OFF"</formula>
    </cfRule>
  </conditionalFormatting>
  <conditionalFormatting sqref="R303:R322">
    <cfRule type="cellIs" dxfId="1010" priority="24" operator="equal">
      <formula>"OFF"</formula>
    </cfRule>
  </conditionalFormatting>
  <conditionalFormatting sqref="O303:O322">
    <cfRule type="cellIs" dxfId="1009" priority="23" operator="notBetween">
      <formula>-0.0017</formula>
      <formula>0.0017</formula>
    </cfRule>
  </conditionalFormatting>
  <conditionalFormatting sqref="L303:L322">
    <cfRule type="cellIs" dxfId="1008" priority="22" operator="notBetween">
      <formula>-0.0017</formula>
      <formula>0.0017</formula>
    </cfRule>
  </conditionalFormatting>
  <conditionalFormatting sqref="K328:K347 N328:N347">
    <cfRule type="cellIs" dxfId="100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1006" priority="19" operator="equal">
      <formula>"OFF"</formula>
    </cfRule>
  </conditionalFormatting>
  <conditionalFormatting sqref="P328:P347">
    <cfRule type="cellIs" dxfId="1005" priority="18" operator="equal">
      <formula>"OFF"</formula>
    </cfRule>
  </conditionalFormatting>
  <conditionalFormatting sqref="R328:R347">
    <cfRule type="cellIs" dxfId="1004" priority="17" operator="equal">
      <formula>"OFF"</formula>
    </cfRule>
  </conditionalFormatting>
  <conditionalFormatting sqref="O328:O347">
    <cfRule type="cellIs" dxfId="1003" priority="16" operator="notBetween">
      <formula>-0.0017</formula>
      <formula>0.0017</formula>
    </cfRule>
  </conditionalFormatting>
  <conditionalFormatting sqref="L328:L347">
    <cfRule type="cellIs" dxfId="1002" priority="15" operator="notBetween">
      <formula>-0.0017</formula>
      <formula>0.0017</formula>
    </cfRule>
  </conditionalFormatting>
  <conditionalFormatting sqref="K353:K372 N353:N372">
    <cfRule type="cellIs" dxfId="100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1000" priority="12" operator="equal">
      <formula>"OFF"</formula>
    </cfRule>
  </conditionalFormatting>
  <conditionalFormatting sqref="P353:P372">
    <cfRule type="cellIs" dxfId="999" priority="11" operator="equal">
      <formula>"OFF"</formula>
    </cfRule>
  </conditionalFormatting>
  <conditionalFormatting sqref="R353:R372">
    <cfRule type="cellIs" dxfId="998" priority="10" operator="equal">
      <formula>"OFF"</formula>
    </cfRule>
  </conditionalFormatting>
  <conditionalFormatting sqref="O353:O372">
    <cfRule type="cellIs" dxfId="997" priority="9" operator="notBetween">
      <formula>-0.0017</formula>
      <formula>0.0017</formula>
    </cfRule>
  </conditionalFormatting>
  <conditionalFormatting sqref="L353:L372">
    <cfRule type="cellIs" dxfId="996" priority="8" operator="notBetween">
      <formula>-0.0017</formula>
      <formula>0.0017</formula>
    </cfRule>
  </conditionalFormatting>
  <conditionalFormatting sqref="K378:K397 N378:N397">
    <cfRule type="cellIs" dxfId="99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994" priority="5" operator="equal">
      <formula>"OFF"</formula>
    </cfRule>
  </conditionalFormatting>
  <conditionalFormatting sqref="P378:P397">
    <cfRule type="cellIs" dxfId="993" priority="4" operator="equal">
      <formula>"OFF"</formula>
    </cfRule>
  </conditionalFormatting>
  <conditionalFormatting sqref="R378:R397">
    <cfRule type="cellIs" dxfId="992" priority="3" operator="equal">
      <formula>"OFF"</formula>
    </cfRule>
  </conditionalFormatting>
  <conditionalFormatting sqref="O378:O397">
    <cfRule type="cellIs" dxfId="991" priority="2" operator="notBetween">
      <formula>-0.0017</formula>
      <formula>0.0017</formula>
    </cfRule>
  </conditionalFormatting>
  <conditionalFormatting sqref="L378:L397">
    <cfRule type="cellIs" dxfId="99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CCB34C14-9920-4494-AB45-52970CA61EB4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9C3A-EA28-4A96-8952-1D6667B5046E}">
  <sheetPr>
    <tabColor theme="3" tint="0.79998168889431442"/>
  </sheetPr>
  <dimension ref="A1:AK399"/>
  <sheetViews>
    <sheetView topLeftCell="D1" zoomScale="55" zoomScaleNormal="55" workbookViewId="0">
      <pane ySplit="24" topLeftCell="A49" activePane="bottomLeft" state="frozen"/>
      <selection activeCell="Z43" sqref="Z43"/>
      <selection pane="bottomLeft" activeCell="P4" sqref="P4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69" t="s">
        <v>124</v>
      </c>
      <c r="F1" s="170">
        <v>1026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71"/>
      <c r="F2" s="170">
        <v>18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60</v>
      </c>
      <c r="G3" s="198" t="s">
        <v>51</v>
      </c>
      <c r="H3" s="198"/>
      <c r="N3" s="199" t="s">
        <v>58</v>
      </c>
      <c r="O3" s="199"/>
      <c r="P3" s="99"/>
      <c r="Q3" s="101">
        <v>2.4</v>
      </c>
      <c r="R3" s="99"/>
      <c r="S3" s="100">
        <v>2.4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2.4296061984940138</v>
      </c>
      <c r="G4" s="198" t="s">
        <v>49</v>
      </c>
      <c r="H4" s="198"/>
      <c r="N4" s="200" t="s">
        <v>59</v>
      </c>
      <c r="O4" s="200"/>
      <c r="P4" s="110">
        <v>0.99981316450000002</v>
      </c>
      <c r="Q4" s="111">
        <f>IF(P4="","0",(P4-1)*1000000)</f>
        <v>-186.83549999998218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-184.43549999998217</v>
      </c>
      <c r="R5" s="109"/>
      <c r="S5" s="114">
        <f>S4+S3</f>
        <v>2.4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 t="str">
        <f>B48</f>
        <v>AB0487</v>
      </c>
      <c r="C9" s="8" t="str">
        <f>C48</f>
        <v>AB0440</v>
      </c>
      <c r="D9" s="9">
        <f>D48</f>
        <v>133.76441960000002</v>
      </c>
      <c r="E9" s="9">
        <f>E48</f>
        <v>99.636043000000001</v>
      </c>
      <c r="F9" s="9">
        <f>VALUE(F48)</f>
        <v>56.842870000000005</v>
      </c>
      <c r="G9" s="9">
        <f>VALUE(G48)</f>
        <v>56.831369999999993</v>
      </c>
      <c r="H9" s="9">
        <f>H48</f>
        <v>0.24399999999999999</v>
      </c>
      <c r="I9" s="10">
        <f>I48</f>
        <v>0.24199999999999999</v>
      </c>
      <c r="K9" s="79">
        <f>(F9*(1+($S$3/1000000)))/(1+($Q$3/1000000))-F9</f>
        <v>0</v>
      </c>
      <c r="L9" s="78">
        <f>(G9*(1+($S$5/1000000)))/(1+($Q$5/1000000))-G9</f>
        <v>1.0620076148690316E-2</v>
      </c>
      <c r="N9" s="88" t="s">
        <v>14</v>
      </c>
      <c r="O9" s="212" t="str">
        <f t="shared" ref="O9:O23" si="0">IF(C9=0,"",$C$9&amp;"-"&amp;$B$9&amp;"-"&amp;C9)</f>
        <v>AB0440-AB0487-AB0440</v>
      </c>
      <c r="P9" s="212"/>
      <c r="Q9" s="89">
        <v>0</v>
      </c>
      <c r="R9" s="90">
        <f>IF(F9=0,"",F9+K9)</f>
        <v>56.842870000000005</v>
      </c>
      <c r="S9" s="89">
        <f t="shared" ref="S9:S23" si="1">IF(E9=0,"",E9)</f>
        <v>99.636043000000001</v>
      </c>
      <c r="T9" s="213" t="str">
        <f t="shared" ref="T9:T23" si="2">H9&amp;"/"&amp;I9</f>
        <v>0.244/0.242</v>
      </c>
      <c r="U9" s="213"/>
      <c r="V9" s="93" t="str">
        <f>"  #  "&amp;E1&amp;" Atm ppm = "&amp;F4&amp;"     ( p: "&amp;F1&amp;"mbar    t: "&amp;F2&amp;"C     hum: "&amp;F3&amp;" % )"</f>
        <v xml:space="preserve">  #  211007-PC Atm ppm = 2.42960619849401     ( p: 1026mbar    t: 18C     hum: 60 % )</v>
      </c>
      <c r="X9" s="88" t="s">
        <v>14</v>
      </c>
      <c r="Y9" s="212" t="str">
        <f t="shared" ref="Y9:Y23" si="3">O9</f>
        <v>AB0440-AB0487-AB0440</v>
      </c>
      <c r="Z9" s="212"/>
      <c r="AA9" s="89">
        <f t="shared" ref="AA9:AA23" si="4">Q9</f>
        <v>0</v>
      </c>
      <c r="AB9" s="92">
        <f t="shared" ref="AB9:AB23" si="5">IF(G9=0,"",G9+L9)</f>
        <v>56.841990076148683</v>
      </c>
      <c r="AC9" s="93" t="str">
        <f>"  #  "&amp;E1&amp;" Atmos ppm = "&amp;F4&amp;"     ( p: "&amp;F1&amp;"mbar    t: "&amp;F2&amp;"C     hum: "&amp;F3&amp;" % )"</f>
        <v xml:space="preserve">  #  211007-PC Atmos ppm = 2.42960619849401     ( p: 1026mbar    t: 18C     hum: 60 % )</v>
      </c>
      <c r="AD9" s="6"/>
    </row>
    <row r="10" spans="1:37" x14ac:dyDescent="0.3">
      <c r="A10" s="7" t="s">
        <v>15</v>
      </c>
      <c r="B10" s="8" t="str">
        <f>B73</f>
        <v>AB0487</v>
      </c>
      <c r="C10" s="8" t="str">
        <f>C73</f>
        <v>AB0450</v>
      </c>
      <c r="D10" s="9">
        <f>D73</f>
        <v>132.19196170000001</v>
      </c>
      <c r="E10" s="9">
        <f>E73</f>
        <v>99.483940200000006</v>
      </c>
      <c r="F10" s="9">
        <f>VALUE(F73)</f>
        <v>44.691389999999998</v>
      </c>
      <c r="G10" s="9">
        <f>VALUE(G73)</f>
        <v>44.681590000000007</v>
      </c>
      <c r="H10" s="9">
        <f>H73</f>
        <v>0.24399999999999999</v>
      </c>
      <c r="I10" s="10">
        <f>I73</f>
        <v>0.24299999999999999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8.3496471797985805E-3</v>
      </c>
      <c r="N10" s="11" t="s">
        <v>14</v>
      </c>
      <c r="O10" s="208" t="str">
        <f t="shared" si="0"/>
        <v>AB0440-AB0487-AB0450</v>
      </c>
      <c r="P10" s="208"/>
      <c r="Q10" s="12">
        <f t="shared" ref="Q10:Q23" si="8">IF(D10=0,"",IF($D$9&lt;D10,D10-$D$9,(400-$D$9+D10)))</f>
        <v>398.42754209999998</v>
      </c>
      <c r="R10" s="13">
        <f t="shared" ref="R10:R23" si="9">IF(F10=0,"",F10+K10)</f>
        <v>44.691389999999998</v>
      </c>
      <c r="S10" s="12">
        <f t="shared" si="1"/>
        <v>99.483940200000006</v>
      </c>
      <c r="T10" s="209" t="str">
        <f t="shared" si="2"/>
        <v>0.244/0.243</v>
      </c>
      <c r="U10" s="209"/>
      <c r="V10" s="91"/>
      <c r="X10" s="11" t="s">
        <v>14</v>
      </c>
      <c r="Y10" s="208" t="str">
        <f t="shared" si="3"/>
        <v>AB0440-AB0487-AB0450</v>
      </c>
      <c r="Z10" s="208"/>
      <c r="AA10" s="12">
        <f t="shared" si="4"/>
        <v>398.42754209999998</v>
      </c>
      <c r="AB10" s="13">
        <f t="shared" si="5"/>
        <v>44.689939647179806</v>
      </c>
      <c r="AC10" s="14"/>
      <c r="AD10" s="6"/>
    </row>
    <row r="11" spans="1:37" x14ac:dyDescent="0.3">
      <c r="A11" s="7" t="s">
        <v>16</v>
      </c>
      <c r="B11" s="8" t="str">
        <f>B98</f>
        <v>AB0487</v>
      </c>
      <c r="C11" s="8" t="str">
        <f>C98</f>
        <v>AB0497</v>
      </c>
      <c r="D11" s="9">
        <f>D98</f>
        <v>325.09397669999998</v>
      </c>
      <c r="E11" s="9">
        <f>E98</f>
        <v>100.1611012</v>
      </c>
      <c r="F11" s="9">
        <f>VALUE(F98)</f>
        <v>12.000450000000001</v>
      </c>
      <c r="G11" s="9">
        <f>VALUE(G98)</f>
        <v>11.998200000000001</v>
      </c>
      <c r="H11" s="9">
        <f>H98</f>
        <v>0.24399999999999999</v>
      </c>
      <c r="I11" s="10">
        <f>I98</f>
        <v>0.23699999999999999</v>
      </c>
      <c r="K11" s="79">
        <f t="shared" si="6"/>
        <v>0</v>
      </c>
      <c r="L11" s="78">
        <f t="shared" si="7"/>
        <v>2.2421032195296675E-3</v>
      </c>
      <c r="N11" s="11" t="s">
        <v>14</v>
      </c>
      <c r="O11" s="208" t="str">
        <f t="shared" si="0"/>
        <v>AB0440-AB0487-AB0497</v>
      </c>
      <c r="P11" s="208"/>
      <c r="Q11" s="12">
        <f t="shared" si="8"/>
        <v>191.32955709999996</v>
      </c>
      <c r="R11" s="13">
        <f t="shared" si="9"/>
        <v>12.000450000000001</v>
      </c>
      <c r="S11" s="12">
        <f t="shared" si="1"/>
        <v>100.1611012</v>
      </c>
      <c r="T11" s="209" t="str">
        <f t="shared" si="2"/>
        <v>0.244/0.237</v>
      </c>
      <c r="U11" s="209"/>
      <c r="V11" s="91"/>
      <c r="X11" s="11" t="s">
        <v>14</v>
      </c>
      <c r="Y11" s="208" t="str">
        <f t="shared" si="3"/>
        <v>AB0440-AB0487-AB0497</v>
      </c>
      <c r="Z11" s="208"/>
      <c r="AA11" s="12">
        <f t="shared" si="4"/>
        <v>191.32955709999996</v>
      </c>
      <c r="AB11" s="13">
        <f t="shared" si="5"/>
        <v>12.00044210321953</v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37" t="s">
        <v>125</v>
      </c>
      <c r="C28" s="37" t="s">
        <v>122</v>
      </c>
      <c r="D28" s="37">
        <v>133.76440299999999</v>
      </c>
      <c r="E28" s="37">
        <v>99.635777000000004</v>
      </c>
      <c r="F28" s="37">
        <v>56.842799999999997</v>
      </c>
      <c r="G28" s="37">
        <v>56.831299999999999</v>
      </c>
      <c r="H28" s="37">
        <v>0.24399999999999999</v>
      </c>
      <c r="I28" s="37">
        <v>0.24199999999999999</v>
      </c>
      <c r="J28" s="6"/>
      <c r="K28" s="38">
        <f>IF(ISBLANK(D28),"",D28-$D$48)</f>
        <v>-1.6600000037669815E-5</v>
      </c>
      <c r="L28" s="39">
        <f t="shared" ref="L28:L47" si="10">IF(K28="","",SIN(K28*PI()/200)*G28)</f>
        <v>-1.4818885983266307E-5</v>
      </c>
      <c r="M28" s="40" t="s">
        <v>38</v>
      </c>
      <c r="N28" s="38">
        <f>IF(ISBLANK(E28),"",E28-$E$48)</f>
        <v>-2.6599999999632473E-4</v>
      </c>
      <c r="O28" s="39">
        <f t="shared" ref="O28:O47" si="11">IF(N28="","",SIN(N28*PI()/200)*G28)</f>
        <v>-2.3745925677939178E-4</v>
      </c>
      <c r="P28" s="40" t="s">
        <v>38</v>
      </c>
      <c r="Q28" s="41">
        <f>IF(ISBLANK(F28),"",F28-$F$48)</f>
        <v>-7.0000000008008101E-5</v>
      </c>
      <c r="R28" s="42" t="s">
        <v>38</v>
      </c>
      <c r="S28" s="43">
        <f t="shared" ref="S28:S47" si="12">IF(ISBLANK(G28),"",G28-$G$48)</f>
        <v>-6.9999999993797246E-5</v>
      </c>
      <c r="T28" s="44">
        <f>IF(M28="ON",IF(ISBLANK(D28),"0",D28),"0")</f>
        <v>133.76440299999999</v>
      </c>
      <c r="U28" s="44">
        <f t="shared" ref="U28:U47" si="13">IF(P28="ON",IF(ISBLANK(E28),"0",IF(E28&lt;200,E28,(400-E28))),"0")</f>
        <v>99.635777000000004</v>
      </c>
      <c r="V28" s="44">
        <f t="shared" ref="V28:V47" si="14">IF(R28="ON",IF(ISBLANK(F28),"0",F28),"0")</f>
        <v>56.842799999999997</v>
      </c>
      <c r="W28" s="44">
        <f t="shared" ref="W28:W47" si="15">IF(R28="ON",IF(ISBLANK(G28),"0",G28),"0")</f>
        <v>56.831299999999999</v>
      </c>
      <c r="X28" s="45"/>
      <c r="Y28" s="81"/>
    </row>
    <row r="29" spans="1:35" x14ac:dyDescent="0.3">
      <c r="A29" s="35">
        <v>2</v>
      </c>
      <c r="B29" s="37" t="s">
        <v>125</v>
      </c>
      <c r="C29" s="37" t="s">
        <v>122</v>
      </c>
      <c r="D29" s="37">
        <v>333.76389899999998</v>
      </c>
      <c r="E29" s="37">
        <v>300.36360300000001</v>
      </c>
      <c r="F29" s="37">
        <v>56.842799999999997</v>
      </c>
      <c r="G29" s="37">
        <v>56.831299999999999</v>
      </c>
      <c r="H29" s="37">
        <v>0.24399999999999999</v>
      </c>
      <c r="I29" s="37">
        <v>0.24199999999999999</v>
      </c>
      <c r="J29" s="6"/>
      <c r="K29" s="122">
        <f>IF(ISBLANK(D29),"",IF(D28&lt;D29,((D29-200)-$D$48),((D29+200)-$D$48)))</f>
        <v>-5.2060000004416906E-4</v>
      </c>
      <c r="L29" s="123">
        <f t="shared" si="10"/>
        <v>-4.6474168831026183E-4</v>
      </c>
      <c r="M29" s="124" t="s">
        <v>38</v>
      </c>
      <c r="N29" s="122">
        <f>IF(ISBLANK(E29),"",(400-E29)-$E$48)</f>
        <v>3.5399999998730891E-4</v>
      </c>
      <c r="O29" s="123">
        <f t="shared" si="11"/>
        <v>3.1601720638294706E-4</v>
      </c>
      <c r="P29" s="124" t="s">
        <v>38</v>
      </c>
      <c r="Q29" s="125">
        <f t="shared" ref="Q29:Q47" si="16">IF(ISBLANK(F29),"",F29-$F$48)</f>
        <v>-7.0000000008008101E-5</v>
      </c>
      <c r="R29" s="126" t="s">
        <v>38</v>
      </c>
      <c r="S29" s="127">
        <f t="shared" si="12"/>
        <v>-6.9999999993797246E-5</v>
      </c>
      <c r="T29" s="128">
        <f>IF(M29="ON",IF(ISBLANK(D29),"0",IF(D28&lt;D29,(D29-200),(D29+200))),"0")</f>
        <v>133.76389899999998</v>
      </c>
      <c r="U29" s="128">
        <f t="shared" si="13"/>
        <v>99.636396999999988</v>
      </c>
      <c r="V29" s="128">
        <f t="shared" si="14"/>
        <v>56.842799999999997</v>
      </c>
      <c r="W29" s="128">
        <f t="shared" si="15"/>
        <v>56.831299999999999</v>
      </c>
      <c r="X29" s="129"/>
    </row>
    <row r="30" spans="1:35" x14ac:dyDescent="0.3">
      <c r="A30" s="35">
        <v>3</v>
      </c>
      <c r="B30" s="37" t="s">
        <v>125</v>
      </c>
      <c r="C30" s="37" t="s">
        <v>122</v>
      </c>
      <c r="D30" s="37">
        <v>133.76446799999999</v>
      </c>
      <c r="E30" s="37">
        <v>99.635609000000002</v>
      </c>
      <c r="F30" s="37">
        <v>56.842799999999997</v>
      </c>
      <c r="G30" s="37">
        <v>56.831299999999999</v>
      </c>
      <c r="H30" s="37">
        <v>0.24399999999999999</v>
      </c>
      <c r="I30" s="37">
        <v>0.24199999999999999</v>
      </c>
      <c r="J30" s="6"/>
      <c r="K30" s="38">
        <f>IF(ISBLANK(D30),"",D30-$D$48)</f>
        <v>4.8399999968751217E-5</v>
      </c>
      <c r="L30" s="46">
        <f t="shared" si="10"/>
        <v>4.3206872258997662E-5</v>
      </c>
      <c r="M30" s="40" t="s">
        <v>38</v>
      </c>
      <c r="N30" s="38">
        <f>IF(ISBLANK(E30),"",E30-$E$48)</f>
        <v>-4.3399999999849115E-4</v>
      </c>
      <c r="O30" s="46">
        <f t="shared" si="11"/>
        <v>-3.8743352422114004E-4</v>
      </c>
      <c r="P30" s="40" t="s">
        <v>38</v>
      </c>
      <c r="Q30" s="41">
        <f t="shared" si="16"/>
        <v>-7.0000000008008101E-5</v>
      </c>
      <c r="R30" s="42" t="s">
        <v>38</v>
      </c>
      <c r="S30" s="43">
        <f t="shared" si="12"/>
        <v>-6.9999999993797246E-5</v>
      </c>
      <c r="T30" s="44">
        <f>IF(M30="ON",IF(ISBLANK(D30),"0",D30),"0")</f>
        <v>133.76446799999999</v>
      </c>
      <c r="U30" s="44">
        <f t="shared" si="13"/>
        <v>99.635609000000002</v>
      </c>
      <c r="V30" s="44">
        <f t="shared" si="14"/>
        <v>56.842799999999997</v>
      </c>
      <c r="W30" s="44">
        <f t="shared" si="15"/>
        <v>56.831299999999999</v>
      </c>
      <c r="X30" s="45"/>
    </row>
    <row r="31" spans="1:35" x14ac:dyDescent="0.3">
      <c r="A31" s="35">
        <v>4</v>
      </c>
      <c r="B31" s="37" t="s">
        <v>125</v>
      </c>
      <c r="C31" s="37" t="s">
        <v>122</v>
      </c>
      <c r="D31" s="37">
        <v>333.76411300000001</v>
      </c>
      <c r="E31" s="37">
        <v>300.36345899999998</v>
      </c>
      <c r="F31" s="37">
        <v>56.843000000000004</v>
      </c>
      <c r="G31" s="37">
        <v>56.831499999999998</v>
      </c>
      <c r="H31" s="37">
        <v>0.24399999999999999</v>
      </c>
      <c r="I31" s="37">
        <v>0.24199999999999999</v>
      </c>
      <c r="J31" s="6"/>
      <c r="K31" s="122">
        <f>IF(ISBLANK(D31),"",IF(D30&lt;D31,((D31-200)-$D$48),((D31+200)-$D$48)))</f>
        <v>-3.0660000001603294E-4</v>
      </c>
      <c r="L31" s="123">
        <f t="shared" si="10"/>
        <v>-2.7370400130743923E-4</v>
      </c>
      <c r="M31" s="124" t="s">
        <v>38</v>
      </c>
      <c r="N31" s="122">
        <f>IF(ISBLANK(E31),"",(400-E31)-$E$48)</f>
        <v>4.9800000002164779E-4</v>
      </c>
      <c r="O31" s="123">
        <f t="shared" si="11"/>
        <v>4.4456814301708705E-4</v>
      </c>
      <c r="P31" s="124" t="s">
        <v>38</v>
      </c>
      <c r="Q31" s="125">
        <f t="shared" si="16"/>
        <v>1.2999999999863121E-4</v>
      </c>
      <c r="R31" s="126" t="s">
        <v>38</v>
      </c>
      <c r="S31" s="127">
        <f t="shared" si="12"/>
        <v>1.3000000000573664E-4</v>
      </c>
      <c r="T31" s="128">
        <f>IF(M31="ON",IF(ISBLANK(D31),"0",IF(D30&lt;D31,(D31-200),(D31+200))),"0")</f>
        <v>133.76411300000001</v>
      </c>
      <c r="U31" s="128">
        <f t="shared" si="13"/>
        <v>99.636541000000022</v>
      </c>
      <c r="V31" s="128">
        <f t="shared" si="14"/>
        <v>56.843000000000004</v>
      </c>
      <c r="W31" s="128">
        <f t="shared" si="15"/>
        <v>56.831499999999998</v>
      </c>
      <c r="X31" s="129"/>
    </row>
    <row r="32" spans="1:35" x14ac:dyDescent="0.3">
      <c r="A32" s="35">
        <v>5</v>
      </c>
      <c r="B32" s="37" t="s">
        <v>125</v>
      </c>
      <c r="C32" s="37" t="s">
        <v>122</v>
      </c>
      <c r="D32" s="37">
        <v>133.76448500000001</v>
      </c>
      <c r="E32" s="37">
        <v>99.635722999999999</v>
      </c>
      <c r="F32" s="37">
        <v>56.843000000000004</v>
      </c>
      <c r="G32" s="37">
        <v>56.831499999999998</v>
      </c>
      <c r="H32" s="37">
        <v>0.24399999999999999</v>
      </c>
      <c r="I32" s="37">
        <v>0.24199999999999999</v>
      </c>
      <c r="J32" s="6"/>
      <c r="K32" s="38">
        <f>IF(ISBLANK(D32),"",D32-$D$48)</f>
        <v>6.5399999982673762E-5</v>
      </c>
      <c r="L32" s="46">
        <f t="shared" si="10"/>
        <v>5.8383045270366164E-5</v>
      </c>
      <c r="M32" s="40" t="s">
        <v>38</v>
      </c>
      <c r="N32" s="38">
        <f>IF(ISBLANK(E32),"",E32-$E$48)</f>
        <v>-3.2000000000209639E-4</v>
      </c>
      <c r="O32" s="46">
        <f t="shared" si="11"/>
        <v>-2.856662766286498E-4</v>
      </c>
      <c r="P32" s="40" t="s">
        <v>38</v>
      </c>
      <c r="Q32" s="41">
        <f t="shared" si="16"/>
        <v>1.2999999999863121E-4</v>
      </c>
      <c r="R32" s="42" t="s">
        <v>38</v>
      </c>
      <c r="S32" s="43">
        <f t="shared" si="12"/>
        <v>1.3000000000573664E-4</v>
      </c>
      <c r="T32" s="44">
        <f>IF(M32="ON",IF(ISBLANK(D32),"0",D32),"0")</f>
        <v>133.76448500000001</v>
      </c>
      <c r="U32" s="44">
        <f t="shared" si="13"/>
        <v>99.635722999999999</v>
      </c>
      <c r="V32" s="44">
        <f t="shared" si="14"/>
        <v>56.843000000000004</v>
      </c>
      <c r="W32" s="44">
        <f t="shared" si="15"/>
        <v>56.831499999999998</v>
      </c>
      <c r="X32" s="45"/>
    </row>
    <row r="33" spans="1:24" x14ac:dyDescent="0.3">
      <c r="A33" s="35">
        <v>6</v>
      </c>
      <c r="B33" s="37" t="s">
        <v>125</v>
      </c>
      <c r="C33" s="37" t="s">
        <v>122</v>
      </c>
      <c r="D33" s="37">
        <v>333.76436699999999</v>
      </c>
      <c r="E33" s="37">
        <v>300.36339800000002</v>
      </c>
      <c r="F33" s="37">
        <v>56.8429</v>
      </c>
      <c r="G33" s="37">
        <v>56.831400000000002</v>
      </c>
      <c r="H33" s="37">
        <v>0.24399999999999999</v>
      </c>
      <c r="I33" s="37">
        <v>0.24199999999999999</v>
      </c>
      <c r="J33" s="6"/>
      <c r="K33" s="122">
        <f>IF(ISBLANK(D33),"",IF(D32&lt;D33,((D33-200)-$D$48),((D33+200)-$D$48)))</f>
        <v>-5.2600000032043681E-5</v>
      </c>
      <c r="L33" s="123">
        <f t="shared" si="10"/>
        <v>-4.6956311625437873E-5</v>
      </c>
      <c r="M33" s="124" t="s">
        <v>38</v>
      </c>
      <c r="N33" s="122">
        <f>IF(ISBLANK(E33),"",(400-E33)-$E$48)</f>
        <v>5.5899999998132444E-4</v>
      </c>
      <c r="O33" s="123">
        <f t="shared" si="11"/>
        <v>4.9902239888627395E-4</v>
      </c>
      <c r="P33" s="124" t="s">
        <v>38</v>
      </c>
      <c r="Q33" s="125">
        <f t="shared" si="16"/>
        <v>2.9999999995311555E-5</v>
      </c>
      <c r="R33" s="126" t="s">
        <v>38</v>
      </c>
      <c r="S33" s="127">
        <f t="shared" si="12"/>
        <v>3.000000000952241E-5</v>
      </c>
      <c r="T33" s="128">
        <f>IF(M33="ON",IF(ISBLANK(D33),"0",IF(D32&lt;D33,(D33-200),(D33+200))),"0")</f>
        <v>133.76436699999999</v>
      </c>
      <c r="U33" s="128">
        <f t="shared" si="13"/>
        <v>99.636601999999982</v>
      </c>
      <c r="V33" s="128">
        <f t="shared" si="14"/>
        <v>56.8429</v>
      </c>
      <c r="W33" s="128">
        <f t="shared" si="15"/>
        <v>56.831400000000002</v>
      </c>
      <c r="X33" s="129"/>
    </row>
    <row r="34" spans="1:24" x14ac:dyDescent="0.3">
      <c r="A34" s="35">
        <v>7</v>
      </c>
      <c r="B34" s="37" t="s">
        <v>125</v>
      </c>
      <c r="C34" s="37" t="s">
        <v>122</v>
      </c>
      <c r="D34" s="37">
        <v>133.76500799999999</v>
      </c>
      <c r="E34" s="37">
        <v>99.635548</v>
      </c>
      <c r="F34" s="37">
        <v>56.842799999999997</v>
      </c>
      <c r="G34" s="37">
        <v>56.831299999999999</v>
      </c>
      <c r="H34" s="37">
        <v>0.24399999999999999</v>
      </c>
      <c r="I34" s="37">
        <v>0.24199999999999999</v>
      </c>
      <c r="J34" s="6"/>
      <c r="K34" s="38">
        <f>IF(ISBLANK(D34),"",D34-$D$48)</f>
        <v>5.8839999996962433E-4</v>
      </c>
      <c r="L34" s="46">
        <f t="shared" si="10"/>
        <v>5.2526701760198828E-4</v>
      </c>
      <c r="M34" s="40" t="s">
        <v>38</v>
      </c>
      <c r="N34" s="38">
        <f>IF(ISBLANK(E34),"",E34-$E$48)</f>
        <v>-4.9500000000080036E-4</v>
      </c>
      <c r="O34" s="46">
        <f t="shared" si="11"/>
        <v>-4.4188846656680698E-4</v>
      </c>
      <c r="P34" s="40" t="s">
        <v>38</v>
      </c>
      <c r="Q34" s="41">
        <f t="shared" si="16"/>
        <v>-7.0000000008008101E-5</v>
      </c>
      <c r="R34" s="42" t="s">
        <v>38</v>
      </c>
      <c r="S34" s="43">
        <f t="shared" si="12"/>
        <v>-6.9999999993797246E-5</v>
      </c>
      <c r="T34" s="44">
        <f>IF(M34="ON",IF(ISBLANK(D34),"0",D34),"0")</f>
        <v>133.76500799999999</v>
      </c>
      <c r="U34" s="44">
        <f t="shared" si="13"/>
        <v>99.635548</v>
      </c>
      <c r="V34" s="44">
        <f t="shared" si="14"/>
        <v>56.842799999999997</v>
      </c>
      <c r="W34" s="44">
        <f t="shared" si="15"/>
        <v>56.831299999999999</v>
      </c>
      <c r="X34" s="45"/>
    </row>
    <row r="35" spans="1:24" x14ac:dyDescent="0.3">
      <c r="A35" s="35">
        <v>8</v>
      </c>
      <c r="B35" s="37" t="s">
        <v>125</v>
      </c>
      <c r="C35" s="37" t="s">
        <v>122</v>
      </c>
      <c r="D35" s="37">
        <v>333.76438000000002</v>
      </c>
      <c r="E35" s="37">
        <v>300.363743</v>
      </c>
      <c r="F35" s="37">
        <v>56.843000000000004</v>
      </c>
      <c r="G35" s="37">
        <v>56.831499999999998</v>
      </c>
      <c r="H35" s="37">
        <v>0.24399999999999999</v>
      </c>
      <c r="I35" s="37">
        <v>0.24199999999999999</v>
      </c>
      <c r="J35" s="6"/>
      <c r="K35" s="122">
        <f>IF(ISBLANK(D35),"",IF(D34&lt;D35,((D35-200)-$D$48),((D35+200)-$D$48)))</f>
        <v>-3.9600000008022107E-5</v>
      </c>
      <c r="L35" s="123">
        <f t="shared" si="10"/>
        <v>-3.5351201739871798E-5</v>
      </c>
      <c r="M35" s="124" t="s">
        <v>38</v>
      </c>
      <c r="N35" s="122">
        <f>IF(ISBLANK(E35),"",(400-E35)-$E$48)</f>
        <v>2.1399999999971442E-4</v>
      </c>
      <c r="O35" s="123">
        <f t="shared" si="11"/>
        <v>1.9103932249434779E-4</v>
      </c>
      <c r="P35" s="124" t="s">
        <v>38</v>
      </c>
      <c r="Q35" s="125">
        <f t="shared" si="16"/>
        <v>1.2999999999863121E-4</v>
      </c>
      <c r="R35" s="126" t="s">
        <v>38</v>
      </c>
      <c r="S35" s="127">
        <f t="shared" si="12"/>
        <v>1.3000000000573664E-4</v>
      </c>
      <c r="T35" s="128">
        <f>IF(M35="ON",IF(ISBLANK(D35),"0",IF(D34&lt;D35,(D35-200),(D35+200))),"0")</f>
        <v>133.76438000000002</v>
      </c>
      <c r="U35" s="128">
        <f t="shared" si="13"/>
        <v>99.636257000000001</v>
      </c>
      <c r="V35" s="128">
        <f t="shared" si="14"/>
        <v>56.843000000000004</v>
      </c>
      <c r="W35" s="128">
        <f t="shared" si="15"/>
        <v>56.831499999999998</v>
      </c>
      <c r="X35" s="129"/>
    </row>
    <row r="36" spans="1:24" x14ac:dyDescent="0.3">
      <c r="A36" s="35">
        <v>9</v>
      </c>
      <c r="B36" s="37" t="s">
        <v>125</v>
      </c>
      <c r="C36" s="37" t="s">
        <v>122</v>
      </c>
      <c r="D36" s="37">
        <v>133.76491799999999</v>
      </c>
      <c r="E36" s="37">
        <v>99.635651999999993</v>
      </c>
      <c r="F36" s="37">
        <v>56.842799999999997</v>
      </c>
      <c r="G36" s="37">
        <v>56.831299999999999</v>
      </c>
      <c r="H36" s="37">
        <v>0.24399999999999999</v>
      </c>
      <c r="I36" s="37">
        <v>0.24199999999999999</v>
      </c>
      <c r="J36" s="6"/>
      <c r="K36" s="38">
        <f>IF(ISBLANK(D36),"",D36-$D$48)</f>
        <v>4.9839999996947881E-4</v>
      </c>
      <c r="L36" s="46">
        <f t="shared" si="10"/>
        <v>4.44923660046511E-4</v>
      </c>
      <c r="M36" s="40" t="s">
        <v>38</v>
      </c>
      <c r="N36" s="38">
        <f>IF(ISBLANK(E36),"",E36-$E$48)</f>
        <v>-3.9100000000757973E-4</v>
      </c>
      <c r="O36" s="46">
        <f t="shared" si="11"/>
        <v>-3.4904725339665908E-4</v>
      </c>
      <c r="P36" s="40" t="s">
        <v>38</v>
      </c>
      <c r="Q36" s="41">
        <f t="shared" si="16"/>
        <v>-7.0000000008008101E-5</v>
      </c>
      <c r="R36" s="42" t="s">
        <v>38</v>
      </c>
      <c r="S36" s="43">
        <f t="shared" si="12"/>
        <v>-6.9999999993797246E-5</v>
      </c>
      <c r="T36" s="44">
        <f>IF(M36="ON",IF(ISBLANK(D36),"0",D36),"0")</f>
        <v>133.76491799999999</v>
      </c>
      <c r="U36" s="44">
        <f t="shared" si="13"/>
        <v>99.635651999999993</v>
      </c>
      <c r="V36" s="44">
        <f t="shared" si="14"/>
        <v>56.842799999999997</v>
      </c>
      <c r="W36" s="44">
        <f t="shared" si="15"/>
        <v>56.831299999999999</v>
      </c>
      <c r="X36" s="45"/>
    </row>
    <row r="37" spans="1:24" x14ac:dyDescent="0.3">
      <c r="A37" s="35">
        <v>10</v>
      </c>
      <c r="B37" s="37" t="s">
        <v>125</v>
      </c>
      <c r="C37" s="37" t="s">
        <v>122</v>
      </c>
      <c r="D37" s="37">
        <v>333.76415500000002</v>
      </c>
      <c r="E37" s="37">
        <v>300.363676</v>
      </c>
      <c r="F37" s="37">
        <v>56.842799999999997</v>
      </c>
      <c r="G37" s="37">
        <v>56.831299999999999</v>
      </c>
      <c r="H37" s="37">
        <v>0.24399999999999999</v>
      </c>
      <c r="I37" s="37">
        <v>0.24199999999999999</v>
      </c>
      <c r="J37" s="6"/>
      <c r="K37" s="122">
        <f>IF(ISBLANK(D37),"",IF(D36&lt;D37,((D37-200)-$D$48),((D37+200)-$D$48)))</f>
        <v>-2.646000000083859E-4</v>
      </c>
      <c r="L37" s="123">
        <f t="shared" si="10"/>
        <v>-2.3620947122815196E-4</v>
      </c>
      <c r="M37" s="124" t="s">
        <v>38</v>
      </c>
      <c r="N37" s="122">
        <f>IF(ISBLANK(E37),"",(400-E37)-$E$48)</f>
        <v>2.8100000000108594E-4</v>
      </c>
      <c r="O37" s="123">
        <f t="shared" si="11"/>
        <v>2.5084981637656529E-4</v>
      </c>
      <c r="P37" s="124" t="s">
        <v>38</v>
      </c>
      <c r="Q37" s="125">
        <f t="shared" si="16"/>
        <v>-7.0000000008008101E-5</v>
      </c>
      <c r="R37" s="126" t="s">
        <v>38</v>
      </c>
      <c r="S37" s="127">
        <f t="shared" si="12"/>
        <v>-6.9999999993797246E-5</v>
      </c>
      <c r="T37" s="128">
        <f>IF(M37="ON",IF(ISBLANK(D37),"0",IF(D36&lt;D37,(D37-200),(D37+200))),"0")</f>
        <v>133.76415500000002</v>
      </c>
      <c r="U37" s="128">
        <f t="shared" si="13"/>
        <v>99.636324000000002</v>
      </c>
      <c r="V37" s="128">
        <f t="shared" si="14"/>
        <v>56.842799999999997</v>
      </c>
      <c r="W37" s="128">
        <f t="shared" si="15"/>
        <v>56.831299999999999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 t="str">
        <f>B28</f>
        <v>AB0487</v>
      </c>
      <c r="C48" s="49" t="str">
        <f>C28</f>
        <v>AB0440</v>
      </c>
      <c r="D48" s="50">
        <f>T48</f>
        <v>133.76441960000002</v>
      </c>
      <c r="E48" s="50">
        <f>U48</f>
        <v>99.636043000000001</v>
      </c>
      <c r="F48" s="51">
        <f>V48</f>
        <v>56.842870000000005</v>
      </c>
      <c r="G48" s="51">
        <f>W48</f>
        <v>56.831369999999993</v>
      </c>
      <c r="H48" s="49">
        <f>H28</f>
        <v>0.24399999999999999</v>
      </c>
      <c r="I48" s="49">
        <f>I28</f>
        <v>0.24199999999999999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133.76441960000002</v>
      </c>
      <c r="U48" s="57">
        <f>IF(U49=0,VALUE(0),(U28+U29+U30+U31+U32+U33+U34+U35+U36+U37+U38+U39+U40+U41+U42+U43+U44+U45+U46+U47)/U49)</f>
        <v>99.636043000000001</v>
      </c>
      <c r="V48" s="57">
        <f>IF(V49=0,VALUE(0),(V28+V29+V30+V31+V32+V33+V34+V35+V36+V37+V38+V39+V40+V41+V42+V43+V44+V45+V46+V47)/V49)</f>
        <v>56.842870000000005</v>
      </c>
      <c r="W48" s="57">
        <f>IF(W49=0,VALUE(0),(W28+W29+W30+W31+W32+W33+W34+W35+W36+W37+W38+W39+W40+W41+W42+W43+W44+W45+W46+W47)/W49)</f>
        <v>56.831369999999993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10</v>
      </c>
      <c r="U49" s="66">
        <f>COUNT(U28:U47)</f>
        <v>10</v>
      </c>
      <c r="V49" s="66">
        <f>COUNT(V28:V47)</f>
        <v>10</v>
      </c>
      <c r="W49" s="66">
        <f>COUNT(W28:W47)</f>
        <v>10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37" t="s">
        <v>125</v>
      </c>
      <c r="C53" s="37" t="s">
        <v>123</v>
      </c>
      <c r="D53" s="37">
        <v>132.19154399999999</v>
      </c>
      <c r="E53" s="37">
        <v>99.483669000000006</v>
      </c>
      <c r="F53" s="37">
        <v>44.691400000000002</v>
      </c>
      <c r="G53" s="37">
        <v>44.681600000000003</v>
      </c>
      <c r="H53" s="37">
        <v>0.24399999999999999</v>
      </c>
      <c r="I53" s="37">
        <v>0.24299999999999999</v>
      </c>
      <c r="J53" s="6"/>
      <c r="K53" s="38">
        <f>IF(ISBLANK(D53),"",D53-$D$73)</f>
        <v>-4.1770000001406515E-4</v>
      </c>
      <c r="L53" s="39">
        <f t="shared" ref="L53:L72" si="17">IF(K53="","",SIN(K53*PI()/200)*G53)</f>
        <v>-2.9316564031753512E-4</v>
      </c>
      <c r="M53" s="40" t="s">
        <v>38</v>
      </c>
      <c r="N53" s="38">
        <f>IF(ISBLANK(E53),"",E53-$E$73)</f>
        <v>-2.7120000000024902E-4</v>
      </c>
      <c r="O53" s="39">
        <f t="shared" ref="O53:O72" si="18">IF(N53="","",SIN(N53*PI()/200)*G53)</f>
        <v>-1.9034359983682378E-4</v>
      </c>
      <c r="P53" s="40" t="s">
        <v>38</v>
      </c>
      <c r="Q53" s="41">
        <f t="shared" ref="Q53:Q72" si="19">IF(ISBLANK(F53),"",F53-$F$73)</f>
        <v>1.0000000003174137E-5</v>
      </c>
      <c r="R53" s="42" t="s">
        <v>38</v>
      </c>
      <c r="S53" s="43">
        <f t="shared" ref="S53:S72" si="20">IF(ISBLANK(G53),"",G53-$G$73)</f>
        <v>9.9999999960687092E-6</v>
      </c>
      <c r="T53" s="44">
        <f>IF(M53="ON",IF(ISBLANK(D53),"0",D53),"0")</f>
        <v>132.19154399999999</v>
      </c>
      <c r="U53" s="44">
        <f t="shared" ref="U53:U72" si="21">IF(P53="ON",IF(ISBLANK(E53),"0",IF(E53&lt;200,E53,(400-E53))),"0")</f>
        <v>99.483669000000006</v>
      </c>
      <c r="V53" s="44">
        <f t="shared" ref="V53:V72" si="22">IF(R53="ON",IF(ISBLANK(F53),"0",F53),"0")</f>
        <v>44.691400000000002</v>
      </c>
      <c r="W53" s="44">
        <f t="shared" ref="W53:W72" si="23">IF(R53="ON",IF(ISBLANK(G53),"0",G53),"0")</f>
        <v>44.681600000000003</v>
      </c>
      <c r="X53" s="45"/>
    </row>
    <row r="54" spans="1:24" x14ac:dyDescent="0.3">
      <c r="A54" s="69">
        <v>2</v>
      </c>
      <c r="B54" s="37" t="s">
        <v>125</v>
      </c>
      <c r="C54" s="37" t="s">
        <v>123</v>
      </c>
      <c r="D54" s="37">
        <v>332.19179300000002</v>
      </c>
      <c r="E54" s="37">
        <v>300.51527700000003</v>
      </c>
      <c r="F54" s="37">
        <v>44.691400000000002</v>
      </c>
      <c r="G54" s="37">
        <v>44.681600000000003</v>
      </c>
      <c r="H54" s="37">
        <v>0.24399999999999999</v>
      </c>
      <c r="I54" s="37">
        <v>0.24299999999999999</v>
      </c>
      <c r="J54" s="6"/>
      <c r="K54" s="122">
        <f>IF(ISBLANK(D54),"",IF(D53&lt;D54,((D54-200)-$D$73),((D54+200)-$D$73)))</f>
        <v>-1.686999999890304E-4</v>
      </c>
      <c r="L54" s="123">
        <f t="shared" si="17"/>
        <v>-1.1840326434518524E-4</v>
      </c>
      <c r="M54" s="124" t="s">
        <v>38</v>
      </c>
      <c r="N54" s="122">
        <f>IF(ISBLANK(E54),"",(400-E54)-$E$73)</f>
        <v>7.8279999996766492E-4</v>
      </c>
      <c r="O54" s="123">
        <f t="shared" si="18"/>
        <v>5.4941360598329653E-4</v>
      </c>
      <c r="P54" s="124" t="s">
        <v>38</v>
      </c>
      <c r="Q54" s="125">
        <f t="shared" si="19"/>
        <v>1.0000000003174137E-5</v>
      </c>
      <c r="R54" s="126" t="s">
        <v>38</v>
      </c>
      <c r="S54" s="127">
        <f t="shared" si="20"/>
        <v>9.9999999960687092E-6</v>
      </c>
      <c r="T54" s="128">
        <f>IF(M54="ON",IF(ISBLANK(D54),"0",IF(D53&lt;D54,(D54-200),(D54+200))),"0")</f>
        <v>132.19179300000002</v>
      </c>
      <c r="U54" s="128">
        <f t="shared" si="21"/>
        <v>99.484722999999974</v>
      </c>
      <c r="V54" s="128">
        <f t="shared" si="22"/>
        <v>44.691400000000002</v>
      </c>
      <c r="W54" s="128">
        <f t="shared" si="23"/>
        <v>44.681600000000003</v>
      </c>
      <c r="X54" s="129"/>
    </row>
    <row r="55" spans="1:24" x14ac:dyDescent="0.3">
      <c r="A55" s="69">
        <v>3</v>
      </c>
      <c r="B55" s="37" t="s">
        <v>125</v>
      </c>
      <c r="C55" s="37" t="s">
        <v>123</v>
      </c>
      <c r="D55" s="37">
        <v>132.192441</v>
      </c>
      <c r="E55" s="37">
        <v>99.483653000000004</v>
      </c>
      <c r="F55" s="37">
        <v>44.691400000000002</v>
      </c>
      <c r="G55" s="37">
        <v>44.681600000000003</v>
      </c>
      <c r="H55" s="37">
        <v>0.24399999999999999</v>
      </c>
      <c r="I55" s="37">
        <v>0.24299999999999999</v>
      </c>
      <c r="J55" s="6"/>
      <c r="K55" s="38">
        <f>IF(ISBLANK(D55),"",D55-$D$73)</f>
        <v>4.7929999999496431E-4</v>
      </c>
      <c r="L55" s="46">
        <f t="shared" si="17"/>
        <v>3.3640002728673086E-4</v>
      </c>
      <c r="M55" s="40" t="s">
        <v>38</v>
      </c>
      <c r="N55" s="38">
        <f>IF(ISBLANK(E55),"",E55-$E$73)</f>
        <v>-2.8720000000248547E-4</v>
      </c>
      <c r="O55" s="46">
        <f t="shared" si="18"/>
        <v>-2.0157331074313644E-4</v>
      </c>
      <c r="P55" s="40" t="s">
        <v>38</v>
      </c>
      <c r="Q55" s="41">
        <f t="shared" si="19"/>
        <v>1.0000000003174137E-5</v>
      </c>
      <c r="R55" s="42" t="s">
        <v>38</v>
      </c>
      <c r="S55" s="43">
        <f t="shared" si="20"/>
        <v>9.9999999960687092E-6</v>
      </c>
      <c r="T55" s="44">
        <f>IF(M55="ON",IF(ISBLANK(D55),"0",D55),"0")</f>
        <v>132.192441</v>
      </c>
      <c r="U55" s="44">
        <f t="shared" si="21"/>
        <v>99.483653000000004</v>
      </c>
      <c r="V55" s="44">
        <f t="shared" si="22"/>
        <v>44.691400000000002</v>
      </c>
      <c r="W55" s="44">
        <f t="shared" si="23"/>
        <v>44.681600000000003</v>
      </c>
      <c r="X55" s="45"/>
    </row>
    <row r="56" spans="1:24" x14ac:dyDescent="0.3">
      <c r="A56" s="69">
        <v>4</v>
      </c>
      <c r="B56" s="37" t="s">
        <v>125</v>
      </c>
      <c r="C56" s="37" t="s">
        <v>123</v>
      </c>
      <c r="D56" s="37">
        <v>332.19162999999998</v>
      </c>
      <c r="E56" s="37">
        <v>300.51581499999998</v>
      </c>
      <c r="F56" s="37">
        <v>44.691400000000002</v>
      </c>
      <c r="G56" s="37">
        <v>44.681600000000003</v>
      </c>
      <c r="H56" s="37">
        <v>0.24399999999999999</v>
      </c>
      <c r="I56" s="37">
        <v>0.24299999999999999</v>
      </c>
      <c r="J56" s="6"/>
      <c r="K56" s="122">
        <f>IF(ISBLANK(D56),"",IF(D55&lt;D56,((D56-200)-$D$73),((D56+200)-$D$73)))</f>
        <v>-3.3170000003224231E-4</v>
      </c>
      <c r="L56" s="123">
        <f t="shared" si="17"/>
        <v>-2.3280594421776877E-4</v>
      </c>
      <c r="M56" s="124" t="s">
        <v>38</v>
      </c>
      <c r="N56" s="122">
        <f>IF(ISBLANK(E56),"",(400-E56)-$E$73)</f>
        <v>2.4480000001858571E-4</v>
      </c>
      <c r="O56" s="123">
        <f t="shared" si="18"/>
        <v>1.7181457685684162E-4</v>
      </c>
      <c r="P56" s="124" t="s">
        <v>38</v>
      </c>
      <c r="Q56" s="125">
        <f t="shared" si="19"/>
        <v>1.0000000003174137E-5</v>
      </c>
      <c r="R56" s="126" t="s">
        <v>38</v>
      </c>
      <c r="S56" s="127">
        <f t="shared" si="20"/>
        <v>9.9999999960687092E-6</v>
      </c>
      <c r="T56" s="128">
        <f>IF(M56="ON",IF(ISBLANK(D56),"0",IF(D55&lt;D56,(D56-200),(D56+200))),"0")</f>
        <v>132.19162999999998</v>
      </c>
      <c r="U56" s="128">
        <f t="shared" si="21"/>
        <v>99.484185000000025</v>
      </c>
      <c r="V56" s="128">
        <f t="shared" si="22"/>
        <v>44.691400000000002</v>
      </c>
      <c r="W56" s="128">
        <f t="shared" si="23"/>
        <v>44.681600000000003</v>
      </c>
      <c r="X56" s="129"/>
    </row>
    <row r="57" spans="1:24" x14ac:dyDescent="0.3">
      <c r="A57" s="69">
        <v>5</v>
      </c>
      <c r="B57" s="37" t="s">
        <v>125</v>
      </c>
      <c r="C57" s="37" t="s">
        <v>123</v>
      </c>
      <c r="D57" s="37">
        <v>132.19220200000001</v>
      </c>
      <c r="E57" s="37">
        <v>99.483694</v>
      </c>
      <c r="F57" s="37">
        <v>44.691499999999998</v>
      </c>
      <c r="G57" s="37">
        <v>44.681699999999999</v>
      </c>
      <c r="H57" s="37">
        <v>0.24399999999999999</v>
      </c>
      <c r="I57" s="37">
        <v>0.24299999999999999</v>
      </c>
      <c r="J57" s="6"/>
      <c r="K57" s="38">
        <f>IF(ISBLANK(D57),"",D57-$D$73)</f>
        <v>2.403000000015254E-4</v>
      </c>
      <c r="L57" s="46">
        <f t="shared" si="17"/>
        <v>1.6865659811525862E-4</v>
      </c>
      <c r="M57" s="40" t="s">
        <v>38</v>
      </c>
      <c r="N57" s="38">
        <f>IF(ISBLANK(E57),"",E57-$E$73)</f>
        <v>-2.4620000000652453E-4</v>
      </c>
      <c r="O57" s="46">
        <f t="shared" si="18"/>
        <v>-1.7279756328259925E-4</v>
      </c>
      <c r="P57" s="40" t="s">
        <v>38</v>
      </c>
      <c r="Q57" s="41">
        <f t="shared" si="19"/>
        <v>1.0999999999938836E-4</v>
      </c>
      <c r="R57" s="42" t="s">
        <v>38</v>
      </c>
      <c r="S57" s="43">
        <f t="shared" si="20"/>
        <v>1.0999999999228294E-4</v>
      </c>
      <c r="T57" s="44">
        <f>IF(M57="ON",IF(ISBLANK(D57),"0",D57),"0")</f>
        <v>132.19220200000001</v>
      </c>
      <c r="U57" s="44">
        <f t="shared" si="21"/>
        <v>99.483694</v>
      </c>
      <c r="V57" s="44">
        <f t="shared" si="22"/>
        <v>44.691499999999998</v>
      </c>
      <c r="W57" s="44">
        <f t="shared" si="23"/>
        <v>44.681699999999999</v>
      </c>
      <c r="X57" s="45"/>
    </row>
    <row r="58" spans="1:24" x14ac:dyDescent="0.3">
      <c r="A58" s="69">
        <v>6</v>
      </c>
      <c r="B58" s="37" t="s">
        <v>125</v>
      </c>
      <c r="C58" s="37" t="s">
        <v>123</v>
      </c>
      <c r="D58" s="37">
        <v>332.19165700000002</v>
      </c>
      <c r="E58" s="37">
        <v>300.51590900000002</v>
      </c>
      <c r="F58" s="37">
        <v>44.691499999999998</v>
      </c>
      <c r="G58" s="37">
        <v>44.681699999999999</v>
      </c>
      <c r="H58" s="37">
        <v>0.24399999999999999</v>
      </c>
      <c r="I58" s="37">
        <v>0.24299999999999999</v>
      </c>
      <c r="J58" s="6"/>
      <c r="K58" s="122">
        <f>IF(ISBLANK(D58),"",IF(D57&lt;D58,((D58-200)-$D$73),((D58+200)-$D$73)))</f>
        <v>-3.0469999998672392E-4</v>
      </c>
      <c r="L58" s="123">
        <f t="shared" si="17"/>
        <v>-2.1385628565576286E-4</v>
      </c>
      <c r="M58" s="124" t="s">
        <v>38</v>
      </c>
      <c r="N58" s="122">
        <f>IF(ISBLANK(E58),"",(400-E58)-$E$73)</f>
        <v>1.507999999716958E-4</v>
      </c>
      <c r="O58" s="123">
        <f t="shared" si="18"/>
        <v>1.0584026213434239E-4</v>
      </c>
      <c r="P58" s="124" t="s">
        <v>38</v>
      </c>
      <c r="Q58" s="125">
        <f t="shared" si="19"/>
        <v>1.0999999999938836E-4</v>
      </c>
      <c r="R58" s="126" t="s">
        <v>38</v>
      </c>
      <c r="S58" s="127">
        <f t="shared" si="20"/>
        <v>1.0999999999228294E-4</v>
      </c>
      <c r="T58" s="128">
        <f>IF(M58="ON",IF(ISBLANK(D58),"0",IF(D57&lt;D58,(D58-200),(D58+200))),"0")</f>
        <v>132.19165700000002</v>
      </c>
      <c r="U58" s="128">
        <f t="shared" si="21"/>
        <v>99.484090999999978</v>
      </c>
      <c r="V58" s="128">
        <f t="shared" si="22"/>
        <v>44.691499999999998</v>
      </c>
      <c r="W58" s="128">
        <f t="shared" si="23"/>
        <v>44.681699999999999</v>
      </c>
      <c r="X58" s="129"/>
    </row>
    <row r="59" spans="1:24" x14ac:dyDescent="0.3">
      <c r="A59" s="69">
        <v>7</v>
      </c>
      <c r="B59" s="80" t="s">
        <v>125</v>
      </c>
      <c r="C59" s="80" t="s">
        <v>123</v>
      </c>
      <c r="D59" s="80">
        <v>132.19251199999999</v>
      </c>
      <c r="E59" s="80">
        <v>99.483670000000004</v>
      </c>
      <c r="F59" s="80">
        <v>44.691299999999998</v>
      </c>
      <c r="G59" s="80">
        <v>44.6815</v>
      </c>
      <c r="H59" s="80">
        <v>0.24399999999999999</v>
      </c>
      <c r="I59" s="80">
        <v>0.24299999999999999</v>
      </c>
      <c r="J59" s="6"/>
      <c r="K59" s="38">
        <f>IF(ISBLANK(D59),"",D59-$D$73)</f>
        <v>5.502999999862368E-4</v>
      </c>
      <c r="L59" s="46">
        <f t="shared" si="17"/>
        <v>3.8623100501003135E-4</v>
      </c>
      <c r="M59" s="40" t="s">
        <v>38</v>
      </c>
      <c r="N59" s="38">
        <f>IF(ISBLANK(E59),"",E59-$E$73)</f>
        <v>-2.7020000000277378E-4</v>
      </c>
      <c r="O59" s="46">
        <f t="shared" si="18"/>
        <v>-1.8964131847788143E-4</v>
      </c>
      <c r="P59" s="40" t="s">
        <v>38</v>
      </c>
      <c r="Q59" s="41">
        <f t="shared" si="19"/>
        <v>-9.0000000000145519E-5</v>
      </c>
      <c r="R59" s="42" t="s">
        <v>38</v>
      </c>
      <c r="S59" s="43">
        <f t="shared" si="20"/>
        <v>-9.0000000007250947E-5</v>
      </c>
      <c r="T59" s="44">
        <f>IF(M59="ON",IF(ISBLANK(D59),"0",D59),"0")</f>
        <v>132.19251199999999</v>
      </c>
      <c r="U59" s="44">
        <f t="shared" si="21"/>
        <v>99.483670000000004</v>
      </c>
      <c r="V59" s="44">
        <f t="shared" si="22"/>
        <v>44.691299999999998</v>
      </c>
      <c r="W59" s="44">
        <f t="shared" si="23"/>
        <v>44.6815</v>
      </c>
      <c r="X59" s="45"/>
    </row>
    <row r="60" spans="1:24" x14ac:dyDescent="0.3">
      <c r="A60" s="69">
        <v>8</v>
      </c>
      <c r="B60" s="80" t="s">
        <v>125</v>
      </c>
      <c r="C60" s="80" t="s">
        <v>123</v>
      </c>
      <c r="D60" s="80">
        <v>332.19200599999999</v>
      </c>
      <c r="E60" s="80">
        <v>300.515964</v>
      </c>
      <c r="F60" s="80">
        <v>44.691400000000002</v>
      </c>
      <c r="G60" s="80">
        <v>44.681600000000003</v>
      </c>
      <c r="H60" s="80">
        <v>0.24399999999999999</v>
      </c>
      <c r="I60" s="80">
        <v>0.24299999999999999</v>
      </c>
      <c r="J60" s="6"/>
      <c r="K60" s="122">
        <f>IF(ISBLANK(D60),"",IF(D59&lt;D60,((D60-200)-$D$73),((D60+200)-$D$73)))</f>
        <v>4.4299999984787064E-5</v>
      </c>
      <c r="L60" s="123">
        <f t="shared" si="17"/>
        <v>3.1092262057126446E-5</v>
      </c>
      <c r="M60" s="124" t="s">
        <v>38</v>
      </c>
      <c r="N60" s="122">
        <f>IF(ISBLANK(E60),"",(400-E60)-$E$73)</f>
        <v>9.5799999996870611E-5</v>
      </c>
      <c r="O60" s="123">
        <f t="shared" si="18"/>
        <v>6.7237894040573704E-5</v>
      </c>
      <c r="P60" s="124" t="s">
        <v>38</v>
      </c>
      <c r="Q60" s="125">
        <f t="shared" si="19"/>
        <v>1.0000000003174137E-5</v>
      </c>
      <c r="R60" s="126" t="s">
        <v>38</v>
      </c>
      <c r="S60" s="127">
        <f t="shared" si="20"/>
        <v>9.9999999960687092E-6</v>
      </c>
      <c r="T60" s="128">
        <f>IF(M60="ON",IF(ISBLANK(D60),"0",IF(D59&lt;D60,(D60-200),(D60+200))),"0")</f>
        <v>132.19200599999999</v>
      </c>
      <c r="U60" s="128">
        <f t="shared" si="21"/>
        <v>99.484036000000003</v>
      </c>
      <c r="V60" s="128">
        <f t="shared" si="22"/>
        <v>44.691400000000002</v>
      </c>
      <c r="W60" s="128">
        <f t="shared" si="23"/>
        <v>44.681600000000003</v>
      </c>
      <c r="X60" s="129"/>
    </row>
    <row r="61" spans="1:24" x14ac:dyDescent="0.3">
      <c r="A61" s="69">
        <v>9</v>
      </c>
      <c r="B61" s="36" t="s">
        <v>125</v>
      </c>
      <c r="C61" s="37" t="s">
        <v>123</v>
      </c>
      <c r="D61" s="37">
        <v>132.192127</v>
      </c>
      <c r="E61" s="37">
        <v>99.483776000000006</v>
      </c>
      <c r="F61" s="37">
        <v>44.691299999999998</v>
      </c>
      <c r="G61" s="37">
        <v>44.6815</v>
      </c>
      <c r="H61" s="37">
        <v>0.24399999999999999</v>
      </c>
      <c r="I61" s="37">
        <v>0.24299999999999999</v>
      </c>
      <c r="J61" s="6"/>
      <c r="K61" s="38">
        <f>IF(ISBLANK(D61),"",D61-$D$73)</f>
        <v>1.6529999999193024E-4</v>
      </c>
      <c r="L61" s="46">
        <f t="shared" si="17"/>
        <v>1.1601669112731507E-4</v>
      </c>
      <c r="M61" s="40" t="s">
        <v>38</v>
      </c>
      <c r="N61" s="38">
        <f>IF(ISBLANK(E61),"",E61-$E$73)</f>
        <v>-1.6420000000039181E-4</v>
      </c>
      <c r="O61" s="46">
        <f t="shared" si="18"/>
        <v>-1.1524465023642391E-4</v>
      </c>
      <c r="P61" s="40" t="s">
        <v>38</v>
      </c>
      <c r="Q61" s="41">
        <f t="shared" si="19"/>
        <v>-9.0000000000145519E-5</v>
      </c>
      <c r="R61" s="42" t="s">
        <v>38</v>
      </c>
      <c r="S61" s="43">
        <f t="shared" si="20"/>
        <v>-9.0000000007250947E-5</v>
      </c>
      <c r="T61" s="44">
        <f>IF(M61="ON",IF(ISBLANK(D61),"0",D61),"0")</f>
        <v>132.192127</v>
      </c>
      <c r="U61" s="44">
        <f t="shared" si="21"/>
        <v>99.483776000000006</v>
      </c>
      <c r="V61" s="44">
        <f t="shared" si="22"/>
        <v>44.691299999999998</v>
      </c>
      <c r="W61" s="44">
        <f t="shared" si="23"/>
        <v>44.6815</v>
      </c>
      <c r="X61" s="45"/>
    </row>
    <row r="62" spans="1:24" x14ac:dyDescent="0.3">
      <c r="A62" s="69">
        <v>10</v>
      </c>
      <c r="B62" s="36" t="s">
        <v>125</v>
      </c>
      <c r="C62" s="37" t="s">
        <v>123</v>
      </c>
      <c r="D62" s="37">
        <v>332.19170500000001</v>
      </c>
      <c r="E62" s="37">
        <v>300.51609500000001</v>
      </c>
      <c r="F62" s="37">
        <v>44.691299999999998</v>
      </c>
      <c r="G62" s="37">
        <v>44.6815</v>
      </c>
      <c r="H62" s="37">
        <v>0.24399999999999999</v>
      </c>
      <c r="I62" s="37">
        <v>0.24299999999999999</v>
      </c>
      <c r="J62" s="6"/>
      <c r="K62" s="122">
        <f>IF(ISBLANK(D62),"",IF(D61&lt;D62,((D62-200)-$D$73),((D62+200)-$D$73)))</f>
        <v>-2.5669999999422544E-4</v>
      </c>
      <c r="L62" s="123">
        <f t="shared" si="17"/>
        <v>-1.8016627110174527E-4</v>
      </c>
      <c r="M62" s="124" t="s">
        <v>38</v>
      </c>
      <c r="N62" s="122">
        <f>IF(ISBLANK(E62),"",(400-E62)-$E$73)</f>
        <v>-3.5200000013446697E-5</v>
      </c>
      <c r="O62" s="123">
        <f t="shared" si="18"/>
        <v>-2.4705308708077911E-5</v>
      </c>
      <c r="P62" s="124" t="s">
        <v>38</v>
      </c>
      <c r="Q62" s="125">
        <f t="shared" si="19"/>
        <v>-9.0000000000145519E-5</v>
      </c>
      <c r="R62" s="126" t="s">
        <v>38</v>
      </c>
      <c r="S62" s="127">
        <f t="shared" si="20"/>
        <v>-9.0000000007250947E-5</v>
      </c>
      <c r="T62" s="128">
        <f>IF(M62="ON",IF(ISBLANK(D62),"0",IF(D61&lt;D62,(D62-200),(D62+200))),"0")</f>
        <v>132.19170500000001</v>
      </c>
      <c r="U62" s="128">
        <f t="shared" si="21"/>
        <v>99.483904999999993</v>
      </c>
      <c r="V62" s="128">
        <f t="shared" si="22"/>
        <v>44.691299999999998</v>
      </c>
      <c r="W62" s="128">
        <f t="shared" si="23"/>
        <v>44.6815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 t="str">
        <f>B53</f>
        <v>AB0487</v>
      </c>
      <c r="C73" s="49" t="str">
        <f>C53</f>
        <v>AB0450</v>
      </c>
      <c r="D73" s="50">
        <f>T73</f>
        <v>132.19196170000001</v>
      </c>
      <c r="E73" s="50">
        <f>U73</f>
        <v>99.483940200000006</v>
      </c>
      <c r="F73" s="51">
        <f>V73</f>
        <v>44.691389999999998</v>
      </c>
      <c r="G73" s="51">
        <f>W73</f>
        <v>44.681590000000007</v>
      </c>
      <c r="H73" s="49">
        <f>H53</f>
        <v>0.24399999999999999</v>
      </c>
      <c r="I73" s="49">
        <f>I53</f>
        <v>0.24299999999999999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132.19196170000001</v>
      </c>
      <c r="U73" s="57">
        <f>IF(U74=0,VALUE(0),(U53+U54+U55+U56+U57+U58+U59+U60+U61+U62+U63+U64+U65+U66+U67+U68+U69+U70+U71+U72)/U74)</f>
        <v>99.483940200000006</v>
      </c>
      <c r="V73" s="57">
        <f>IF(V74=0,VALUE(0),(V53+V54+V55+V56+V57+V58+V59+V60+V61+V62+V63+V64+V65+V66+V67+V68+V69+V70+V71+V72)/V74)</f>
        <v>44.691389999999998</v>
      </c>
      <c r="W73" s="57">
        <f>IF(W74=0,VALUE(0),(W53+W54+W55+W56+W57+W58+W59+W60+W61+W62+W63+W64+W65+W66+W67+W68+W69+W70+W71+W72)/W74)</f>
        <v>44.681590000000007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10</v>
      </c>
      <c r="U74" s="66">
        <f>COUNT(U53:U72)</f>
        <v>10</v>
      </c>
      <c r="V74" s="66">
        <f>COUNT(V53:V72)</f>
        <v>10</v>
      </c>
      <c r="W74" s="66">
        <f>COUNT(W53:W72)</f>
        <v>10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37" t="s">
        <v>125</v>
      </c>
      <c r="C78" s="37" t="s">
        <v>126</v>
      </c>
      <c r="D78" s="37">
        <v>325.09454299999999</v>
      </c>
      <c r="E78" s="37">
        <v>100.15951699999999</v>
      </c>
      <c r="F78" s="37">
        <v>12.000400000000001</v>
      </c>
      <c r="G78" s="37">
        <v>11.998200000000001</v>
      </c>
      <c r="H78" s="37">
        <v>0.24399999999999999</v>
      </c>
      <c r="I78" s="37">
        <v>0.23699999999999999</v>
      </c>
      <c r="J78" s="6"/>
      <c r="K78" s="38">
        <f>IF(ISBLANK(D78),"",D78-$D$98)</f>
        <v>5.663000000026841E-4</v>
      </c>
      <c r="L78" s="39">
        <f t="shared" ref="L78:L97" si="24">IF(K78="","",SIN(K78*PI()/200)*G78)</f>
        <v>1.0672902342749474E-4</v>
      </c>
      <c r="M78" s="40" t="s">
        <v>38</v>
      </c>
      <c r="N78" s="38">
        <f>IF(ISBLANK(E78),"",E78-$E$98)</f>
        <v>-1.5842000000105827E-3</v>
      </c>
      <c r="O78" s="39">
        <f t="shared" ref="O78:O97" si="25">IF(N78="","",SIN(N78*PI()/200)*G78)</f>
        <v>-2.9856987268046066E-4</v>
      </c>
      <c r="P78" s="40" t="s">
        <v>38</v>
      </c>
      <c r="Q78" s="41">
        <f t="shared" ref="Q78:Q97" si="26">IF(ISBLANK(F78),"",F78-$F$98)</f>
        <v>-4.9999999999883471E-5</v>
      </c>
      <c r="R78" s="42" t="s">
        <v>38</v>
      </c>
      <c r="S78" s="43">
        <f t="shared" ref="S78:S97" si="27">IF(ISBLANK(G78),"",G78-$G$98)</f>
        <v>0</v>
      </c>
      <c r="T78" s="44">
        <f>IF(M78="ON",IF(ISBLANK(D78),"0",D78),"0")</f>
        <v>325.09454299999999</v>
      </c>
      <c r="U78" s="44">
        <f t="shared" ref="U78:U97" si="28">IF(P78="ON",IF(ISBLANK(E78),"0",IF(E78&lt;200,E78,(400-E78))),"0")</f>
        <v>100.15951699999999</v>
      </c>
      <c r="V78" s="44">
        <f t="shared" ref="V78:V97" si="29">IF(R78="ON",IF(ISBLANK(F78),"0",F78),"0")</f>
        <v>12.000400000000001</v>
      </c>
      <c r="W78" s="44">
        <f t="shared" ref="W78:W97" si="30">IF(R78="ON",IF(ISBLANK(G78),"0",G78),"0")</f>
        <v>11.998200000000001</v>
      </c>
      <c r="X78" s="45"/>
    </row>
    <row r="79" spans="1:24" x14ac:dyDescent="0.3">
      <c r="A79" s="69">
        <v>2</v>
      </c>
      <c r="B79" s="37" t="s">
        <v>125</v>
      </c>
      <c r="C79" s="37" t="s">
        <v>126</v>
      </c>
      <c r="D79" s="37">
        <v>125.09353299999999</v>
      </c>
      <c r="E79" s="37">
        <v>299.83704699999998</v>
      </c>
      <c r="F79" s="37">
        <v>12.000299999999999</v>
      </c>
      <c r="G79" s="37">
        <v>11.997999999999999</v>
      </c>
      <c r="H79" s="37">
        <v>0.24399999999999999</v>
      </c>
      <c r="I79" s="37">
        <v>0.23699999999999999</v>
      </c>
      <c r="J79" s="6"/>
      <c r="K79" s="122">
        <f>IF(ISBLANK(D79),"",IF(D78&lt;D79,((D79-200)-$D$98),((D79+200)-$D$98)))</f>
        <v>-4.4370000000526488E-4</v>
      </c>
      <c r="L79" s="123">
        <f t="shared" si="24"/>
        <v>-8.3621540377578721E-5</v>
      </c>
      <c r="M79" s="124" t="s">
        <v>38</v>
      </c>
      <c r="N79" s="122">
        <f>IF(ISBLANK(E79),"",(400-E79)-$E$98)</f>
        <v>1.8518000000113943E-3</v>
      </c>
      <c r="O79" s="123">
        <f t="shared" si="25"/>
        <v>3.4899790049522773E-4</v>
      </c>
      <c r="P79" s="124" t="s">
        <v>38</v>
      </c>
      <c r="Q79" s="125">
        <f t="shared" si="26"/>
        <v>-1.5000000000142677E-4</v>
      </c>
      <c r="R79" s="126" t="s">
        <v>38</v>
      </c>
      <c r="S79" s="127">
        <f t="shared" si="27"/>
        <v>-2.0000000000131024E-4</v>
      </c>
      <c r="T79" s="128">
        <f>IF(M79="ON",IF(ISBLANK(D79),"0",IF(D78&lt;D79,(D79-200),(D79+200))),"0")</f>
        <v>325.09353299999998</v>
      </c>
      <c r="U79" s="128">
        <f t="shared" si="28"/>
        <v>100.16295300000002</v>
      </c>
      <c r="V79" s="128">
        <f t="shared" si="29"/>
        <v>12.000299999999999</v>
      </c>
      <c r="W79" s="128">
        <f t="shared" si="30"/>
        <v>11.997999999999999</v>
      </c>
      <c r="X79" s="129"/>
    </row>
    <row r="80" spans="1:24" x14ac:dyDescent="0.3">
      <c r="A80" s="69">
        <v>3</v>
      </c>
      <c r="B80" s="37" t="s">
        <v>125</v>
      </c>
      <c r="C80" s="37" t="s">
        <v>126</v>
      </c>
      <c r="D80" s="37">
        <v>325.094382</v>
      </c>
      <c r="E80" s="37">
        <v>100.159419</v>
      </c>
      <c r="F80" s="37">
        <v>12.000500000000001</v>
      </c>
      <c r="G80" s="37">
        <v>11.9983</v>
      </c>
      <c r="H80" s="37">
        <v>0.24399999999999999</v>
      </c>
      <c r="I80" s="37">
        <v>0.23699999999999999</v>
      </c>
      <c r="J80" s="6"/>
      <c r="K80" s="38">
        <f>IF(ISBLANK(D80),"",D80-$D$98)</f>
        <v>4.0530000001126609E-4</v>
      </c>
      <c r="L80" s="46">
        <f t="shared" si="24"/>
        <v>7.6386427207832637E-5</v>
      </c>
      <c r="M80" s="40" t="s">
        <v>38</v>
      </c>
      <c r="N80" s="38">
        <f>IF(ISBLANK(E80),"",E80-$E$98)</f>
        <v>-1.682200000004741E-3</v>
      </c>
      <c r="O80" s="46">
        <f t="shared" si="25"/>
        <v>-3.1704230898524821E-4</v>
      </c>
      <c r="P80" s="40" t="s">
        <v>38</v>
      </c>
      <c r="Q80" s="41">
        <f t="shared" si="26"/>
        <v>4.9999999999883471E-5</v>
      </c>
      <c r="R80" s="42" t="s">
        <v>38</v>
      </c>
      <c r="S80" s="43">
        <f t="shared" si="27"/>
        <v>9.9999999999766942E-5</v>
      </c>
      <c r="T80" s="44">
        <f>IF(M80="ON",IF(ISBLANK(D80),"0",D80),"0")</f>
        <v>325.094382</v>
      </c>
      <c r="U80" s="44">
        <f t="shared" si="28"/>
        <v>100.159419</v>
      </c>
      <c r="V80" s="44">
        <f t="shared" si="29"/>
        <v>12.000500000000001</v>
      </c>
      <c r="W80" s="44">
        <f t="shared" si="30"/>
        <v>11.9983</v>
      </c>
      <c r="X80" s="45"/>
    </row>
    <row r="81" spans="1:24" x14ac:dyDescent="0.3">
      <c r="A81" s="69">
        <v>4</v>
      </c>
      <c r="B81" s="37" t="s">
        <v>125</v>
      </c>
      <c r="C81" s="37" t="s">
        <v>126</v>
      </c>
      <c r="D81" s="37">
        <v>125.093412</v>
      </c>
      <c r="E81" s="37">
        <v>299.837152</v>
      </c>
      <c r="F81" s="37">
        <v>12.000500000000001</v>
      </c>
      <c r="G81" s="37">
        <v>11.998200000000001</v>
      </c>
      <c r="H81" s="37">
        <v>0.24399999999999999</v>
      </c>
      <c r="I81" s="37">
        <v>0.23699999999999999</v>
      </c>
      <c r="J81" s="6"/>
      <c r="K81" s="122">
        <f>IF(ISBLANK(D81),"",IF(D80&lt;D81,((D81-200)-$D$98),((D81+200)-$D$98)))</f>
        <v>-5.6469999998398634E-4</v>
      </c>
      <c r="L81" s="123">
        <f t="shared" si="24"/>
        <v>-1.0642747576817234E-4</v>
      </c>
      <c r="M81" s="124" t="s">
        <v>38</v>
      </c>
      <c r="N81" s="122">
        <f>IF(ISBLANK(E81),"",(400-E81)-$E$98)</f>
        <v>1.7467999999922768E-3</v>
      </c>
      <c r="O81" s="123">
        <f t="shared" si="25"/>
        <v>3.2921465318824799E-4</v>
      </c>
      <c r="P81" s="124" t="s">
        <v>38</v>
      </c>
      <c r="Q81" s="125">
        <f t="shared" si="26"/>
        <v>4.9999999999883471E-5</v>
      </c>
      <c r="R81" s="126" t="s">
        <v>38</v>
      </c>
      <c r="S81" s="127">
        <f t="shared" si="27"/>
        <v>0</v>
      </c>
      <c r="T81" s="128">
        <f>IF(M81="ON",IF(ISBLANK(D81),"0",IF(D80&lt;D81,(D81-200),(D81+200))),"0")</f>
        <v>325.093412</v>
      </c>
      <c r="U81" s="128">
        <f t="shared" si="28"/>
        <v>100.162848</v>
      </c>
      <c r="V81" s="128">
        <f t="shared" si="29"/>
        <v>12.000500000000001</v>
      </c>
      <c r="W81" s="128">
        <f t="shared" si="30"/>
        <v>11.998200000000001</v>
      </c>
      <c r="X81" s="129"/>
    </row>
    <row r="82" spans="1:24" x14ac:dyDescent="0.3">
      <c r="A82" s="69">
        <v>5</v>
      </c>
      <c r="B82" s="37" t="s">
        <v>125</v>
      </c>
      <c r="C82" s="37" t="s">
        <v>126</v>
      </c>
      <c r="D82" s="37">
        <v>325.09450800000002</v>
      </c>
      <c r="E82" s="37">
        <v>100.159429</v>
      </c>
      <c r="F82" s="37">
        <v>12.000500000000001</v>
      </c>
      <c r="G82" s="37">
        <v>11.9983</v>
      </c>
      <c r="H82" s="37">
        <v>0.24399999999999999</v>
      </c>
      <c r="I82" s="37">
        <v>0.23699999999999999</v>
      </c>
      <c r="J82" s="6"/>
      <c r="K82" s="38">
        <f>IF(ISBLANK(D82),"",D82-$D$98)</f>
        <v>5.3130000003420719E-4</v>
      </c>
      <c r="L82" s="46">
        <f t="shared" si="24"/>
        <v>1.0013350302691679E-4</v>
      </c>
      <c r="M82" s="40" t="s">
        <v>38</v>
      </c>
      <c r="N82" s="38">
        <f>IF(ISBLANK(E82),"",E82-$E$98)</f>
        <v>-1.6722000000015669E-3</v>
      </c>
      <c r="O82" s="46">
        <f t="shared" si="25"/>
        <v>-3.1515762042852571E-4</v>
      </c>
      <c r="P82" s="40" t="s">
        <v>38</v>
      </c>
      <c r="Q82" s="41">
        <f t="shared" si="26"/>
        <v>4.9999999999883471E-5</v>
      </c>
      <c r="R82" s="42" t="s">
        <v>38</v>
      </c>
      <c r="S82" s="43">
        <f t="shared" si="27"/>
        <v>9.9999999999766942E-5</v>
      </c>
      <c r="T82" s="44">
        <f>IF(M82="ON",IF(ISBLANK(D82),"0",D82),"0")</f>
        <v>325.09450800000002</v>
      </c>
      <c r="U82" s="44">
        <f t="shared" si="28"/>
        <v>100.159429</v>
      </c>
      <c r="V82" s="44">
        <f t="shared" si="29"/>
        <v>12.000500000000001</v>
      </c>
      <c r="W82" s="44">
        <f t="shared" si="30"/>
        <v>11.9983</v>
      </c>
      <c r="X82" s="45"/>
    </row>
    <row r="83" spans="1:24" x14ac:dyDescent="0.3">
      <c r="A83" s="69">
        <v>6</v>
      </c>
      <c r="B83" s="37" t="s">
        <v>125</v>
      </c>
      <c r="C83" s="37" t="s">
        <v>126</v>
      </c>
      <c r="D83" s="37">
        <v>125.093594</v>
      </c>
      <c r="E83" s="37">
        <v>299.83722999999998</v>
      </c>
      <c r="F83" s="37">
        <v>12.000500000000001</v>
      </c>
      <c r="G83" s="37">
        <v>11.998200000000001</v>
      </c>
      <c r="H83" s="37">
        <v>0.24399999999999999</v>
      </c>
      <c r="I83" s="37">
        <v>0.23699999999999999</v>
      </c>
      <c r="J83" s="6"/>
      <c r="K83" s="122">
        <f>IF(ISBLANK(D83),"",IF(D82&lt;D83,((D83-200)-$D$98),((D83+200)-$D$98)))</f>
        <v>-3.8269999998874482E-4</v>
      </c>
      <c r="L83" s="123">
        <f t="shared" si="24"/>
        <v>-7.2126429921596431E-5</v>
      </c>
      <c r="M83" s="124" t="s">
        <v>38</v>
      </c>
      <c r="N83" s="122">
        <f>IF(ISBLANK(E83),"",(400-E83)-$E$98)</f>
        <v>1.6688000000186776E-3</v>
      </c>
      <c r="O83" s="123">
        <f t="shared" si="25"/>
        <v>3.1451420497775662E-4</v>
      </c>
      <c r="P83" s="124" t="s">
        <v>38</v>
      </c>
      <c r="Q83" s="125">
        <f t="shared" si="26"/>
        <v>4.9999999999883471E-5</v>
      </c>
      <c r="R83" s="126" t="s">
        <v>38</v>
      </c>
      <c r="S83" s="127">
        <f t="shared" si="27"/>
        <v>0</v>
      </c>
      <c r="T83" s="128">
        <f>IF(M83="ON",IF(ISBLANK(D83),"0",IF(D82&lt;D83,(D83-200),(D83+200))),"0")</f>
        <v>325.093594</v>
      </c>
      <c r="U83" s="128">
        <f t="shared" si="28"/>
        <v>100.16277000000002</v>
      </c>
      <c r="V83" s="128">
        <f t="shared" si="29"/>
        <v>12.000500000000001</v>
      </c>
      <c r="W83" s="128">
        <f t="shared" si="30"/>
        <v>11.998200000000001</v>
      </c>
      <c r="X83" s="129"/>
    </row>
    <row r="84" spans="1:24" x14ac:dyDescent="0.3">
      <c r="A84" s="69">
        <v>7</v>
      </c>
      <c r="B84" s="80" t="s">
        <v>125</v>
      </c>
      <c r="C84" s="80" t="s">
        <v>126</v>
      </c>
      <c r="D84" s="80">
        <v>325.09446600000001</v>
      </c>
      <c r="E84" s="80">
        <v>100.15955599999999</v>
      </c>
      <c r="F84" s="80">
        <v>12.000400000000001</v>
      </c>
      <c r="G84" s="80">
        <v>11.998200000000001</v>
      </c>
      <c r="H84" s="80">
        <v>0.24399999999999999</v>
      </c>
      <c r="I84" s="80">
        <v>0.23699999999999999</v>
      </c>
      <c r="J84" s="6"/>
      <c r="K84" s="38">
        <f>IF(ISBLANK(D84),"",D84-$D$98)</f>
        <v>4.8930000002656016E-4</v>
      </c>
      <c r="L84" s="46">
        <f t="shared" si="24"/>
        <v>9.2217042496618327E-5</v>
      </c>
      <c r="M84" s="40" t="s">
        <v>38</v>
      </c>
      <c r="N84" s="38">
        <f>IF(ISBLANK(E84),"",E84-$E$98)</f>
        <v>-1.5452000000095722E-3</v>
      </c>
      <c r="O84" s="46">
        <f t="shared" si="25"/>
        <v>-2.9121964857211182E-4</v>
      </c>
      <c r="P84" s="40" t="s">
        <v>38</v>
      </c>
      <c r="Q84" s="41">
        <f t="shared" si="26"/>
        <v>-4.9999999999883471E-5</v>
      </c>
      <c r="R84" s="42" t="s">
        <v>38</v>
      </c>
      <c r="S84" s="43">
        <f t="shared" si="27"/>
        <v>0</v>
      </c>
      <c r="T84" s="44">
        <f>IF(M84="ON",IF(ISBLANK(D84),"0",D84),"0")</f>
        <v>325.09446600000001</v>
      </c>
      <c r="U84" s="44">
        <f t="shared" si="28"/>
        <v>100.15955599999999</v>
      </c>
      <c r="V84" s="44">
        <f t="shared" si="29"/>
        <v>12.000400000000001</v>
      </c>
      <c r="W84" s="44">
        <f t="shared" si="30"/>
        <v>11.998200000000001</v>
      </c>
      <c r="X84" s="45"/>
    </row>
    <row r="85" spans="1:24" x14ac:dyDescent="0.3">
      <c r="A85" s="69">
        <v>8</v>
      </c>
      <c r="B85" s="80" t="s">
        <v>125</v>
      </c>
      <c r="C85" s="80" t="s">
        <v>126</v>
      </c>
      <c r="D85" s="80">
        <v>125.09358400000001</v>
      </c>
      <c r="E85" s="80">
        <v>299.837267</v>
      </c>
      <c r="F85" s="80">
        <v>12.0006</v>
      </c>
      <c r="G85" s="80">
        <v>11.9983</v>
      </c>
      <c r="H85" s="80">
        <v>0.24399999999999999</v>
      </c>
      <c r="I85" s="80">
        <v>0.23699999999999999</v>
      </c>
      <c r="J85" s="6"/>
      <c r="K85" s="122">
        <f>IF(ISBLANK(D85),"",IF(D84&lt;D85,((D85-200)-$D$98),((D85+200)-$D$98)))</f>
        <v>-3.9269999996349725E-4</v>
      </c>
      <c r="L85" s="123">
        <f t="shared" si="24"/>
        <v>-7.4011719617335657E-5</v>
      </c>
      <c r="M85" s="124" t="s">
        <v>38</v>
      </c>
      <c r="N85" s="122">
        <f>IF(ISBLANK(E85),"",(400-E85)-$E$98)</f>
        <v>1.6317999999984067E-3</v>
      </c>
      <c r="O85" s="123">
        <f t="shared" si="25"/>
        <v>3.0754347866110947E-4</v>
      </c>
      <c r="P85" s="124" t="s">
        <v>38</v>
      </c>
      <c r="Q85" s="125">
        <f t="shared" si="26"/>
        <v>1.4999999999965041E-4</v>
      </c>
      <c r="R85" s="126" t="s">
        <v>38</v>
      </c>
      <c r="S85" s="127">
        <f t="shared" si="27"/>
        <v>9.9999999999766942E-5</v>
      </c>
      <c r="T85" s="128">
        <f>IF(M85="ON",IF(ISBLANK(D85),"0",IF(D84&lt;D85,(D85-200),(D85+200))),"0")</f>
        <v>325.09358400000002</v>
      </c>
      <c r="U85" s="128">
        <f t="shared" si="28"/>
        <v>100.162733</v>
      </c>
      <c r="V85" s="128">
        <f t="shared" si="29"/>
        <v>12.0006</v>
      </c>
      <c r="W85" s="128">
        <f t="shared" si="30"/>
        <v>11.9983</v>
      </c>
      <c r="X85" s="129"/>
    </row>
    <row r="86" spans="1:24" x14ac:dyDescent="0.3">
      <c r="A86" s="69">
        <v>9</v>
      </c>
      <c r="B86" s="36" t="s">
        <v>125</v>
      </c>
      <c r="C86" s="37" t="s">
        <v>126</v>
      </c>
      <c r="D86" s="37">
        <v>325.094357</v>
      </c>
      <c r="E86" s="37">
        <v>100.159074</v>
      </c>
      <c r="F86" s="37">
        <v>12.0006</v>
      </c>
      <c r="G86" s="37">
        <v>11.9984</v>
      </c>
      <c r="H86" s="37">
        <v>0.24399999999999999</v>
      </c>
      <c r="I86" s="37">
        <v>0.23699999999999999</v>
      </c>
      <c r="J86" s="6"/>
      <c r="K86" s="38">
        <f>IF(ISBLANK(D86),"",D86-$D$98)</f>
        <v>3.8030000001754161E-4</v>
      </c>
      <c r="L86" s="46">
        <f t="shared" si="24"/>
        <v>7.1675303191002395E-5</v>
      </c>
      <c r="M86" s="40" t="s">
        <v>38</v>
      </c>
      <c r="N86" s="38">
        <f>IF(ISBLANK(E86),"",E86-$E$98)</f>
        <v>-2.0272000000005619E-3</v>
      </c>
      <c r="O86" s="46">
        <f t="shared" si="25"/>
        <v>-3.820672484839521E-4</v>
      </c>
      <c r="P86" s="40" t="s">
        <v>38</v>
      </c>
      <c r="Q86" s="41">
        <f t="shared" si="26"/>
        <v>1.4999999999965041E-4</v>
      </c>
      <c r="R86" s="42" t="s">
        <v>38</v>
      </c>
      <c r="S86" s="43">
        <f t="shared" si="27"/>
        <v>1.9999999999953388E-4</v>
      </c>
      <c r="T86" s="44">
        <f>IF(M86="ON",IF(ISBLANK(D86),"0",D86),"0")</f>
        <v>325.094357</v>
      </c>
      <c r="U86" s="44">
        <f t="shared" si="28"/>
        <v>100.159074</v>
      </c>
      <c r="V86" s="44">
        <f t="shared" si="29"/>
        <v>12.0006</v>
      </c>
      <c r="W86" s="44">
        <f t="shared" si="30"/>
        <v>11.9984</v>
      </c>
      <c r="X86" s="45"/>
    </row>
    <row r="87" spans="1:24" x14ac:dyDescent="0.3">
      <c r="A87" s="69">
        <v>10</v>
      </c>
      <c r="B87" s="36" t="s">
        <v>125</v>
      </c>
      <c r="C87" s="37" t="s">
        <v>126</v>
      </c>
      <c r="D87" s="37">
        <v>125.093388</v>
      </c>
      <c r="E87" s="37">
        <v>299.837287</v>
      </c>
      <c r="F87" s="37">
        <v>12.0002</v>
      </c>
      <c r="G87" s="37">
        <v>11.9979</v>
      </c>
      <c r="H87" s="37">
        <v>0.24399999999999999</v>
      </c>
      <c r="I87" s="37">
        <v>0.23699999999999999</v>
      </c>
      <c r="J87" s="6"/>
      <c r="K87" s="122">
        <f>IF(ISBLANK(D87),"",IF(D86&lt;D87,((D87-200)-$D$98),((D87+200)-$D$98)))</f>
        <v>-5.8869999998023559E-4</v>
      </c>
      <c r="L87" s="123">
        <f t="shared" si="24"/>
        <v>-1.1094791642104331E-4</v>
      </c>
      <c r="M87" s="124" t="s">
        <v>38</v>
      </c>
      <c r="N87" s="122">
        <f>IF(ISBLANK(E87),"",(400-E87)-$E$98)</f>
        <v>1.6117999999920585E-3</v>
      </c>
      <c r="O87" s="123">
        <f t="shared" si="25"/>
        <v>3.0376397430950251E-4</v>
      </c>
      <c r="P87" s="124" t="s">
        <v>38</v>
      </c>
      <c r="Q87" s="125">
        <f t="shared" si="26"/>
        <v>-2.5000000000119371E-4</v>
      </c>
      <c r="R87" s="126" t="s">
        <v>38</v>
      </c>
      <c r="S87" s="127">
        <f t="shared" si="27"/>
        <v>-3.0000000000107718E-4</v>
      </c>
      <c r="T87" s="128">
        <f>IF(M87="ON",IF(ISBLANK(D87),"0",IF(D86&lt;D87,(D87-200),(D87+200))),"0")</f>
        <v>325.093388</v>
      </c>
      <c r="U87" s="128">
        <f t="shared" si="28"/>
        <v>100.162713</v>
      </c>
      <c r="V87" s="128">
        <f t="shared" si="29"/>
        <v>12.0002</v>
      </c>
      <c r="W87" s="128">
        <f t="shared" si="30"/>
        <v>11.9979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 t="str">
        <f>B78</f>
        <v>AB0487</v>
      </c>
      <c r="C98" s="49" t="str">
        <f>C78</f>
        <v>AB0497</v>
      </c>
      <c r="D98" s="50">
        <f>T98</f>
        <v>325.09397669999998</v>
      </c>
      <c r="E98" s="50">
        <f>U98</f>
        <v>100.1611012</v>
      </c>
      <c r="F98" s="51">
        <f>V98</f>
        <v>12.000450000000001</v>
      </c>
      <c r="G98" s="51">
        <f>W98</f>
        <v>11.998200000000001</v>
      </c>
      <c r="H98" s="49">
        <f>H78</f>
        <v>0.24399999999999999</v>
      </c>
      <c r="I98" s="49">
        <f>I78</f>
        <v>0.23699999999999999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325.09397669999998</v>
      </c>
      <c r="U98" s="57">
        <f>IF(U99=0,VALUE(0),(U78+U79+U80+U81+U82+U83+U84+U85+U86+U87+U88+U89+U90+U91+U92+U93+U94+U95+U96+U97)/U99)</f>
        <v>100.1611012</v>
      </c>
      <c r="V98" s="57">
        <f>IF(V99=0,VALUE(0),(V78+V79+V80+V81+V82+V83+V84+V85+V86+V87+V88+V89+V90+V91+V92+V93+V94+V95+V96+V97)/V99)</f>
        <v>12.000450000000001</v>
      </c>
      <c r="W98" s="57">
        <f>IF(W99=0,VALUE(0),(W78+W79+W80+W81+W82+W83+W84+W85+W86+W87+W88+W89+W90+W91+W92+W93+W94+W95+W96+W97)/W99)</f>
        <v>11.998200000000001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10</v>
      </c>
      <c r="U99" s="66">
        <f>COUNT(U78:U97)</f>
        <v>10</v>
      </c>
      <c r="V99" s="66">
        <f>COUNT(V78:V97)</f>
        <v>10</v>
      </c>
      <c r="W99" s="66">
        <f>COUNT(W78:W97)</f>
        <v>10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37"/>
      <c r="C105" s="37"/>
      <c r="D105" s="37"/>
      <c r="E105" s="37"/>
      <c r="F105" s="37"/>
      <c r="G105" s="37"/>
      <c r="H105" s="37"/>
      <c r="I105" s="37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37"/>
      <c r="C106" s="37"/>
      <c r="D106" s="37"/>
      <c r="E106" s="37"/>
      <c r="F106" s="37"/>
      <c r="G106" s="37"/>
      <c r="H106" s="37"/>
      <c r="I106" s="37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37"/>
      <c r="E107" s="37"/>
      <c r="F107" s="37"/>
      <c r="G107" s="37"/>
      <c r="H107" s="37"/>
      <c r="I107" s="37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7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6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6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6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6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37"/>
      <c r="C128" s="37"/>
      <c r="D128" s="37"/>
      <c r="E128" s="37"/>
      <c r="F128" s="37"/>
      <c r="G128" s="37"/>
      <c r="H128" s="37"/>
      <c r="I128" s="37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37"/>
      <c r="C129" s="37"/>
      <c r="D129" s="37"/>
      <c r="E129" s="37"/>
      <c r="F129" s="37"/>
      <c r="G129" s="37"/>
      <c r="H129" s="37"/>
      <c r="I129" s="37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37"/>
      <c r="C130" s="37"/>
      <c r="D130" s="37"/>
      <c r="E130" s="37"/>
      <c r="F130" s="37"/>
      <c r="G130" s="37"/>
      <c r="H130" s="37"/>
      <c r="I130" s="37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37"/>
      <c r="C131" s="37"/>
      <c r="D131" s="37"/>
      <c r="E131" s="37"/>
      <c r="F131" s="37"/>
      <c r="G131" s="37"/>
      <c r="H131" s="37"/>
      <c r="I131" s="37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7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7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6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6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6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6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37"/>
      <c r="C153" s="37"/>
      <c r="D153" s="37"/>
      <c r="E153" s="37"/>
      <c r="F153" s="37"/>
      <c r="G153" s="37"/>
      <c r="H153" s="37"/>
      <c r="I153" s="37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37"/>
      <c r="C154" s="37"/>
      <c r="D154" s="37"/>
      <c r="E154" s="37"/>
      <c r="F154" s="37"/>
      <c r="G154" s="37"/>
      <c r="H154" s="37"/>
      <c r="I154" s="37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37"/>
      <c r="C155" s="37"/>
      <c r="D155" s="37"/>
      <c r="E155" s="37"/>
      <c r="F155" s="37"/>
      <c r="G155" s="37"/>
      <c r="H155" s="37"/>
      <c r="I155" s="37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37"/>
      <c r="C156" s="37"/>
      <c r="D156" s="37"/>
      <c r="E156" s="37"/>
      <c r="F156" s="37"/>
      <c r="G156" s="37"/>
      <c r="H156" s="37"/>
      <c r="I156" s="37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37"/>
      <c r="C157" s="37"/>
      <c r="D157" s="37"/>
      <c r="E157" s="37"/>
      <c r="F157" s="37"/>
      <c r="G157" s="37"/>
      <c r="H157" s="37"/>
      <c r="I157" s="37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37"/>
      <c r="C158" s="37"/>
      <c r="D158" s="37"/>
      <c r="E158" s="37"/>
      <c r="F158" s="37"/>
      <c r="G158" s="37"/>
      <c r="H158" s="37"/>
      <c r="I158" s="37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37"/>
      <c r="E178" s="37"/>
      <c r="F178" s="37"/>
      <c r="G178" s="37"/>
      <c r="H178" s="37"/>
      <c r="I178" s="37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37"/>
      <c r="E179" s="37"/>
      <c r="F179" s="37"/>
      <c r="G179" s="37"/>
      <c r="H179" s="37"/>
      <c r="I179" s="37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7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7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7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7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37"/>
      <c r="E203" s="37"/>
      <c r="F203" s="37"/>
      <c r="G203" s="37"/>
      <c r="H203" s="37"/>
      <c r="I203" s="37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7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7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7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7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7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37"/>
      <c r="E228" s="37"/>
      <c r="F228" s="37"/>
      <c r="G228" s="37"/>
      <c r="H228" s="37"/>
      <c r="I228" s="37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7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7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7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7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7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37"/>
      <c r="E253" s="37"/>
      <c r="F253" s="37"/>
      <c r="G253" s="37"/>
      <c r="H253" s="37"/>
      <c r="I253" s="37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7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7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7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7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7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37"/>
      <c r="E278" s="37"/>
      <c r="F278" s="37"/>
      <c r="G278" s="37"/>
      <c r="H278" s="37"/>
      <c r="I278" s="37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7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7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7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7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7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37"/>
      <c r="E303" s="37"/>
      <c r="F303" s="37"/>
      <c r="G303" s="37"/>
      <c r="H303" s="37"/>
      <c r="I303" s="37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7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7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7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7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7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37"/>
      <c r="E328" s="37"/>
      <c r="F328" s="37"/>
      <c r="G328" s="37"/>
      <c r="H328" s="37"/>
      <c r="I328" s="37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7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7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7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7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7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37"/>
      <c r="E353" s="37"/>
      <c r="F353" s="37"/>
      <c r="G353" s="37"/>
      <c r="H353" s="37"/>
      <c r="I353" s="37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7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7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7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7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7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98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988" priority="103" operator="equal">
      <formula>"OFF"</formula>
    </cfRule>
  </conditionalFormatting>
  <conditionalFormatting sqref="P28:P47">
    <cfRule type="cellIs" dxfId="987" priority="102" operator="equal">
      <formula>"OFF"</formula>
    </cfRule>
  </conditionalFormatting>
  <conditionalFormatting sqref="R28:R47">
    <cfRule type="cellIs" dxfId="986" priority="101" operator="equal">
      <formula>"OFF"</formula>
    </cfRule>
  </conditionalFormatting>
  <conditionalFormatting sqref="O28:O47">
    <cfRule type="cellIs" dxfId="985" priority="100" operator="notBetween">
      <formula>-0.0017</formula>
      <formula>0.0017</formula>
    </cfRule>
  </conditionalFormatting>
  <conditionalFormatting sqref="L28:L47">
    <cfRule type="cellIs" dxfId="984" priority="99" operator="notBetween">
      <formula>-0.0017</formula>
      <formula>0.0017</formula>
    </cfRule>
  </conditionalFormatting>
  <conditionalFormatting sqref="K53:K72 N53:N72">
    <cfRule type="cellIs" dxfId="98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982" priority="96" operator="equal">
      <formula>"OFF"</formula>
    </cfRule>
  </conditionalFormatting>
  <conditionalFormatting sqref="P53:P72">
    <cfRule type="cellIs" dxfId="981" priority="95" operator="equal">
      <formula>"OFF"</formula>
    </cfRule>
  </conditionalFormatting>
  <conditionalFormatting sqref="R53:R72">
    <cfRule type="cellIs" dxfId="980" priority="94" operator="equal">
      <formula>"OFF"</formula>
    </cfRule>
  </conditionalFormatting>
  <conditionalFormatting sqref="O53:O72">
    <cfRule type="cellIs" dxfId="979" priority="93" operator="notBetween">
      <formula>-0.0017</formula>
      <formula>0.0017</formula>
    </cfRule>
  </conditionalFormatting>
  <conditionalFormatting sqref="L53:L72">
    <cfRule type="cellIs" dxfId="978" priority="92" operator="notBetween">
      <formula>-0.0017</formula>
      <formula>0.0017</formula>
    </cfRule>
  </conditionalFormatting>
  <conditionalFormatting sqref="K78:K97 N78:N97">
    <cfRule type="cellIs" dxfId="97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976" priority="89" operator="equal">
      <formula>"OFF"</formula>
    </cfRule>
  </conditionalFormatting>
  <conditionalFormatting sqref="P78:P97">
    <cfRule type="cellIs" dxfId="975" priority="88" operator="equal">
      <formula>"OFF"</formula>
    </cfRule>
  </conditionalFormatting>
  <conditionalFormatting sqref="R78:R97">
    <cfRule type="cellIs" dxfId="974" priority="87" operator="equal">
      <formula>"OFF"</formula>
    </cfRule>
  </conditionalFormatting>
  <conditionalFormatting sqref="O78:O97">
    <cfRule type="cellIs" dxfId="973" priority="86" operator="notBetween">
      <formula>-0.0017</formula>
      <formula>0.0017</formula>
    </cfRule>
  </conditionalFormatting>
  <conditionalFormatting sqref="L78:L97">
    <cfRule type="cellIs" dxfId="972" priority="85" operator="notBetween">
      <formula>-0.0017</formula>
      <formula>0.0017</formula>
    </cfRule>
  </conditionalFormatting>
  <conditionalFormatting sqref="K103:K122 N103:N122">
    <cfRule type="cellIs" dxfId="97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970" priority="82" operator="equal">
      <formula>"OFF"</formula>
    </cfRule>
  </conditionalFormatting>
  <conditionalFormatting sqref="P103:P122">
    <cfRule type="cellIs" dxfId="969" priority="81" operator="equal">
      <formula>"OFF"</formula>
    </cfRule>
  </conditionalFormatting>
  <conditionalFormatting sqref="R103:R122">
    <cfRule type="cellIs" dxfId="968" priority="80" operator="equal">
      <formula>"OFF"</formula>
    </cfRule>
  </conditionalFormatting>
  <conditionalFormatting sqref="O103:O122">
    <cfRule type="cellIs" dxfId="967" priority="79" operator="notBetween">
      <formula>-0.0017</formula>
      <formula>0.0017</formula>
    </cfRule>
  </conditionalFormatting>
  <conditionalFormatting sqref="L103:L122">
    <cfRule type="cellIs" dxfId="966" priority="78" operator="notBetween">
      <formula>-0.0017</formula>
      <formula>0.0017</formula>
    </cfRule>
  </conditionalFormatting>
  <conditionalFormatting sqref="K128:K147 N128:N147">
    <cfRule type="cellIs" dxfId="96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964" priority="75" operator="equal">
      <formula>"OFF"</formula>
    </cfRule>
  </conditionalFormatting>
  <conditionalFormatting sqref="P128:P147">
    <cfRule type="cellIs" dxfId="963" priority="74" operator="equal">
      <formula>"OFF"</formula>
    </cfRule>
  </conditionalFormatting>
  <conditionalFormatting sqref="R128:R147">
    <cfRule type="cellIs" dxfId="962" priority="73" operator="equal">
      <formula>"OFF"</formula>
    </cfRule>
  </conditionalFormatting>
  <conditionalFormatting sqref="O128:O147">
    <cfRule type="cellIs" dxfId="961" priority="72" operator="notBetween">
      <formula>-0.0017</formula>
      <formula>0.0017</formula>
    </cfRule>
  </conditionalFormatting>
  <conditionalFormatting sqref="L128:L147">
    <cfRule type="cellIs" dxfId="960" priority="71" operator="notBetween">
      <formula>-0.0017</formula>
      <formula>0.0017</formula>
    </cfRule>
  </conditionalFormatting>
  <conditionalFormatting sqref="K153:K172 N153:N172">
    <cfRule type="cellIs" dxfId="95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958" priority="68" operator="equal">
      <formula>"OFF"</formula>
    </cfRule>
  </conditionalFormatting>
  <conditionalFormatting sqref="P153:P172">
    <cfRule type="cellIs" dxfId="957" priority="67" operator="equal">
      <formula>"OFF"</formula>
    </cfRule>
  </conditionalFormatting>
  <conditionalFormatting sqref="R153:R172">
    <cfRule type="cellIs" dxfId="956" priority="66" operator="equal">
      <formula>"OFF"</formula>
    </cfRule>
  </conditionalFormatting>
  <conditionalFormatting sqref="O153:O172">
    <cfRule type="cellIs" dxfId="955" priority="65" operator="notBetween">
      <formula>-0.0017</formula>
      <formula>0.0017</formula>
    </cfRule>
  </conditionalFormatting>
  <conditionalFormatting sqref="L153:L172">
    <cfRule type="cellIs" dxfId="954" priority="64" operator="notBetween">
      <formula>-0.0017</formula>
      <formula>0.0017</formula>
    </cfRule>
  </conditionalFormatting>
  <conditionalFormatting sqref="K178:K197 N178:N197">
    <cfRule type="cellIs" dxfId="95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952" priority="61" operator="equal">
      <formula>"OFF"</formula>
    </cfRule>
  </conditionalFormatting>
  <conditionalFormatting sqref="P178:P197">
    <cfRule type="cellIs" dxfId="951" priority="60" operator="equal">
      <formula>"OFF"</formula>
    </cfRule>
  </conditionalFormatting>
  <conditionalFormatting sqref="R178:R197">
    <cfRule type="cellIs" dxfId="950" priority="59" operator="equal">
      <formula>"OFF"</formula>
    </cfRule>
  </conditionalFormatting>
  <conditionalFormatting sqref="O178:O197">
    <cfRule type="cellIs" dxfId="949" priority="58" operator="notBetween">
      <formula>-0.0017</formula>
      <formula>0.0017</formula>
    </cfRule>
  </conditionalFormatting>
  <conditionalFormatting sqref="L178:L197">
    <cfRule type="cellIs" dxfId="948" priority="57" operator="notBetween">
      <formula>-0.0017</formula>
      <formula>0.0017</formula>
    </cfRule>
  </conditionalFormatting>
  <conditionalFormatting sqref="K203:K222 N203:N222">
    <cfRule type="cellIs" dxfId="94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946" priority="54" operator="equal">
      <formula>"OFF"</formula>
    </cfRule>
  </conditionalFormatting>
  <conditionalFormatting sqref="P203:P222">
    <cfRule type="cellIs" dxfId="945" priority="53" operator="equal">
      <formula>"OFF"</formula>
    </cfRule>
  </conditionalFormatting>
  <conditionalFormatting sqref="R203:R222">
    <cfRule type="cellIs" dxfId="944" priority="52" operator="equal">
      <formula>"OFF"</formula>
    </cfRule>
  </conditionalFormatting>
  <conditionalFormatting sqref="O203:O222">
    <cfRule type="cellIs" dxfId="943" priority="51" operator="notBetween">
      <formula>-0.0017</formula>
      <formula>0.0017</formula>
    </cfRule>
  </conditionalFormatting>
  <conditionalFormatting sqref="L203:L222">
    <cfRule type="cellIs" dxfId="942" priority="50" operator="notBetween">
      <formula>-0.0017</formula>
      <formula>0.0017</formula>
    </cfRule>
  </conditionalFormatting>
  <conditionalFormatting sqref="K228:K247 N228:N247">
    <cfRule type="cellIs" dxfId="94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940" priority="47" operator="equal">
      <formula>"OFF"</formula>
    </cfRule>
  </conditionalFormatting>
  <conditionalFormatting sqref="P228:P247">
    <cfRule type="cellIs" dxfId="939" priority="46" operator="equal">
      <formula>"OFF"</formula>
    </cfRule>
  </conditionalFormatting>
  <conditionalFormatting sqref="R228:R247">
    <cfRule type="cellIs" dxfId="938" priority="45" operator="equal">
      <formula>"OFF"</formula>
    </cfRule>
  </conditionalFormatting>
  <conditionalFormatting sqref="O228:O247">
    <cfRule type="cellIs" dxfId="937" priority="44" operator="notBetween">
      <formula>-0.0017</formula>
      <formula>0.0017</formula>
    </cfRule>
  </conditionalFormatting>
  <conditionalFormatting sqref="L228:L247">
    <cfRule type="cellIs" dxfId="936" priority="43" operator="notBetween">
      <formula>-0.0017</formula>
      <formula>0.0017</formula>
    </cfRule>
  </conditionalFormatting>
  <conditionalFormatting sqref="K253:K272 N253:N272">
    <cfRule type="cellIs" dxfId="93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934" priority="40" operator="equal">
      <formula>"OFF"</formula>
    </cfRule>
  </conditionalFormatting>
  <conditionalFormatting sqref="P253:P272">
    <cfRule type="cellIs" dxfId="933" priority="39" operator="equal">
      <formula>"OFF"</formula>
    </cfRule>
  </conditionalFormatting>
  <conditionalFormatting sqref="R253:R272">
    <cfRule type="cellIs" dxfId="932" priority="38" operator="equal">
      <formula>"OFF"</formula>
    </cfRule>
  </conditionalFormatting>
  <conditionalFormatting sqref="O253:O272">
    <cfRule type="cellIs" dxfId="931" priority="37" operator="notBetween">
      <formula>-0.0017</formula>
      <formula>0.0017</formula>
    </cfRule>
  </conditionalFormatting>
  <conditionalFormatting sqref="L253:L272">
    <cfRule type="cellIs" dxfId="930" priority="36" operator="notBetween">
      <formula>-0.0017</formula>
      <formula>0.0017</formula>
    </cfRule>
  </conditionalFormatting>
  <conditionalFormatting sqref="K278:K297 N278:N297">
    <cfRule type="cellIs" dxfId="92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928" priority="33" operator="equal">
      <formula>"OFF"</formula>
    </cfRule>
  </conditionalFormatting>
  <conditionalFormatting sqref="P278:P297">
    <cfRule type="cellIs" dxfId="927" priority="32" operator="equal">
      <formula>"OFF"</formula>
    </cfRule>
  </conditionalFormatting>
  <conditionalFormatting sqref="R278:R297">
    <cfRule type="cellIs" dxfId="926" priority="31" operator="equal">
      <formula>"OFF"</formula>
    </cfRule>
  </conditionalFormatting>
  <conditionalFormatting sqref="O278:O297">
    <cfRule type="cellIs" dxfId="925" priority="30" operator="notBetween">
      <formula>-0.0017</formula>
      <formula>0.0017</formula>
    </cfRule>
  </conditionalFormatting>
  <conditionalFormatting sqref="L278:L297">
    <cfRule type="cellIs" dxfId="924" priority="29" operator="notBetween">
      <formula>-0.0017</formula>
      <formula>0.0017</formula>
    </cfRule>
  </conditionalFormatting>
  <conditionalFormatting sqref="K303:K322 N303:N322">
    <cfRule type="cellIs" dxfId="92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922" priority="26" operator="equal">
      <formula>"OFF"</formula>
    </cfRule>
  </conditionalFormatting>
  <conditionalFormatting sqref="P303:P322">
    <cfRule type="cellIs" dxfId="921" priority="25" operator="equal">
      <formula>"OFF"</formula>
    </cfRule>
  </conditionalFormatting>
  <conditionalFormatting sqref="R303:R322">
    <cfRule type="cellIs" dxfId="920" priority="24" operator="equal">
      <formula>"OFF"</formula>
    </cfRule>
  </conditionalFormatting>
  <conditionalFormatting sqref="O303:O322">
    <cfRule type="cellIs" dxfId="919" priority="23" operator="notBetween">
      <formula>-0.0017</formula>
      <formula>0.0017</formula>
    </cfRule>
  </conditionalFormatting>
  <conditionalFormatting sqref="L303:L322">
    <cfRule type="cellIs" dxfId="918" priority="22" operator="notBetween">
      <formula>-0.0017</formula>
      <formula>0.0017</formula>
    </cfRule>
  </conditionalFormatting>
  <conditionalFormatting sqref="K328:K347 N328:N347">
    <cfRule type="cellIs" dxfId="91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916" priority="19" operator="equal">
      <formula>"OFF"</formula>
    </cfRule>
  </conditionalFormatting>
  <conditionalFormatting sqref="P328:P347">
    <cfRule type="cellIs" dxfId="915" priority="18" operator="equal">
      <formula>"OFF"</formula>
    </cfRule>
  </conditionalFormatting>
  <conditionalFormatting sqref="R328:R347">
    <cfRule type="cellIs" dxfId="914" priority="17" operator="equal">
      <formula>"OFF"</formula>
    </cfRule>
  </conditionalFormatting>
  <conditionalFormatting sqref="O328:O347">
    <cfRule type="cellIs" dxfId="913" priority="16" operator="notBetween">
      <formula>-0.0017</formula>
      <formula>0.0017</formula>
    </cfRule>
  </conditionalFormatting>
  <conditionalFormatting sqref="L328:L347">
    <cfRule type="cellIs" dxfId="912" priority="15" operator="notBetween">
      <formula>-0.0017</formula>
      <formula>0.0017</formula>
    </cfRule>
  </conditionalFormatting>
  <conditionalFormatting sqref="K353:K372 N353:N372">
    <cfRule type="cellIs" dxfId="91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910" priority="12" operator="equal">
      <formula>"OFF"</formula>
    </cfRule>
  </conditionalFormatting>
  <conditionalFormatting sqref="P353:P372">
    <cfRule type="cellIs" dxfId="909" priority="11" operator="equal">
      <formula>"OFF"</formula>
    </cfRule>
  </conditionalFormatting>
  <conditionalFormatting sqref="R353:R372">
    <cfRule type="cellIs" dxfId="908" priority="10" operator="equal">
      <formula>"OFF"</formula>
    </cfRule>
  </conditionalFormatting>
  <conditionalFormatting sqref="O353:O372">
    <cfRule type="cellIs" dxfId="907" priority="9" operator="notBetween">
      <formula>-0.0017</formula>
      <formula>0.0017</formula>
    </cfRule>
  </conditionalFormatting>
  <conditionalFormatting sqref="L353:L372">
    <cfRule type="cellIs" dxfId="906" priority="8" operator="notBetween">
      <formula>-0.0017</formula>
      <formula>0.0017</formula>
    </cfRule>
  </conditionalFormatting>
  <conditionalFormatting sqref="K378:K397 N378:N397">
    <cfRule type="cellIs" dxfId="90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904" priority="5" operator="equal">
      <formula>"OFF"</formula>
    </cfRule>
  </conditionalFormatting>
  <conditionalFormatting sqref="P378:P397">
    <cfRule type="cellIs" dxfId="903" priority="4" operator="equal">
      <formula>"OFF"</formula>
    </cfRule>
  </conditionalFormatting>
  <conditionalFormatting sqref="R378:R397">
    <cfRule type="cellIs" dxfId="902" priority="3" operator="equal">
      <formula>"OFF"</formula>
    </cfRule>
  </conditionalFormatting>
  <conditionalFormatting sqref="O378:O397">
    <cfRule type="cellIs" dxfId="901" priority="2" operator="notBetween">
      <formula>-0.0017</formula>
      <formula>0.0017</formula>
    </cfRule>
  </conditionalFormatting>
  <conditionalFormatting sqref="L378:L397">
    <cfRule type="cellIs" dxfId="90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769678A8-2D47-4C52-A9A0-3F1779AA9944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E70D-3588-440C-BAFF-4642904BB964}">
  <sheetPr>
    <tabColor theme="3" tint="0.79998168889431442"/>
  </sheetPr>
  <dimension ref="A1:AK399"/>
  <sheetViews>
    <sheetView tabSelected="1" topLeftCell="J1" zoomScale="70" zoomScaleNormal="70" workbookViewId="0">
      <pane ySplit="24" topLeftCell="A88" activePane="bottomLeft" state="frozen"/>
      <selection activeCell="Z43" sqref="Z43"/>
      <selection pane="bottomLeft" activeCell="P4" sqref="P4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69" t="s">
        <v>127</v>
      </c>
      <c r="F1" s="170">
        <v>1026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71"/>
      <c r="F2" s="170">
        <v>18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60</v>
      </c>
      <c r="G3" s="198" t="s">
        <v>51</v>
      </c>
      <c r="H3" s="198"/>
      <c r="N3" s="199" t="s">
        <v>58</v>
      </c>
      <c r="O3" s="199"/>
      <c r="P3" s="99"/>
      <c r="Q3" s="101">
        <v>2.4</v>
      </c>
      <c r="R3" s="99"/>
      <c r="S3" s="100">
        <v>2.4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2.4296061984940138</v>
      </c>
      <c r="G4" s="198" t="s">
        <v>49</v>
      </c>
      <c r="H4" s="198"/>
      <c r="N4" s="200" t="s">
        <v>59</v>
      </c>
      <c r="O4" s="200"/>
      <c r="P4" s="110">
        <v>0.99981312379999998</v>
      </c>
      <c r="Q4" s="111">
        <f>IF(P4="","0",(P4-1)*1000000)</f>
        <v>-186.87620000001903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-184.47620000001902</v>
      </c>
      <c r="R5" s="109"/>
      <c r="S5" s="114">
        <f>S4+S3</f>
        <v>2.4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 t="str">
        <f>B48</f>
        <v>AB0497</v>
      </c>
      <c r="C9" s="8" t="str">
        <f>C48</f>
        <v>AB0440</v>
      </c>
      <c r="D9" s="9">
        <f>D48</f>
        <v>132.25427529999996</v>
      </c>
      <c r="E9" s="9">
        <f>E48</f>
        <v>99.6712019</v>
      </c>
      <c r="F9" s="9">
        <f>VALUE(F48)</f>
        <v>68.751800000000003</v>
      </c>
      <c r="G9" s="9">
        <f>VALUE(G48)</f>
        <v>68.738</v>
      </c>
      <c r="H9" s="9">
        <f>H48</f>
        <v>0.23699999999999999</v>
      </c>
      <c r="I9" s="10">
        <f>I48</f>
        <v>0.24199999999999999</v>
      </c>
      <c r="K9" s="79">
        <f>(F9*(1+($S$3/1000000)))/(1+($Q$3/1000000))-F9</f>
        <v>0</v>
      </c>
      <c r="L9" s="78">
        <f>(G9*(1+($S$5/1000000)))/(1+($Q$5/1000000))-G9</f>
        <v>1.284786636117019E-2</v>
      </c>
      <c r="N9" s="88" t="s">
        <v>14</v>
      </c>
      <c r="O9" s="212" t="str">
        <f t="shared" ref="O9:O23" si="0">IF(C9=0,"",$C$9&amp;"-"&amp;$B$9&amp;"-"&amp;C9)</f>
        <v>AB0440-AB0497-AB0440</v>
      </c>
      <c r="P9" s="212"/>
      <c r="Q9" s="89">
        <v>0</v>
      </c>
      <c r="R9" s="90">
        <f>IF(F9=0,"",F9+K9)</f>
        <v>68.751800000000003</v>
      </c>
      <c r="S9" s="89">
        <f t="shared" ref="S9:S23" si="1">IF(E9=0,"",E9)</f>
        <v>99.6712019</v>
      </c>
      <c r="T9" s="213" t="str">
        <f t="shared" ref="T9:T23" si="2">H9&amp;"/"&amp;I9</f>
        <v>0.237/0.242</v>
      </c>
      <c r="U9" s="213"/>
      <c r="V9" s="93" t="str">
        <f>"  #  "&amp;E1&amp;" Atm ppm = "&amp;F4&amp;"     ( p: "&amp;F1&amp;"mbar    t: "&amp;F2&amp;"C     hum: "&amp;F3&amp;" % )"</f>
        <v xml:space="preserve">  #  211007_PC Atm ppm = 2.42960619849401     ( p: 1026mbar    t: 18C     hum: 60 % )</v>
      </c>
      <c r="X9" s="88" t="s">
        <v>14</v>
      </c>
      <c r="Y9" s="212" t="str">
        <f t="shared" ref="Y9:Y23" si="3">O9</f>
        <v>AB0440-AB0497-AB0440</v>
      </c>
      <c r="Z9" s="212"/>
      <c r="AA9" s="89">
        <f t="shared" ref="AA9:AA23" si="4">Q9</f>
        <v>0</v>
      </c>
      <c r="AB9" s="92">
        <f t="shared" ref="AB9:AB23" si="5">IF(G9=0,"",G9+L9)</f>
        <v>68.75084786636117</v>
      </c>
      <c r="AC9" s="93" t="str">
        <f>"  #  "&amp;E1&amp;" Atmos ppm = "&amp;F4&amp;"     ( p: "&amp;F1&amp;"mbar    t: "&amp;F2&amp;"C     hum: "&amp;F3&amp;" % )"</f>
        <v xml:space="preserve">  #  211007_PC Atmos ppm = 2.42960619849401     ( p: 1026mbar    t: 18C     hum: 60 % )</v>
      </c>
      <c r="AD9" s="6"/>
    </row>
    <row r="10" spans="1:37" x14ac:dyDescent="0.3">
      <c r="A10" s="7" t="s">
        <v>15</v>
      </c>
      <c r="B10" s="8" t="str">
        <f>B73</f>
        <v>AB0497</v>
      </c>
      <c r="C10" s="8" t="str">
        <f>C73</f>
        <v>AB0450</v>
      </c>
      <c r="D10" s="9">
        <f>D73</f>
        <v>130.68975810000001</v>
      </c>
      <c r="E10" s="9">
        <f>E73</f>
        <v>99.559079199999999</v>
      </c>
      <c r="F10" s="9">
        <f>VALUE(F73)</f>
        <v>56.63306</v>
      </c>
      <c r="G10" s="9">
        <f>VALUE(G73)</f>
        <v>56.621159999999996</v>
      </c>
      <c r="H10" s="9">
        <f>H73</f>
        <v>0.23699999999999999</v>
      </c>
      <c r="I10" s="10">
        <f>I73</f>
        <v>0.24299999999999999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1.0583099550387942E-2</v>
      </c>
      <c r="N10" s="11" t="s">
        <v>14</v>
      </c>
      <c r="O10" s="208" t="str">
        <f t="shared" si="0"/>
        <v>AB0440-AB0497-AB0450</v>
      </c>
      <c r="P10" s="208"/>
      <c r="Q10" s="12">
        <f t="shared" ref="Q10:Q23" si="8">IF(D10=0,"",IF($D$9&lt;D10,D10-$D$9,(400-$D$9+D10)))</f>
        <v>398.43548280000005</v>
      </c>
      <c r="R10" s="13">
        <f t="shared" ref="R10:R23" si="9">IF(F10=0,"",F10+K10)</f>
        <v>56.63306</v>
      </c>
      <c r="S10" s="12">
        <f t="shared" si="1"/>
        <v>99.559079199999999</v>
      </c>
      <c r="T10" s="209" t="str">
        <f t="shared" si="2"/>
        <v>0.237/0.243</v>
      </c>
      <c r="U10" s="209"/>
      <c r="V10" s="91"/>
      <c r="X10" s="11" t="s">
        <v>14</v>
      </c>
      <c r="Y10" s="208" t="str">
        <f t="shared" si="3"/>
        <v>AB0440-AB0497-AB0450</v>
      </c>
      <c r="Z10" s="208"/>
      <c r="AA10" s="12">
        <f t="shared" si="4"/>
        <v>398.43548280000005</v>
      </c>
      <c r="AB10" s="13">
        <f t="shared" si="5"/>
        <v>56.631743099550384</v>
      </c>
      <c r="AC10" s="14"/>
      <c r="AD10" s="6"/>
    </row>
    <row r="11" spans="1:37" x14ac:dyDescent="0.3">
      <c r="A11" s="7" t="s">
        <v>16</v>
      </c>
      <c r="B11" s="8" t="str">
        <f>B98</f>
        <v>AB0497</v>
      </c>
      <c r="C11" s="8" t="str">
        <f>C98</f>
        <v>AB0487</v>
      </c>
      <c r="D11" s="9">
        <f>D98</f>
        <v>125.09203720000001</v>
      </c>
      <c r="E11" s="9">
        <f>E98</f>
        <v>99.842179599999994</v>
      </c>
      <c r="F11" s="9">
        <f>VALUE(F98)</f>
        <v>12.000380000000002</v>
      </c>
      <c r="G11" s="9">
        <f>VALUE(G98)</f>
        <v>11.998150000000001</v>
      </c>
      <c r="H11" s="9">
        <f>H98</f>
        <v>0.23699999999999999</v>
      </c>
      <c r="I11" s="10">
        <f>I98</f>
        <v>0.24399999999999999</v>
      </c>
      <c r="K11" s="79">
        <f t="shared" si="6"/>
        <v>0</v>
      </c>
      <c r="L11" s="78">
        <f t="shared" si="7"/>
        <v>2.2425823821077273E-3</v>
      </c>
      <c r="N11" s="11" t="s">
        <v>14</v>
      </c>
      <c r="O11" s="208" t="str">
        <f t="shared" si="0"/>
        <v>AB0440-AB0497-AB0487</v>
      </c>
      <c r="P11" s="208"/>
      <c r="Q11" s="12">
        <f t="shared" si="8"/>
        <v>392.83776190000003</v>
      </c>
      <c r="R11" s="13">
        <f t="shared" si="9"/>
        <v>12.000380000000002</v>
      </c>
      <c r="S11" s="12">
        <f t="shared" si="1"/>
        <v>99.842179599999994</v>
      </c>
      <c r="T11" s="209" t="str">
        <f t="shared" si="2"/>
        <v>0.237/0.244</v>
      </c>
      <c r="U11" s="209"/>
      <c r="V11" s="91"/>
      <c r="X11" s="11" t="s">
        <v>14</v>
      </c>
      <c r="Y11" s="208" t="str">
        <f t="shared" si="3"/>
        <v>AB0440-AB0497-AB0487</v>
      </c>
      <c r="Z11" s="208"/>
      <c r="AA11" s="12">
        <f t="shared" si="4"/>
        <v>392.83776190000003</v>
      </c>
      <c r="AB11" s="13">
        <f t="shared" si="5"/>
        <v>12.000392582382108</v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 t="str">
        <f>B123</f>
        <v>AB0497</v>
      </c>
      <c r="C12" s="8" t="str">
        <f>C123</f>
        <v>AG0519</v>
      </c>
      <c r="D12" s="9">
        <f>D123</f>
        <v>320.5169922</v>
      </c>
      <c r="E12" s="9">
        <f>E123</f>
        <v>99.444361400000005</v>
      </c>
      <c r="F12" s="9">
        <f>VALUE(F123)</f>
        <v>26.65211</v>
      </c>
      <c r="G12" s="9">
        <f>VALUE(G123)</f>
        <v>26.64611</v>
      </c>
      <c r="H12" s="9">
        <f>H123</f>
        <v>0.23699999999999999</v>
      </c>
      <c r="I12" s="10">
        <f>I123</f>
        <v>0</v>
      </c>
      <c r="K12" s="79">
        <f t="shared" si="6"/>
        <v>0</v>
      </c>
      <c r="L12" s="78">
        <f t="shared" si="7"/>
        <v>4.9804425547037567E-3</v>
      </c>
      <c r="N12" s="11" t="s">
        <v>14</v>
      </c>
      <c r="O12" s="208" t="str">
        <f t="shared" si="0"/>
        <v>AB0440-AB0497-AG0519</v>
      </c>
      <c r="P12" s="208"/>
      <c r="Q12" s="12">
        <f t="shared" si="8"/>
        <v>188.26271690000004</v>
      </c>
      <c r="R12" s="13">
        <f t="shared" si="9"/>
        <v>26.65211</v>
      </c>
      <c r="S12" s="12">
        <f t="shared" si="1"/>
        <v>99.444361400000005</v>
      </c>
      <c r="T12" s="209" t="str">
        <f t="shared" si="2"/>
        <v>0.237/0</v>
      </c>
      <c r="U12" s="209"/>
      <c r="V12" s="91"/>
      <c r="X12" s="11" t="s">
        <v>14</v>
      </c>
      <c r="Y12" s="208" t="str">
        <f t="shared" si="3"/>
        <v>AB0440-AB0497-AG0519</v>
      </c>
      <c r="Z12" s="208"/>
      <c r="AA12" s="12">
        <f t="shared" si="4"/>
        <v>188.26271690000004</v>
      </c>
      <c r="AB12" s="13">
        <f t="shared" si="5"/>
        <v>26.651090442554704</v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37" t="s">
        <v>126</v>
      </c>
      <c r="C28" s="37" t="s">
        <v>122</v>
      </c>
      <c r="D28" s="37">
        <v>132.25415899999999</v>
      </c>
      <c r="E28" s="37">
        <v>99.671436</v>
      </c>
      <c r="F28" s="37">
        <v>68.751999999999995</v>
      </c>
      <c r="G28" s="37">
        <v>68.738200000000006</v>
      </c>
      <c r="H28" s="37">
        <v>0.23699999999999999</v>
      </c>
      <c r="I28" s="37">
        <v>0.24199999999999999</v>
      </c>
      <c r="J28" s="6"/>
      <c r="K28" s="38">
        <f>IF(ISBLANK(D28),"",D28-$D$48)</f>
        <v>-1.162999999735348E-4</v>
      </c>
      <c r="L28" s="39">
        <f t="shared" ref="L28:L47" si="10">IF(K28="","",SIN(K28*PI()/200)*G28)</f>
        <v>-1.2557342710933799E-4</v>
      </c>
      <c r="M28" s="40" t="s">
        <v>38</v>
      </c>
      <c r="N28" s="38">
        <f>IF(ISBLANK(E28),"",E28-$E$48)</f>
        <v>2.3410000000012587E-4</v>
      </c>
      <c r="O28" s="39">
        <f t="shared" ref="O28:O47" si="11">IF(N28="","",SIN(N28*PI()/200)*G28)</f>
        <v>2.5276645995659031E-4</v>
      </c>
      <c r="P28" s="40" t="s">
        <v>38</v>
      </c>
      <c r="Q28" s="41">
        <f>IF(ISBLANK(F28),"",F28-$F$48)</f>
        <v>1.9999999999242846E-4</v>
      </c>
      <c r="R28" s="42" t="s">
        <v>38</v>
      </c>
      <c r="S28" s="43">
        <f t="shared" ref="S28:S47" si="12">IF(ISBLANK(G28),"",G28-$G$48)</f>
        <v>2.0000000000663931E-4</v>
      </c>
      <c r="T28" s="44">
        <f>IF(M28="ON",IF(ISBLANK(D28),"0",D28),"0")</f>
        <v>132.25415899999999</v>
      </c>
      <c r="U28" s="44">
        <f t="shared" ref="U28:U47" si="13">IF(P28="ON",IF(ISBLANK(E28),"0",IF(E28&lt;200,E28,(400-E28))),"0")</f>
        <v>99.671436</v>
      </c>
      <c r="V28" s="44">
        <f t="shared" ref="V28:V47" si="14">IF(R28="ON",IF(ISBLANK(F28),"0",F28),"0")</f>
        <v>68.751999999999995</v>
      </c>
      <c r="W28" s="44">
        <f t="shared" ref="W28:W47" si="15">IF(R28="ON",IF(ISBLANK(G28),"0",G28),"0")</f>
        <v>68.738200000000006</v>
      </c>
      <c r="X28" s="45"/>
      <c r="Y28" s="81"/>
    </row>
    <row r="29" spans="1:35" x14ac:dyDescent="0.3">
      <c r="A29" s="35">
        <v>2</v>
      </c>
      <c r="B29" s="37" t="s">
        <v>126</v>
      </c>
      <c r="C29" s="37" t="s">
        <v>122</v>
      </c>
      <c r="D29" s="37">
        <v>332.25430399999999</v>
      </c>
      <c r="E29" s="37">
        <v>300.32866300000001</v>
      </c>
      <c r="F29" s="37">
        <v>68.7517</v>
      </c>
      <c r="G29" s="37">
        <v>68.737899999999996</v>
      </c>
      <c r="H29" s="37">
        <v>0.23699999999999999</v>
      </c>
      <c r="I29" s="37">
        <v>0.24199999999999999</v>
      </c>
      <c r="J29" s="6"/>
      <c r="K29" s="122">
        <f>IF(ISBLANK(D29),"",IF(D28&lt;D29,((D29-200)-$D$48),((D29+200)-$D$48)))</f>
        <v>2.870000002985762E-5</v>
      </c>
      <c r="L29" s="123">
        <f t="shared" si="10"/>
        <v>3.0988320150904928E-5</v>
      </c>
      <c r="M29" s="124" t="s">
        <v>38</v>
      </c>
      <c r="N29" s="122">
        <f>IF(ISBLANK(E29),"",(400-E29)-$E$48)</f>
        <v>1.3509999999428146E-4</v>
      </c>
      <c r="O29" s="123">
        <f t="shared" si="11"/>
        <v>1.4587184835720073E-4</v>
      </c>
      <c r="P29" s="124" t="s">
        <v>38</v>
      </c>
      <c r="Q29" s="125">
        <f t="shared" ref="Q29:Q47" si="16">IF(ISBLANK(F29),"",F29-$F$48)</f>
        <v>-1.0000000000331966E-4</v>
      </c>
      <c r="R29" s="126" t="s">
        <v>38</v>
      </c>
      <c r="S29" s="127">
        <f t="shared" si="12"/>
        <v>-1.0000000000331966E-4</v>
      </c>
      <c r="T29" s="128">
        <f>IF(M29="ON",IF(ISBLANK(D29),"0",IF(D28&lt;D29,(D29-200),(D29+200))),"0")</f>
        <v>132.25430399999999</v>
      </c>
      <c r="U29" s="128">
        <f t="shared" si="13"/>
        <v>99.671336999999994</v>
      </c>
      <c r="V29" s="128">
        <f t="shared" si="14"/>
        <v>68.7517</v>
      </c>
      <c r="W29" s="128">
        <f t="shared" si="15"/>
        <v>68.737899999999996</v>
      </c>
      <c r="X29" s="129"/>
    </row>
    <row r="30" spans="1:35" x14ac:dyDescent="0.3">
      <c r="A30" s="35">
        <v>3</v>
      </c>
      <c r="B30" s="37" t="s">
        <v>126</v>
      </c>
      <c r="C30" s="37" t="s">
        <v>122</v>
      </c>
      <c r="D30" s="37">
        <v>132.25486000000001</v>
      </c>
      <c r="E30" s="37">
        <v>99.671200999999996</v>
      </c>
      <c r="F30" s="37">
        <v>68.751800000000003</v>
      </c>
      <c r="G30" s="37">
        <v>68.738</v>
      </c>
      <c r="H30" s="37">
        <v>0.23699999999999999</v>
      </c>
      <c r="I30" s="37">
        <v>0.24199999999999999</v>
      </c>
      <c r="J30" s="6"/>
      <c r="K30" s="38">
        <f>IF(ISBLANK(D30),"",D30-$D$48)</f>
        <v>5.8470000004717804E-4</v>
      </c>
      <c r="L30" s="46">
        <f t="shared" si="10"/>
        <v>6.3132045762901183E-4</v>
      </c>
      <c r="M30" s="40" t="s">
        <v>38</v>
      </c>
      <c r="N30" s="38">
        <f>IF(ISBLANK(E30),"",E30-$E$48)</f>
        <v>-9.0000000341206032E-7</v>
      </c>
      <c r="O30" s="46">
        <f t="shared" si="11"/>
        <v>-9.7176058488516586E-7</v>
      </c>
      <c r="P30" s="40" t="s">
        <v>38</v>
      </c>
      <c r="Q30" s="41">
        <f t="shared" si="16"/>
        <v>0</v>
      </c>
      <c r="R30" s="42" t="s">
        <v>38</v>
      </c>
      <c r="S30" s="43">
        <f t="shared" si="12"/>
        <v>0</v>
      </c>
      <c r="T30" s="44">
        <f>IF(M30="ON",IF(ISBLANK(D30),"0",D30),"0")</f>
        <v>132.25486000000001</v>
      </c>
      <c r="U30" s="44">
        <f t="shared" si="13"/>
        <v>99.671200999999996</v>
      </c>
      <c r="V30" s="44">
        <f t="shared" si="14"/>
        <v>68.751800000000003</v>
      </c>
      <c r="W30" s="44">
        <f t="shared" si="15"/>
        <v>68.738</v>
      </c>
      <c r="X30" s="45"/>
    </row>
    <row r="31" spans="1:35" x14ac:dyDescent="0.3">
      <c r="A31" s="35">
        <v>4</v>
      </c>
      <c r="B31" s="37" t="s">
        <v>126</v>
      </c>
      <c r="C31" s="37" t="s">
        <v>122</v>
      </c>
      <c r="D31" s="37">
        <v>332.25394599999998</v>
      </c>
      <c r="E31" s="37">
        <v>300.32862899999998</v>
      </c>
      <c r="F31" s="37">
        <v>68.751800000000003</v>
      </c>
      <c r="G31" s="37">
        <v>68.738</v>
      </c>
      <c r="H31" s="37">
        <v>0.23699999999999999</v>
      </c>
      <c r="I31" s="37">
        <v>0.24199999999999999</v>
      </c>
      <c r="J31" s="6"/>
      <c r="K31" s="122">
        <f>IF(ISBLANK(D31),"",IF(D30&lt;D31,((D31-200)-$D$48),((D31+200)-$D$48)))</f>
        <v>-3.2929999997577397E-4</v>
      </c>
      <c r="L31" s="123">
        <f t="shared" si="10"/>
        <v>-3.5555639929392923E-4</v>
      </c>
      <c r="M31" s="124" t="s">
        <v>38</v>
      </c>
      <c r="N31" s="122">
        <f>IF(ISBLANK(E31),"",(400-E31)-$E$48)</f>
        <v>1.6910000002212655E-4</v>
      </c>
      <c r="O31" s="123">
        <f t="shared" si="11"/>
        <v>1.8258301589156196E-4</v>
      </c>
      <c r="P31" s="124" t="s">
        <v>38</v>
      </c>
      <c r="Q31" s="125">
        <f t="shared" si="16"/>
        <v>0</v>
      </c>
      <c r="R31" s="126" t="s">
        <v>38</v>
      </c>
      <c r="S31" s="127">
        <f t="shared" si="12"/>
        <v>0</v>
      </c>
      <c r="T31" s="128">
        <f>IF(M31="ON",IF(ISBLANK(D31),"0",IF(D30&lt;D31,(D31-200),(D31+200))),"0")</f>
        <v>132.25394599999998</v>
      </c>
      <c r="U31" s="128">
        <f t="shared" si="13"/>
        <v>99.671371000000022</v>
      </c>
      <c r="V31" s="128">
        <f t="shared" si="14"/>
        <v>68.751800000000003</v>
      </c>
      <c r="W31" s="128">
        <f t="shared" si="15"/>
        <v>68.738</v>
      </c>
      <c r="X31" s="129"/>
    </row>
    <row r="32" spans="1:35" x14ac:dyDescent="0.3">
      <c r="A32" s="35">
        <v>5</v>
      </c>
      <c r="B32" s="37" t="s">
        <v>126</v>
      </c>
      <c r="C32" s="37" t="s">
        <v>122</v>
      </c>
      <c r="D32" s="37">
        <v>132.25465700000001</v>
      </c>
      <c r="E32" s="37">
        <v>99.670929999999998</v>
      </c>
      <c r="F32" s="37">
        <v>68.751999999999995</v>
      </c>
      <c r="G32" s="37">
        <v>68.738200000000006</v>
      </c>
      <c r="H32" s="37">
        <v>0.23699999999999999</v>
      </c>
      <c r="I32" s="37">
        <v>0.24199999999999999</v>
      </c>
      <c r="J32" s="6"/>
      <c r="K32" s="38">
        <f>IF(ISBLANK(D32),"",D32-$D$48)</f>
        <v>3.81700000048113E-4</v>
      </c>
      <c r="L32" s="46">
        <f t="shared" si="10"/>
        <v>4.1213565902255175E-4</v>
      </c>
      <c r="M32" s="40" t="s">
        <v>38</v>
      </c>
      <c r="N32" s="38">
        <f>IF(ISBLANK(E32),"",E32-$E$48)</f>
        <v>-2.7190000000132386E-4</v>
      </c>
      <c r="O32" s="46">
        <f t="shared" si="11"/>
        <v>-2.9358052312020725E-4</v>
      </c>
      <c r="P32" s="40" t="s">
        <v>38</v>
      </c>
      <c r="Q32" s="41">
        <f t="shared" si="16"/>
        <v>1.9999999999242846E-4</v>
      </c>
      <c r="R32" s="42" t="s">
        <v>38</v>
      </c>
      <c r="S32" s="43">
        <f t="shared" si="12"/>
        <v>2.0000000000663931E-4</v>
      </c>
      <c r="T32" s="44">
        <f>IF(M32="ON",IF(ISBLANK(D32),"0",D32),"0")</f>
        <v>132.25465700000001</v>
      </c>
      <c r="U32" s="44">
        <f t="shared" si="13"/>
        <v>99.670929999999998</v>
      </c>
      <c r="V32" s="44">
        <f t="shared" si="14"/>
        <v>68.751999999999995</v>
      </c>
      <c r="W32" s="44">
        <f t="shared" si="15"/>
        <v>68.738200000000006</v>
      </c>
      <c r="X32" s="45"/>
    </row>
    <row r="33" spans="1:24" x14ac:dyDescent="0.3">
      <c r="A33" s="35">
        <v>6</v>
      </c>
      <c r="B33" s="37" t="s">
        <v>126</v>
      </c>
      <c r="C33" s="37" t="s">
        <v>122</v>
      </c>
      <c r="D33" s="37">
        <v>332.25420200000002</v>
      </c>
      <c r="E33" s="37">
        <v>300.32898899999998</v>
      </c>
      <c r="F33" s="37">
        <v>68.751599999999996</v>
      </c>
      <c r="G33" s="37">
        <v>68.737799999999993</v>
      </c>
      <c r="H33" s="37">
        <v>0.23699999999999999</v>
      </c>
      <c r="I33" s="37">
        <v>0.24199999999999999</v>
      </c>
      <c r="J33" s="6"/>
      <c r="K33" s="122">
        <f>IF(ISBLANK(D33),"",IF(D32&lt;D33,((D33-200)-$D$48),((D33+200)-$D$48)))</f>
        <v>-7.3299999939990812E-5</v>
      </c>
      <c r="L33" s="123">
        <f t="shared" si="10"/>
        <v>-7.9144270325377073E-5</v>
      </c>
      <c r="M33" s="124" t="s">
        <v>38</v>
      </c>
      <c r="N33" s="122">
        <f>IF(ISBLANK(E33),"",(400-E33)-$E$48)</f>
        <v>-1.9089999997845553E-4</v>
      </c>
      <c r="O33" s="123">
        <f t="shared" si="11"/>
        <v>-2.0612061685892474E-4</v>
      </c>
      <c r="P33" s="124" t="s">
        <v>38</v>
      </c>
      <c r="Q33" s="125">
        <f t="shared" si="16"/>
        <v>-2.0000000000663931E-4</v>
      </c>
      <c r="R33" s="126" t="s">
        <v>38</v>
      </c>
      <c r="S33" s="127">
        <f t="shared" si="12"/>
        <v>-2.0000000000663931E-4</v>
      </c>
      <c r="T33" s="128">
        <f>IF(M33="ON",IF(ISBLANK(D33),"0",IF(D32&lt;D33,(D33-200),(D33+200))),"0")</f>
        <v>132.25420200000002</v>
      </c>
      <c r="U33" s="128">
        <f t="shared" si="13"/>
        <v>99.671011000000021</v>
      </c>
      <c r="V33" s="128">
        <f t="shared" si="14"/>
        <v>68.751599999999996</v>
      </c>
      <c r="W33" s="128">
        <f t="shared" si="15"/>
        <v>68.737799999999993</v>
      </c>
      <c r="X33" s="129"/>
    </row>
    <row r="34" spans="1:24" x14ac:dyDescent="0.3">
      <c r="A34" s="35">
        <v>7</v>
      </c>
      <c r="B34" s="37" t="s">
        <v>126</v>
      </c>
      <c r="C34" s="37" t="s">
        <v>122</v>
      </c>
      <c r="D34" s="37">
        <v>132.25441799999999</v>
      </c>
      <c r="E34" s="37">
        <v>99.670968000000002</v>
      </c>
      <c r="F34" s="37">
        <v>68.751999999999995</v>
      </c>
      <c r="G34" s="37">
        <v>68.738200000000006</v>
      </c>
      <c r="H34" s="37">
        <v>0.23699999999999999</v>
      </c>
      <c r="I34" s="37">
        <v>0.24199999999999999</v>
      </c>
      <c r="J34" s="6"/>
      <c r="K34" s="38">
        <f>IF(ISBLANK(D34),"",D34-$D$48)</f>
        <v>1.4270000002625238E-4</v>
      </c>
      <c r="L34" s="46">
        <f t="shared" si="10"/>
        <v>1.540784871528101E-4</v>
      </c>
      <c r="M34" s="40" t="s">
        <v>38</v>
      </c>
      <c r="N34" s="38">
        <f>IF(ISBLANK(E34),"",E34-$E$48)</f>
        <v>-2.3389999999778865E-4</v>
      </c>
      <c r="O34" s="46">
        <f t="shared" si="11"/>
        <v>-2.5255051252992718E-4</v>
      </c>
      <c r="P34" s="40" t="s">
        <v>38</v>
      </c>
      <c r="Q34" s="41">
        <f t="shared" si="16"/>
        <v>1.9999999999242846E-4</v>
      </c>
      <c r="R34" s="42" t="s">
        <v>38</v>
      </c>
      <c r="S34" s="43">
        <f t="shared" si="12"/>
        <v>2.0000000000663931E-4</v>
      </c>
      <c r="T34" s="44">
        <f>IF(M34="ON",IF(ISBLANK(D34),"0",D34),"0")</f>
        <v>132.25441799999999</v>
      </c>
      <c r="U34" s="44">
        <f t="shared" si="13"/>
        <v>99.670968000000002</v>
      </c>
      <c r="V34" s="44">
        <f t="shared" si="14"/>
        <v>68.751999999999995</v>
      </c>
      <c r="W34" s="44">
        <f t="shared" si="15"/>
        <v>68.738200000000006</v>
      </c>
      <c r="X34" s="45"/>
    </row>
    <row r="35" spans="1:24" x14ac:dyDescent="0.3">
      <c r="A35" s="35">
        <v>8</v>
      </c>
      <c r="B35" s="37" t="s">
        <v>126</v>
      </c>
      <c r="C35" s="37" t="s">
        <v>122</v>
      </c>
      <c r="D35" s="37">
        <v>332.25385699999998</v>
      </c>
      <c r="E35" s="37">
        <v>300.32849299999998</v>
      </c>
      <c r="F35" s="37">
        <v>68.7517</v>
      </c>
      <c r="G35" s="37">
        <v>68.737899999999996</v>
      </c>
      <c r="H35" s="37">
        <v>0.23699999999999999</v>
      </c>
      <c r="I35" s="37">
        <v>0.24199999999999999</v>
      </c>
      <c r="J35" s="6"/>
      <c r="K35" s="122">
        <f>IF(ISBLANK(D35),"",IF(D34&lt;D35,((D35-200)-$D$48),((D35+200)-$D$48)))</f>
        <v>-4.1829999997844425E-4</v>
      </c>
      <c r="L35" s="123">
        <f t="shared" si="10"/>
        <v>-4.5165206637203718E-4</v>
      </c>
      <c r="M35" s="124" t="s">
        <v>38</v>
      </c>
      <c r="N35" s="122">
        <f>IF(ISBLANK(E35),"",(400-E35)-$E$48)</f>
        <v>3.0510000001982007E-4</v>
      </c>
      <c r="O35" s="123">
        <f t="shared" si="11"/>
        <v>3.2942635779733539E-4</v>
      </c>
      <c r="P35" s="124" t="s">
        <v>38</v>
      </c>
      <c r="Q35" s="125">
        <f t="shared" si="16"/>
        <v>-1.0000000000331966E-4</v>
      </c>
      <c r="R35" s="126" t="s">
        <v>38</v>
      </c>
      <c r="S35" s="127">
        <f t="shared" si="12"/>
        <v>-1.0000000000331966E-4</v>
      </c>
      <c r="T35" s="128">
        <f>IF(M35="ON",IF(ISBLANK(D35),"0",IF(D34&lt;D35,(D35-200),(D35+200))),"0")</f>
        <v>132.25385699999998</v>
      </c>
      <c r="U35" s="128">
        <f t="shared" si="13"/>
        <v>99.67150700000002</v>
      </c>
      <c r="V35" s="128">
        <f t="shared" si="14"/>
        <v>68.7517</v>
      </c>
      <c r="W35" s="128">
        <f t="shared" si="15"/>
        <v>68.737899999999996</v>
      </c>
      <c r="X35" s="129"/>
    </row>
    <row r="36" spans="1:24" x14ac:dyDescent="0.3">
      <c r="A36" s="35">
        <v>9</v>
      </c>
      <c r="B36" s="37" t="s">
        <v>126</v>
      </c>
      <c r="C36" s="37" t="s">
        <v>122</v>
      </c>
      <c r="D36" s="37">
        <v>132.254661</v>
      </c>
      <c r="E36" s="37">
        <v>99.670741000000007</v>
      </c>
      <c r="F36" s="37">
        <v>68.751800000000003</v>
      </c>
      <c r="G36" s="37">
        <v>68.738</v>
      </c>
      <c r="H36" s="37">
        <v>0.23699999999999999</v>
      </c>
      <c r="I36" s="37">
        <v>0.24199999999999999</v>
      </c>
      <c r="J36" s="6"/>
      <c r="K36" s="38">
        <f>IF(ISBLANK(D36),"",D36-$D$48)</f>
        <v>3.8570000003801397E-4</v>
      </c>
      <c r="L36" s="46">
        <f t="shared" si="10"/>
        <v>4.1645339578210208E-4</v>
      </c>
      <c r="M36" s="40" t="s">
        <v>38</v>
      </c>
      <c r="N36" s="38">
        <f>IF(ISBLANK(E36),"",E36-$E$48)</f>
        <v>-4.6089999999310294E-4</v>
      </c>
      <c r="O36" s="46">
        <f t="shared" si="11"/>
        <v>-4.9764939096105364E-4</v>
      </c>
      <c r="P36" s="40" t="s">
        <v>38</v>
      </c>
      <c r="Q36" s="41">
        <f t="shared" si="16"/>
        <v>0</v>
      </c>
      <c r="R36" s="42" t="s">
        <v>38</v>
      </c>
      <c r="S36" s="43">
        <f t="shared" si="12"/>
        <v>0</v>
      </c>
      <c r="T36" s="44">
        <f>IF(M36="ON",IF(ISBLANK(D36),"0",D36),"0")</f>
        <v>132.254661</v>
      </c>
      <c r="U36" s="44">
        <f t="shared" si="13"/>
        <v>99.670741000000007</v>
      </c>
      <c r="V36" s="44">
        <f t="shared" si="14"/>
        <v>68.751800000000003</v>
      </c>
      <c r="W36" s="44">
        <f t="shared" si="15"/>
        <v>68.738</v>
      </c>
      <c r="X36" s="45"/>
    </row>
    <row r="37" spans="1:24" x14ac:dyDescent="0.3">
      <c r="A37" s="35">
        <v>10</v>
      </c>
      <c r="B37" s="37" t="s">
        <v>126</v>
      </c>
      <c r="C37" s="37" t="s">
        <v>122</v>
      </c>
      <c r="D37" s="37">
        <v>332.25368900000001</v>
      </c>
      <c r="E37" s="37">
        <v>300.32848300000001</v>
      </c>
      <c r="F37" s="37">
        <v>68.751599999999996</v>
      </c>
      <c r="G37" s="37">
        <v>68.737799999999993</v>
      </c>
      <c r="H37" s="37">
        <v>0.23699999999999999</v>
      </c>
      <c r="I37" s="37">
        <v>0.24199999999999999</v>
      </c>
      <c r="J37" s="6"/>
      <c r="K37" s="122">
        <f>IF(ISBLANK(D37),"",IF(D36&lt;D37,((D37-200)-$D$48),((D37+200)-$D$48)))</f>
        <v>-5.8629999995218895E-4</v>
      </c>
      <c r="L37" s="123">
        <f t="shared" si="10"/>
        <v>-6.330461899771827E-4</v>
      </c>
      <c r="M37" s="124" t="s">
        <v>38</v>
      </c>
      <c r="N37" s="122">
        <f>IF(ISBLANK(E37),"",(400-E37)-$E$48)</f>
        <v>3.150999999945725E-4</v>
      </c>
      <c r="O37" s="123">
        <f t="shared" si="11"/>
        <v>3.4022318689518359E-4</v>
      </c>
      <c r="P37" s="124" t="s">
        <v>38</v>
      </c>
      <c r="Q37" s="125">
        <f t="shared" si="16"/>
        <v>-2.0000000000663931E-4</v>
      </c>
      <c r="R37" s="126" t="s">
        <v>38</v>
      </c>
      <c r="S37" s="127">
        <f t="shared" si="12"/>
        <v>-2.0000000000663931E-4</v>
      </c>
      <c r="T37" s="128">
        <f>IF(M37="ON",IF(ISBLANK(D37),"0",IF(D36&lt;D37,(D37-200),(D37+200))),"0")</f>
        <v>132.25368900000001</v>
      </c>
      <c r="U37" s="128">
        <f t="shared" si="13"/>
        <v>99.671516999999994</v>
      </c>
      <c r="V37" s="128">
        <f t="shared" si="14"/>
        <v>68.751599999999996</v>
      </c>
      <c r="W37" s="128">
        <f t="shared" si="15"/>
        <v>68.737799999999993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 t="str">
        <f>B28</f>
        <v>AB0497</v>
      </c>
      <c r="C48" s="49" t="str">
        <f>C28</f>
        <v>AB0440</v>
      </c>
      <c r="D48" s="50">
        <f>T48</f>
        <v>132.25427529999996</v>
      </c>
      <c r="E48" s="50">
        <f>U48</f>
        <v>99.6712019</v>
      </c>
      <c r="F48" s="51">
        <f>V48</f>
        <v>68.751800000000003</v>
      </c>
      <c r="G48" s="51">
        <f>W48</f>
        <v>68.738</v>
      </c>
      <c r="H48" s="49">
        <f>H28</f>
        <v>0.23699999999999999</v>
      </c>
      <c r="I48" s="49">
        <f>I28</f>
        <v>0.24199999999999999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132.25427529999996</v>
      </c>
      <c r="U48" s="57">
        <f>IF(U49=0,VALUE(0),(U28+U29+U30+U31+U32+U33+U34+U35+U36+U37+U38+U39+U40+U41+U42+U43+U44+U45+U46+U47)/U49)</f>
        <v>99.6712019</v>
      </c>
      <c r="V48" s="57">
        <f>IF(V49=0,VALUE(0),(V28+V29+V30+V31+V32+V33+V34+V35+V36+V37+V38+V39+V40+V41+V42+V43+V44+V45+V46+V47)/V49)</f>
        <v>68.751800000000003</v>
      </c>
      <c r="W48" s="57">
        <f>IF(W49=0,VALUE(0),(W28+W29+W30+W31+W32+W33+W34+W35+W36+W37+W38+W39+W40+W41+W42+W43+W44+W45+W46+W47)/W49)</f>
        <v>68.738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10</v>
      </c>
      <c r="U49" s="66">
        <f>COUNT(U28:U47)</f>
        <v>10</v>
      </c>
      <c r="V49" s="66">
        <f>COUNT(V28:V47)</f>
        <v>10</v>
      </c>
      <c r="W49" s="66">
        <f>COUNT(W28:W47)</f>
        <v>10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37" t="s">
        <v>126</v>
      </c>
      <c r="C53" s="37" t="s">
        <v>123</v>
      </c>
      <c r="D53" s="37">
        <v>130.68994699999999</v>
      </c>
      <c r="E53" s="37">
        <v>99.559342000000001</v>
      </c>
      <c r="F53" s="37">
        <v>56.633099999999999</v>
      </c>
      <c r="G53" s="37">
        <v>56.621200000000002</v>
      </c>
      <c r="H53" s="37">
        <v>0.23699999999999999</v>
      </c>
      <c r="I53" s="37">
        <v>0.24299999999999999</v>
      </c>
      <c r="J53" s="6"/>
      <c r="K53" s="38">
        <f>IF(ISBLANK(D53),"",D53-$D$73)</f>
        <v>1.8889999998350504E-4</v>
      </c>
      <c r="L53" s="39">
        <f t="shared" ref="L53:L72" si="17">IF(K53="","",SIN(K53*PI()/200)*G53)</f>
        <v>1.6800836454188337E-4</v>
      </c>
      <c r="M53" s="40" t="s">
        <v>38</v>
      </c>
      <c r="N53" s="38">
        <f>IF(ISBLANK(E53),"",E53-$E$73)</f>
        <v>2.6280000000156178E-4</v>
      </c>
      <c r="O53" s="39">
        <f t="shared" ref="O53:O72" si="18">IF(N53="","",SIN(N53*PI()/200)*G53)</f>
        <v>2.3373530018879927E-4</v>
      </c>
      <c r="P53" s="40" t="s">
        <v>38</v>
      </c>
      <c r="Q53" s="41">
        <f t="shared" ref="Q53:Q72" si="19">IF(ISBLANK(F53),"",F53-$F$73)</f>
        <v>3.9999999998485691E-5</v>
      </c>
      <c r="R53" s="42" t="s">
        <v>38</v>
      </c>
      <c r="S53" s="43">
        <f t="shared" ref="S53:S72" si="20">IF(ISBLANK(G53),"",G53-$G$73)</f>
        <v>4.0000000005591119E-5</v>
      </c>
      <c r="T53" s="44">
        <f>IF(M53="ON",IF(ISBLANK(D53),"0",D53),"0")</f>
        <v>130.68994699999999</v>
      </c>
      <c r="U53" s="44">
        <f t="shared" ref="U53:U72" si="21">IF(P53="ON",IF(ISBLANK(E53),"0",IF(E53&lt;200,E53,(400-E53))),"0")</f>
        <v>99.559342000000001</v>
      </c>
      <c r="V53" s="44">
        <f t="shared" ref="V53:V72" si="22">IF(R53="ON",IF(ISBLANK(F53),"0",F53),"0")</f>
        <v>56.633099999999999</v>
      </c>
      <c r="W53" s="44">
        <f t="shared" ref="W53:W72" si="23">IF(R53="ON",IF(ISBLANK(G53),"0",G53),"0")</f>
        <v>56.621200000000002</v>
      </c>
      <c r="X53" s="45"/>
    </row>
    <row r="54" spans="1:24" x14ac:dyDescent="0.3">
      <c r="A54" s="69">
        <v>2</v>
      </c>
      <c r="B54" s="37" t="s">
        <v>126</v>
      </c>
      <c r="C54" s="37" t="s">
        <v>123</v>
      </c>
      <c r="D54" s="37">
        <v>330.68933600000003</v>
      </c>
      <c r="E54" s="37">
        <v>300.441531</v>
      </c>
      <c r="F54" s="37">
        <v>56.632800000000003</v>
      </c>
      <c r="G54" s="37">
        <v>56.620899999999999</v>
      </c>
      <c r="H54" s="37">
        <v>0.23699999999999999</v>
      </c>
      <c r="I54" s="37">
        <v>0.24299999999999999</v>
      </c>
      <c r="J54" s="6"/>
      <c r="K54" s="122">
        <f>IF(ISBLANK(D54),"",IF(D53&lt;D54,((D54-200)-$D$73),((D54+200)-$D$73)))</f>
        <v>-4.2209999998021885E-4</v>
      </c>
      <c r="L54" s="123">
        <f t="shared" si="17"/>
        <v>-3.7541532522344115E-4</v>
      </c>
      <c r="M54" s="124" t="s">
        <v>38</v>
      </c>
      <c r="N54" s="122">
        <f>IF(ISBLANK(E54),"",(400-E54)-$E$73)</f>
        <v>-6.1019999999700758E-4</v>
      </c>
      <c r="O54" s="123">
        <f t="shared" si="18"/>
        <v>-5.4271128040541718E-4</v>
      </c>
      <c r="P54" s="124" t="s">
        <v>38</v>
      </c>
      <c r="Q54" s="125">
        <f t="shared" si="19"/>
        <v>-2.5999999999726242E-4</v>
      </c>
      <c r="R54" s="126" t="s">
        <v>38</v>
      </c>
      <c r="S54" s="127">
        <f t="shared" si="20"/>
        <v>-2.5999999999726242E-4</v>
      </c>
      <c r="T54" s="128">
        <f>IF(M54="ON",IF(ISBLANK(D54),"0",IF(D53&lt;D54,(D54-200),(D54+200))),"0")</f>
        <v>130.68933600000003</v>
      </c>
      <c r="U54" s="128">
        <f t="shared" si="21"/>
        <v>99.558469000000002</v>
      </c>
      <c r="V54" s="128">
        <f t="shared" si="22"/>
        <v>56.632800000000003</v>
      </c>
      <c r="W54" s="128">
        <f t="shared" si="23"/>
        <v>56.620899999999999</v>
      </c>
      <c r="X54" s="129"/>
    </row>
    <row r="55" spans="1:24" x14ac:dyDescent="0.3">
      <c r="A55" s="69">
        <v>3</v>
      </c>
      <c r="B55" s="37" t="s">
        <v>126</v>
      </c>
      <c r="C55" s="37" t="s">
        <v>123</v>
      </c>
      <c r="D55" s="37">
        <v>130.69011599999999</v>
      </c>
      <c r="E55" s="37">
        <v>99.559083999999999</v>
      </c>
      <c r="F55" s="37">
        <v>56.633299999999998</v>
      </c>
      <c r="G55" s="37">
        <v>56.621400000000001</v>
      </c>
      <c r="H55" s="37">
        <v>0.23699999999999999</v>
      </c>
      <c r="I55" s="37">
        <v>0.24299999999999999</v>
      </c>
      <c r="J55" s="6"/>
      <c r="K55" s="38">
        <f>IF(ISBLANK(D55),"",D55-$D$73)</f>
        <v>3.578999999831467E-4</v>
      </c>
      <c r="L55" s="46">
        <f t="shared" si="17"/>
        <v>3.1831871925018052E-4</v>
      </c>
      <c r="M55" s="40" t="s">
        <v>38</v>
      </c>
      <c r="N55" s="38">
        <f>IF(ISBLANK(E55),"",E55-$E$73)</f>
        <v>4.7999999992498488E-6</v>
      </c>
      <c r="O55" s="46">
        <f t="shared" si="18"/>
        <v>4.2691529819560657E-6</v>
      </c>
      <c r="P55" s="40" t="s">
        <v>38</v>
      </c>
      <c r="Q55" s="41">
        <f t="shared" si="19"/>
        <v>2.3999999999801958E-4</v>
      </c>
      <c r="R55" s="42" t="s">
        <v>38</v>
      </c>
      <c r="S55" s="43">
        <f t="shared" si="20"/>
        <v>2.40000000005125E-4</v>
      </c>
      <c r="T55" s="44">
        <f>IF(M55="ON",IF(ISBLANK(D55),"0",D55),"0")</f>
        <v>130.69011599999999</v>
      </c>
      <c r="U55" s="44">
        <f t="shared" si="21"/>
        <v>99.559083999999999</v>
      </c>
      <c r="V55" s="44">
        <f t="shared" si="22"/>
        <v>56.633299999999998</v>
      </c>
      <c r="W55" s="44">
        <f t="shared" si="23"/>
        <v>56.621400000000001</v>
      </c>
      <c r="X55" s="45"/>
    </row>
    <row r="56" spans="1:24" x14ac:dyDescent="0.3">
      <c r="A56" s="69">
        <v>4</v>
      </c>
      <c r="B56" s="37" t="s">
        <v>126</v>
      </c>
      <c r="C56" s="37" t="s">
        <v>123</v>
      </c>
      <c r="D56" s="37">
        <v>330.689502</v>
      </c>
      <c r="E56" s="37">
        <v>300.440585</v>
      </c>
      <c r="F56" s="37">
        <v>56.633099999999999</v>
      </c>
      <c r="G56" s="37">
        <v>56.621200000000002</v>
      </c>
      <c r="H56" s="37">
        <v>0.23699999999999999</v>
      </c>
      <c r="I56" s="37">
        <v>0.24299999999999999</v>
      </c>
      <c r="J56" s="6"/>
      <c r="K56" s="122">
        <f>IF(ISBLANK(D56),"",IF(D55&lt;D56,((D56-200)-$D$73),((D56+200)-$D$73)))</f>
        <v>-2.5610000000142463E-4</v>
      </c>
      <c r="L56" s="123">
        <f t="shared" si="17"/>
        <v>-2.2777629519915257E-4</v>
      </c>
      <c r="M56" s="124" t="s">
        <v>38</v>
      </c>
      <c r="N56" s="122">
        <f>IF(ISBLANK(E56),"",(400-E56)-$E$73)</f>
        <v>3.3580000000199561E-4</v>
      </c>
      <c r="O56" s="123">
        <f t="shared" si="18"/>
        <v>2.9866177246292905E-4</v>
      </c>
      <c r="P56" s="124" t="s">
        <v>38</v>
      </c>
      <c r="Q56" s="125">
        <f t="shared" si="19"/>
        <v>3.9999999998485691E-5</v>
      </c>
      <c r="R56" s="126" t="s">
        <v>38</v>
      </c>
      <c r="S56" s="127">
        <f t="shared" si="20"/>
        <v>4.0000000005591119E-5</v>
      </c>
      <c r="T56" s="128">
        <f>IF(M56="ON",IF(ISBLANK(D56),"0",IF(D55&lt;D56,(D56-200),(D56+200))),"0")</f>
        <v>130.689502</v>
      </c>
      <c r="U56" s="128">
        <f t="shared" si="21"/>
        <v>99.559415000000001</v>
      </c>
      <c r="V56" s="128">
        <f t="shared" si="22"/>
        <v>56.633099999999999</v>
      </c>
      <c r="W56" s="128">
        <f t="shared" si="23"/>
        <v>56.621200000000002</v>
      </c>
      <c r="X56" s="129"/>
    </row>
    <row r="57" spans="1:24" x14ac:dyDescent="0.3">
      <c r="A57" s="69">
        <v>5</v>
      </c>
      <c r="B57" s="37" t="s">
        <v>126</v>
      </c>
      <c r="C57" s="37" t="s">
        <v>123</v>
      </c>
      <c r="D57" s="37">
        <v>130.69010800000001</v>
      </c>
      <c r="E57" s="37">
        <v>99.559203999999994</v>
      </c>
      <c r="F57" s="37">
        <v>56.633200000000002</v>
      </c>
      <c r="G57" s="37">
        <v>56.621299999999998</v>
      </c>
      <c r="H57" s="37">
        <v>0.23699999999999999</v>
      </c>
      <c r="I57" s="37">
        <v>0.24299999999999999</v>
      </c>
      <c r="J57" s="6"/>
      <c r="K57" s="38">
        <f>IF(ISBLANK(D57),"",D57-$D$73)</f>
        <v>3.4990000000334476E-4</v>
      </c>
      <c r="L57" s="46">
        <f t="shared" si="17"/>
        <v>3.1120291467558121E-4</v>
      </c>
      <c r="M57" s="40" t="s">
        <v>38</v>
      </c>
      <c r="N57" s="38">
        <f>IF(ISBLANK(E57),"",E57-$E$73)</f>
        <v>1.2479999999470692E-4</v>
      </c>
      <c r="O57" s="46">
        <f t="shared" si="18"/>
        <v>1.1099778150804436E-4</v>
      </c>
      <c r="P57" s="40" t="s">
        <v>38</v>
      </c>
      <c r="Q57" s="41">
        <f t="shared" si="19"/>
        <v>1.4000000000180535E-4</v>
      </c>
      <c r="R57" s="42" t="s">
        <v>38</v>
      </c>
      <c r="S57" s="43">
        <f t="shared" si="20"/>
        <v>1.4000000000180535E-4</v>
      </c>
      <c r="T57" s="44">
        <f>IF(M57="ON",IF(ISBLANK(D57),"0",D57),"0")</f>
        <v>130.69010800000001</v>
      </c>
      <c r="U57" s="44">
        <f t="shared" si="21"/>
        <v>99.559203999999994</v>
      </c>
      <c r="V57" s="44">
        <f t="shared" si="22"/>
        <v>56.633200000000002</v>
      </c>
      <c r="W57" s="44">
        <f t="shared" si="23"/>
        <v>56.621299999999998</v>
      </c>
      <c r="X57" s="45"/>
    </row>
    <row r="58" spans="1:24" x14ac:dyDescent="0.3">
      <c r="A58" s="69">
        <v>6</v>
      </c>
      <c r="B58" s="37" t="s">
        <v>126</v>
      </c>
      <c r="C58" s="37" t="s">
        <v>123</v>
      </c>
      <c r="D58" s="37">
        <v>330.68926699999997</v>
      </c>
      <c r="E58" s="37">
        <v>300.44073400000002</v>
      </c>
      <c r="F58" s="37">
        <v>56.633000000000003</v>
      </c>
      <c r="G58" s="37">
        <v>56.621099999999998</v>
      </c>
      <c r="H58" s="37">
        <v>0.23699999999999999</v>
      </c>
      <c r="I58" s="37">
        <v>0.24299999999999999</v>
      </c>
      <c r="J58" s="6"/>
      <c r="K58" s="122">
        <f>IF(ISBLANK(D58),"",IF(D57&lt;D58,((D58-200)-$D$73),((D58+200)-$D$73)))</f>
        <v>-4.9110000003338428E-4</v>
      </c>
      <c r="L58" s="123">
        <f t="shared" si="17"/>
        <v>-4.3678540030577374E-4</v>
      </c>
      <c r="M58" s="124" t="s">
        <v>38</v>
      </c>
      <c r="N58" s="122">
        <f>IF(ISBLANK(E58),"",(400-E58)-$E$73)</f>
        <v>1.8679999998028052E-4</v>
      </c>
      <c r="O58" s="123">
        <f t="shared" si="18"/>
        <v>1.6614032328171664E-4</v>
      </c>
      <c r="P58" s="124" t="s">
        <v>38</v>
      </c>
      <c r="Q58" s="125">
        <f t="shared" si="19"/>
        <v>-5.9999999997728537E-5</v>
      </c>
      <c r="R58" s="126" t="s">
        <v>38</v>
      </c>
      <c r="S58" s="127">
        <f t="shared" si="20"/>
        <v>-5.9999999997728537E-5</v>
      </c>
      <c r="T58" s="128">
        <f>IF(M58="ON",IF(ISBLANK(D58),"0",IF(D57&lt;D58,(D58-200),(D58+200))),"0")</f>
        <v>130.68926699999997</v>
      </c>
      <c r="U58" s="128">
        <f t="shared" si="21"/>
        <v>99.55926599999998</v>
      </c>
      <c r="V58" s="128">
        <f t="shared" si="22"/>
        <v>56.633000000000003</v>
      </c>
      <c r="W58" s="128">
        <f t="shared" si="23"/>
        <v>56.621099999999998</v>
      </c>
      <c r="X58" s="129"/>
    </row>
    <row r="59" spans="1:24" x14ac:dyDescent="0.3">
      <c r="A59" s="69">
        <v>7</v>
      </c>
      <c r="B59" s="37" t="s">
        <v>126</v>
      </c>
      <c r="C59" s="37" t="s">
        <v>123</v>
      </c>
      <c r="D59" s="37">
        <v>130.69029</v>
      </c>
      <c r="E59" s="37">
        <v>99.558878000000007</v>
      </c>
      <c r="F59" s="37">
        <v>56.633299999999998</v>
      </c>
      <c r="G59" s="37">
        <v>56.621400000000001</v>
      </c>
      <c r="H59" s="37">
        <v>0.23699999999999999</v>
      </c>
      <c r="I59" s="37">
        <v>0.24299999999999999</v>
      </c>
      <c r="J59" s="6"/>
      <c r="K59" s="38">
        <f>IF(ISBLANK(D59),"",D59-$D$73)</f>
        <v>5.3189999999858628E-4</v>
      </c>
      <c r="L59" s="46">
        <f t="shared" si="17"/>
        <v>4.7307551488017847E-4</v>
      </c>
      <c r="M59" s="40" t="s">
        <v>38</v>
      </c>
      <c r="N59" s="38">
        <f>IF(ISBLANK(E59),"",E59-$E$73)</f>
        <v>-2.0119999999224092E-4</v>
      </c>
      <c r="O59" s="46">
        <f t="shared" si="18"/>
        <v>-1.7894866251442603E-4</v>
      </c>
      <c r="P59" s="40" t="s">
        <v>38</v>
      </c>
      <c r="Q59" s="41">
        <f t="shared" si="19"/>
        <v>2.3999999999801958E-4</v>
      </c>
      <c r="R59" s="42" t="s">
        <v>38</v>
      </c>
      <c r="S59" s="43">
        <f t="shared" si="20"/>
        <v>2.40000000005125E-4</v>
      </c>
      <c r="T59" s="44">
        <f>IF(M59="ON",IF(ISBLANK(D59),"0",D59),"0")</f>
        <v>130.69029</v>
      </c>
      <c r="U59" s="44">
        <f t="shared" si="21"/>
        <v>99.558878000000007</v>
      </c>
      <c r="V59" s="44">
        <f t="shared" si="22"/>
        <v>56.633299999999998</v>
      </c>
      <c r="W59" s="44">
        <f t="shared" si="23"/>
        <v>56.621400000000001</v>
      </c>
      <c r="X59" s="45"/>
    </row>
    <row r="60" spans="1:24" x14ac:dyDescent="0.3">
      <c r="A60" s="69">
        <v>8</v>
      </c>
      <c r="B60" s="37" t="s">
        <v>126</v>
      </c>
      <c r="C60" s="37" t="s">
        <v>123</v>
      </c>
      <c r="D60" s="37">
        <v>330.68969399999997</v>
      </c>
      <c r="E60" s="37">
        <v>300.44078200000001</v>
      </c>
      <c r="F60" s="37">
        <v>56.632800000000003</v>
      </c>
      <c r="G60" s="37">
        <v>56.620899999999999</v>
      </c>
      <c r="H60" s="37">
        <v>0.23699999999999999</v>
      </c>
      <c r="I60" s="37">
        <v>0.24299999999999999</v>
      </c>
      <c r="J60" s="6"/>
      <c r="K60" s="122">
        <f>IF(ISBLANK(D60),"",IF(D59&lt;D60,((D60-200)-$D$73),((D60+200)-$D$73)))</f>
        <v>-6.4100000031430682E-5</v>
      </c>
      <c r="L60" s="123">
        <f t="shared" si="17"/>
        <v>-5.7010477043170148E-5</v>
      </c>
      <c r="M60" s="124" t="s">
        <v>38</v>
      </c>
      <c r="N60" s="122">
        <f>IF(ISBLANK(E60),"",(400-E60)-$E$73)</f>
        <v>1.3879999998778203E-4</v>
      </c>
      <c r="O60" s="123">
        <f t="shared" si="18"/>
        <v>1.2344858360390732E-4</v>
      </c>
      <c r="P60" s="124" t="s">
        <v>38</v>
      </c>
      <c r="Q60" s="125">
        <f t="shared" si="19"/>
        <v>-2.5999999999726242E-4</v>
      </c>
      <c r="R60" s="126" t="s">
        <v>38</v>
      </c>
      <c r="S60" s="127">
        <f t="shared" si="20"/>
        <v>-2.5999999999726242E-4</v>
      </c>
      <c r="T60" s="128">
        <f>IF(M60="ON",IF(ISBLANK(D60),"0",IF(D59&lt;D60,(D60-200),(D60+200))),"0")</f>
        <v>130.68969399999997</v>
      </c>
      <c r="U60" s="128">
        <f t="shared" si="21"/>
        <v>99.559217999999987</v>
      </c>
      <c r="V60" s="128">
        <f t="shared" si="22"/>
        <v>56.632800000000003</v>
      </c>
      <c r="W60" s="128">
        <f t="shared" si="23"/>
        <v>56.620899999999999</v>
      </c>
      <c r="X60" s="129"/>
    </row>
    <row r="61" spans="1:24" x14ac:dyDescent="0.3">
      <c r="A61" s="69">
        <v>9</v>
      </c>
      <c r="B61" s="37" t="s">
        <v>126</v>
      </c>
      <c r="C61" s="37" t="s">
        <v>123</v>
      </c>
      <c r="D61" s="37">
        <v>130.68998400000001</v>
      </c>
      <c r="E61" s="37">
        <v>99.559000999999995</v>
      </c>
      <c r="F61" s="37">
        <v>56.633200000000002</v>
      </c>
      <c r="G61" s="37">
        <v>56.621299999999998</v>
      </c>
      <c r="H61" s="37">
        <v>0.23699999999999999</v>
      </c>
      <c r="I61" s="37">
        <v>0.24299999999999999</v>
      </c>
      <c r="J61" s="6"/>
      <c r="K61" s="38">
        <f>IF(ISBLANK(D61),"",D61-$D$73)</f>
        <v>2.2590000000377586E-4</v>
      </c>
      <c r="L61" s="46">
        <f t="shared" si="17"/>
        <v>2.009166574047535E-4</v>
      </c>
      <c r="M61" s="40" t="s">
        <v>38</v>
      </c>
      <c r="N61" s="38">
        <f>IF(ISBLANK(E61),"",E61-$E$73)</f>
        <v>-7.8200000004358117E-5</v>
      </c>
      <c r="O61" s="46">
        <f t="shared" si="18"/>
        <v>-6.9551494509489806E-5</v>
      </c>
      <c r="P61" s="40" t="s">
        <v>38</v>
      </c>
      <c r="Q61" s="41">
        <f t="shared" si="19"/>
        <v>1.4000000000180535E-4</v>
      </c>
      <c r="R61" s="42" t="s">
        <v>38</v>
      </c>
      <c r="S61" s="43">
        <f t="shared" si="20"/>
        <v>1.4000000000180535E-4</v>
      </c>
      <c r="T61" s="44">
        <f>IF(M61="ON",IF(ISBLANK(D61),"0",D61),"0")</f>
        <v>130.68998400000001</v>
      </c>
      <c r="U61" s="44">
        <f t="shared" si="21"/>
        <v>99.559000999999995</v>
      </c>
      <c r="V61" s="44">
        <f t="shared" si="22"/>
        <v>56.633200000000002</v>
      </c>
      <c r="W61" s="44">
        <f t="shared" si="23"/>
        <v>56.621299999999998</v>
      </c>
      <c r="X61" s="45"/>
    </row>
    <row r="62" spans="1:24" x14ac:dyDescent="0.3">
      <c r="A62" s="69">
        <v>10</v>
      </c>
      <c r="B62" s="37" t="s">
        <v>126</v>
      </c>
      <c r="C62" s="37" t="s">
        <v>123</v>
      </c>
      <c r="D62" s="37">
        <v>330.68933700000002</v>
      </c>
      <c r="E62" s="37">
        <v>300.44108499999999</v>
      </c>
      <c r="F62" s="37">
        <v>56.632800000000003</v>
      </c>
      <c r="G62" s="37">
        <v>56.620899999999999</v>
      </c>
      <c r="H62" s="37">
        <v>0.23699999999999999</v>
      </c>
      <c r="I62" s="37">
        <v>0.24299999999999999</v>
      </c>
      <c r="J62" s="6"/>
      <c r="K62" s="122">
        <f>IF(ISBLANK(D62),"",IF(D61&lt;D62,((D62-200)-$D$73),((D62+200)-$D$73)))</f>
        <v>-4.2109999998274361E-4</v>
      </c>
      <c r="L62" s="123">
        <f t="shared" si="17"/>
        <v>-3.7452592620830792E-4</v>
      </c>
      <c r="M62" s="124" t="s">
        <v>38</v>
      </c>
      <c r="N62" s="122">
        <f>IF(ISBLANK(E62),"",(400-E62)-$E$73)</f>
        <v>-1.6419999998618096E-4</v>
      </c>
      <c r="O62" s="123">
        <f t="shared" si="18"/>
        <v>-1.4603931864433378E-4</v>
      </c>
      <c r="P62" s="124" t="s">
        <v>38</v>
      </c>
      <c r="Q62" s="125">
        <f t="shared" si="19"/>
        <v>-2.5999999999726242E-4</v>
      </c>
      <c r="R62" s="126" t="s">
        <v>38</v>
      </c>
      <c r="S62" s="127">
        <f t="shared" si="20"/>
        <v>-2.5999999999726242E-4</v>
      </c>
      <c r="T62" s="128">
        <f>IF(M62="ON",IF(ISBLANK(D62),"0",IF(D61&lt;D62,(D62-200),(D62+200))),"0")</f>
        <v>130.68933700000002</v>
      </c>
      <c r="U62" s="128">
        <f t="shared" si="21"/>
        <v>99.558915000000013</v>
      </c>
      <c r="V62" s="128">
        <f t="shared" si="22"/>
        <v>56.632800000000003</v>
      </c>
      <c r="W62" s="128">
        <f t="shared" si="23"/>
        <v>56.620899999999999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 t="str">
        <f>B53</f>
        <v>AB0497</v>
      </c>
      <c r="C73" s="49" t="str">
        <f>C53</f>
        <v>AB0450</v>
      </c>
      <c r="D73" s="50">
        <f>T73</f>
        <v>130.68975810000001</v>
      </c>
      <c r="E73" s="50">
        <f>U73</f>
        <v>99.559079199999999</v>
      </c>
      <c r="F73" s="51">
        <f>V73</f>
        <v>56.63306</v>
      </c>
      <c r="G73" s="51">
        <f>W73</f>
        <v>56.621159999999996</v>
      </c>
      <c r="H73" s="49">
        <f>H53</f>
        <v>0.23699999999999999</v>
      </c>
      <c r="I73" s="49">
        <f>I53</f>
        <v>0.24299999999999999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130.68975810000001</v>
      </c>
      <c r="U73" s="57">
        <f>IF(U74=0,VALUE(0),(U53+U54+U55+U56+U57+U58+U59+U60+U61+U62+U63+U64+U65+U66+U67+U68+U69+U70+U71+U72)/U74)</f>
        <v>99.559079199999999</v>
      </c>
      <c r="V73" s="57">
        <f>IF(V74=0,VALUE(0),(V53+V54+V55+V56+V57+V58+V59+V60+V61+V62+V63+V64+V65+V66+V67+V68+V69+V70+V71+V72)/V74)</f>
        <v>56.63306</v>
      </c>
      <c r="W73" s="57">
        <f>IF(W74=0,VALUE(0),(W53+W54+W55+W56+W57+W58+W59+W60+W61+W62+W63+W64+W65+W66+W67+W68+W69+W70+W71+W72)/W74)</f>
        <v>56.621159999999996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10</v>
      </c>
      <c r="U74" s="66">
        <f>COUNT(U53:U72)</f>
        <v>10</v>
      </c>
      <c r="V74" s="66">
        <f>COUNT(V53:V72)</f>
        <v>10</v>
      </c>
      <c r="W74" s="66">
        <f>COUNT(W53:W72)</f>
        <v>10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37" t="s">
        <v>126</v>
      </c>
      <c r="C78" s="37" t="s">
        <v>125</v>
      </c>
      <c r="D78" s="37">
        <v>125.092263</v>
      </c>
      <c r="E78" s="37">
        <v>99.840855000000005</v>
      </c>
      <c r="F78" s="37">
        <v>12.000400000000001</v>
      </c>
      <c r="G78" s="37">
        <v>11.998200000000001</v>
      </c>
      <c r="H78" s="37">
        <v>0.23699999999999999</v>
      </c>
      <c r="I78" s="37">
        <v>0.24399999999999999</v>
      </c>
      <c r="J78" s="6"/>
      <c r="K78" s="38">
        <f>IF(ISBLANK(D78),"",D78-$D$98)</f>
        <v>2.2579999999550182E-4</v>
      </c>
      <c r="L78" s="39">
        <f t="shared" ref="L78:L97" si="24">IF(K78="","",SIN(K78*PI()/200)*G78)</f>
        <v>4.2555912925306913E-5</v>
      </c>
      <c r="M78" s="40" t="s">
        <v>38</v>
      </c>
      <c r="N78" s="38">
        <f>IF(ISBLANK(E78),"",E78-$E$98)</f>
        <v>-1.324599999989573E-3</v>
      </c>
      <c r="O78" s="39">
        <f t="shared" ref="O78:O97" si="25">IF(N78="","",SIN(N78*PI()/200)*G78)</f>
        <v>-2.4964376553406406E-4</v>
      </c>
      <c r="P78" s="40" t="s">
        <v>38</v>
      </c>
      <c r="Q78" s="41">
        <f t="shared" ref="Q78:Q97" si="26">IF(ISBLANK(F78),"",F78-$F$98)</f>
        <v>1.9999999999242846E-5</v>
      </c>
      <c r="R78" s="42" t="s">
        <v>38</v>
      </c>
      <c r="S78" s="43">
        <f t="shared" ref="S78:S97" si="27">IF(ISBLANK(G78),"",G78-$G$98)</f>
        <v>4.9999999999883471E-5</v>
      </c>
      <c r="T78" s="44">
        <f>IF(M78="ON",IF(ISBLANK(D78),"0",D78),"0")</f>
        <v>125.092263</v>
      </c>
      <c r="U78" s="44">
        <f t="shared" ref="U78:U97" si="28">IF(P78="ON",IF(ISBLANK(E78),"0",IF(E78&lt;200,E78,(400-E78))),"0")</f>
        <v>99.840855000000005</v>
      </c>
      <c r="V78" s="44">
        <f t="shared" ref="V78:V97" si="29">IF(R78="ON",IF(ISBLANK(F78),"0",F78),"0")</f>
        <v>12.000400000000001</v>
      </c>
      <c r="W78" s="44">
        <f t="shared" ref="W78:W97" si="30">IF(R78="ON",IF(ISBLANK(G78),"0",G78),"0")</f>
        <v>11.998200000000001</v>
      </c>
      <c r="X78" s="45"/>
    </row>
    <row r="79" spans="1:24" x14ac:dyDescent="0.3">
      <c r="A79" s="69">
        <v>2</v>
      </c>
      <c r="B79" s="37" t="s">
        <v>126</v>
      </c>
      <c r="C79" s="37" t="s">
        <v>125</v>
      </c>
      <c r="D79" s="37">
        <v>325.09169000000003</v>
      </c>
      <c r="E79" s="37">
        <v>300.15624200000002</v>
      </c>
      <c r="F79" s="37">
        <v>12.000299999999999</v>
      </c>
      <c r="G79" s="37">
        <v>11.998100000000001</v>
      </c>
      <c r="H79" s="37">
        <v>0.23699999999999999</v>
      </c>
      <c r="I79" s="37">
        <v>0.24399999999999999</v>
      </c>
      <c r="J79" s="6"/>
      <c r="K79" s="122">
        <f>IF(ISBLANK(D79),"",IF(D78&lt;D79,((D79-200)-$D$98),((D79+200)-$D$98)))</f>
        <v>-3.4719999997889772E-4</v>
      </c>
      <c r="L79" s="123">
        <f t="shared" si="24"/>
        <v>-6.5435295926072519E-5</v>
      </c>
      <c r="M79" s="124" t="s">
        <v>38</v>
      </c>
      <c r="N79" s="122">
        <f>IF(ISBLANK(E79),"",(400-E79)-$E$98)</f>
        <v>1.5783999999854359E-3</v>
      </c>
      <c r="O79" s="123">
        <f t="shared" si="25"/>
        <v>2.9747428307882394E-4</v>
      </c>
      <c r="P79" s="124" t="s">
        <v>38</v>
      </c>
      <c r="Q79" s="125">
        <f t="shared" si="26"/>
        <v>-8.0000000002300453E-5</v>
      </c>
      <c r="R79" s="126" t="s">
        <v>38</v>
      </c>
      <c r="S79" s="127">
        <f t="shared" si="27"/>
        <v>-4.9999999999883471E-5</v>
      </c>
      <c r="T79" s="128">
        <f>IF(M79="ON",IF(ISBLANK(D79),"0",IF(D78&lt;D79,(D79-200),(D79+200))),"0")</f>
        <v>125.09169000000003</v>
      </c>
      <c r="U79" s="128">
        <f t="shared" si="28"/>
        <v>99.84375799999998</v>
      </c>
      <c r="V79" s="128">
        <f t="shared" si="29"/>
        <v>12.000299999999999</v>
      </c>
      <c r="W79" s="128">
        <f t="shared" si="30"/>
        <v>11.998100000000001</v>
      </c>
      <c r="X79" s="129"/>
    </row>
    <row r="80" spans="1:24" x14ac:dyDescent="0.3">
      <c r="A80" s="69">
        <v>3</v>
      </c>
      <c r="B80" s="37" t="s">
        <v>126</v>
      </c>
      <c r="C80" s="37" t="s">
        <v>125</v>
      </c>
      <c r="D80" s="37">
        <v>125.092136</v>
      </c>
      <c r="E80" s="37">
        <v>99.840631999999999</v>
      </c>
      <c r="F80" s="37">
        <v>12.000500000000001</v>
      </c>
      <c r="G80" s="37">
        <v>11.998200000000001</v>
      </c>
      <c r="H80" s="37">
        <v>0.23699999999999999</v>
      </c>
      <c r="I80" s="37">
        <v>0.24399999999999999</v>
      </c>
      <c r="J80" s="6"/>
      <c r="K80" s="38">
        <f>IF(ISBLANK(D80),"",D80-$D$98)</f>
        <v>9.8799999989296339E-5</v>
      </c>
      <c r="L80" s="46">
        <f t="shared" si="24"/>
        <v>1.8620567744267958E-5</v>
      </c>
      <c r="M80" s="40" t="s">
        <v>38</v>
      </c>
      <c r="N80" s="38">
        <f>IF(ISBLANK(E80),"",E80-$E$98)</f>
        <v>-1.5475999999949863E-3</v>
      </c>
      <c r="O80" s="46">
        <f t="shared" si="25"/>
        <v>-2.91671970052945E-4</v>
      </c>
      <c r="P80" s="40" t="s">
        <v>38</v>
      </c>
      <c r="Q80" s="41">
        <f t="shared" si="26"/>
        <v>1.1999999999900979E-4</v>
      </c>
      <c r="R80" s="42" t="s">
        <v>38</v>
      </c>
      <c r="S80" s="43">
        <f t="shared" si="27"/>
        <v>4.9999999999883471E-5</v>
      </c>
      <c r="T80" s="44">
        <f>IF(M80="ON",IF(ISBLANK(D80),"0",D80),"0")</f>
        <v>125.092136</v>
      </c>
      <c r="U80" s="44">
        <f t="shared" si="28"/>
        <v>99.840631999999999</v>
      </c>
      <c r="V80" s="44">
        <f t="shared" si="29"/>
        <v>12.000500000000001</v>
      </c>
      <c r="W80" s="44">
        <f t="shared" si="30"/>
        <v>11.998200000000001</v>
      </c>
      <c r="X80" s="45"/>
    </row>
    <row r="81" spans="1:24" x14ac:dyDescent="0.3">
      <c r="A81" s="69">
        <v>4</v>
      </c>
      <c r="B81" s="37" t="s">
        <v>126</v>
      </c>
      <c r="C81" s="37" t="s">
        <v>125</v>
      </c>
      <c r="D81" s="37">
        <v>325.09169800000001</v>
      </c>
      <c r="E81" s="37">
        <v>300.15626200000003</v>
      </c>
      <c r="F81" s="37">
        <v>12.000299999999999</v>
      </c>
      <c r="G81" s="37">
        <v>11.998100000000001</v>
      </c>
      <c r="H81" s="37">
        <v>0.23699999999999999</v>
      </c>
      <c r="I81" s="37">
        <v>0.24399999999999999</v>
      </c>
      <c r="J81" s="6"/>
      <c r="K81" s="122">
        <f>IF(ISBLANK(D81),"",IF(D80&lt;D81,((D81-200)-$D$98),((D81+200)-$D$98)))</f>
        <v>-3.3919999999909578E-4</v>
      </c>
      <c r="L81" s="123">
        <f t="shared" si="24"/>
        <v>-6.392757021721966E-5</v>
      </c>
      <c r="M81" s="124" t="s">
        <v>38</v>
      </c>
      <c r="N81" s="122">
        <f>IF(ISBLANK(E81),"",(400-E81)-$E$98)</f>
        <v>1.5583999999790876E-3</v>
      </c>
      <c r="O81" s="123">
        <f t="shared" si="25"/>
        <v>2.9370496879706784E-4</v>
      </c>
      <c r="P81" s="124" t="s">
        <v>38</v>
      </c>
      <c r="Q81" s="125">
        <f t="shared" si="26"/>
        <v>-8.0000000002300453E-5</v>
      </c>
      <c r="R81" s="126" t="s">
        <v>38</v>
      </c>
      <c r="S81" s="127">
        <f t="shared" si="27"/>
        <v>-4.9999999999883471E-5</v>
      </c>
      <c r="T81" s="128">
        <f>IF(M81="ON",IF(ISBLANK(D81),"0",IF(D80&lt;D81,(D81-200),(D81+200))),"0")</f>
        <v>125.09169800000001</v>
      </c>
      <c r="U81" s="128">
        <f t="shared" si="28"/>
        <v>99.843737999999973</v>
      </c>
      <c r="V81" s="128">
        <f t="shared" si="29"/>
        <v>12.000299999999999</v>
      </c>
      <c r="W81" s="128">
        <f t="shared" si="30"/>
        <v>11.998100000000001</v>
      </c>
      <c r="X81" s="129"/>
    </row>
    <row r="82" spans="1:24" x14ac:dyDescent="0.3">
      <c r="A82" s="69">
        <v>5</v>
      </c>
      <c r="B82" s="37" t="s">
        <v>126</v>
      </c>
      <c r="C82" s="37" t="s">
        <v>125</v>
      </c>
      <c r="D82" s="37">
        <v>125.092507</v>
      </c>
      <c r="E82" s="37">
        <v>99.840648000000002</v>
      </c>
      <c r="F82" s="37">
        <v>12.0006</v>
      </c>
      <c r="G82" s="37">
        <v>11.9983</v>
      </c>
      <c r="H82" s="37">
        <v>0.23699999999999999</v>
      </c>
      <c r="I82" s="37">
        <v>0.24399999999999999</v>
      </c>
      <c r="J82" s="6"/>
      <c r="K82" s="38">
        <f>IF(ISBLANK(D82),"",D82-$D$98)</f>
        <v>4.6979999999052779E-4</v>
      </c>
      <c r="L82" s="46">
        <f t="shared" si="24"/>
        <v>8.8542668394856654E-5</v>
      </c>
      <c r="M82" s="40" t="s">
        <v>38</v>
      </c>
      <c r="N82" s="38">
        <f>IF(ISBLANK(E82),"",E82-$E$98)</f>
        <v>-1.5315999999927499E-3</v>
      </c>
      <c r="O82" s="46">
        <f t="shared" si="25"/>
        <v>-2.886588993269551E-4</v>
      </c>
      <c r="P82" s="40" t="s">
        <v>38</v>
      </c>
      <c r="Q82" s="41">
        <f t="shared" si="26"/>
        <v>2.1999999999877673E-4</v>
      </c>
      <c r="R82" s="42" t="s">
        <v>38</v>
      </c>
      <c r="S82" s="43">
        <f t="shared" si="27"/>
        <v>1.4999999999965041E-4</v>
      </c>
      <c r="T82" s="44">
        <f>IF(M82="ON",IF(ISBLANK(D82),"0",D82),"0")</f>
        <v>125.092507</v>
      </c>
      <c r="U82" s="44">
        <f t="shared" si="28"/>
        <v>99.840648000000002</v>
      </c>
      <c r="V82" s="44">
        <f t="shared" si="29"/>
        <v>12.0006</v>
      </c>
      <c r="W82" s="44">
        <f t="shared" si="30"/>
        <v>11.9983</v>
      </c>
      <c r="X82" s="45"/>
    </row>
    <row r="83" spans="1:24" x14ac:dyDescent="0.3">
      <c r="A83" s="69">
        <v>6</v>
      </c>
      <c r="B83" s="37" t="s">
        <v>126</v>
      </c>
      <c r="C83" s="37" t="s">
        <v>125</v>
      </c>
      <c r="D83" s="37">
        <v>325.09185600000001</v>
      </c>
      <c r="E83" s="37">
        <v>300.15643399999999</v>
      </c>
      <c r="F83" s="37">
        <v>12.0002</v>
      </c>
      <c r="G83" s="37">
        <v>11.997999999999999</v>
      </c>
      <c r="H83" s="37">
        <v>0.23699999999999999</v>
      </c>
      <c r="I83" s="37">
        <v>0.24399999999999999</v>
      </c>
      <c r="J83" s="6"/>
      <c r="K83" s="122">
        <f>IF(ISBLANK(D83),"",IF(D82&lt;D83,((D83-200)-$D$98),((D83+200)-$D$98)))</f>
        <v>-1.812000000001035E-4</v>
      </c>
      <c r="L83" s="123">
        <f t="shared" si="24"/>
        <v>-3.4149702763913321E-5</v>
      </c>
      <c r="M83" s="124" t="s">
        <v>38</v>
      </c>
      <c r="N83" s="122">
        <f>IF(ISBLANK(E83),"",(400-E83)-$E$98)</f>
        <v>1.3864000000154419E-3</v>
      </c>
      <c r="O83" s="123">
        <f t="shared" si="25"/>
        <v>2.6128668823792119E-4</v>
      </c>
      <c r="P83" s="124" t="s">
        <v>38</v>
      </c>
      <c r="Q83" s="125">
        <f t="shared" si="26"/>
        <v>-1.800000000020674E-4</v>
      </c>
      <c r="R83" s="126" t="s">
        <v>38</v>
      </c>
      <c r="S83" s="127">
        <f t="shared" si="27"/>
        <v>-1.5000000000142677E-4</v>
      </c>
      <c r="T83" s="128">
        <f>IF(M83="ON",IF(ISBLANK(D83),"0",IF(D82&lt;D83,(D83-200),(D83+200))),"0")</f>
        <v>125.09185600000001</v>
      </c>
      <c r="U83" s="128">
        <f t="shared" si="28"/>
        <v>99.84356600000001</v>
      </c>
      <c r="V83" s="128">
        <f t="shared" si="29"/>
        <v>12.0002</v>
      </c>
      <c r="W83" s="128">
        <f t="shared" si="30"/>
        <v>11.997999999999999</v>
      </c>
      <c r="X83" s="129"/>
    </row>
    <row r="84" spans="1:24" x14ac:dyDescent="0.3">
      <c r="A84" s="69">
        <v>7</v>
      </c>
      <c r="B84" s="37" t="s">
        <v>126</v>
      </c>
      <c r="C84" s="37" t="s">
        <v>125</v>
      </c>
      <c r="D84" s="37">
        <v>125.092455</v>
      </c>
      <c r="E84" s="37">
        <v>99.840528000000006</v>
      </c>
      <c r="F84" s="37">
        <v>12.0006</v>
      </c>
      <c r="G84" s="37">
        <v>11.9983</v>
      </c>
      <c r="H84" s="37">
        <v>0.23699999999999999</v>
      </c>
      <c r="I84" s="37">
        <v>0.24399999999999999</v>
      </c>
      <c r="J84" s="6"/>
      <c r="K84" s="38">
        <f>IF(ISBLANK(D84),"",D84-$D$98)</f>
        <v>4.1779999999391748E-4</v>
      </c>
      <c r="L84" s="46">
        <f t="shared" si="24"/>
        <v>7.874228790048664E-5</v>
      </c>
      <c r="M84" s="40" t="s">
        <v>38</v>
      </c>
      <c r="N84" s="38">
        <f>IF(ISBLANK(E84),"",E84-$E$98)</f>
        <v>-1.6515999999882069E-3</v>
      </c>
      <c r="O84" s="46">
        <f t="shared" si="25"/>
        <v>-3.1127516200036735E-4</v>
      </c>
      <c r="P84" s="40" t="s">
        <v>38</v>
      </c>
      <c r="Q84" s="41">
        <f t="shared" si="26"/>
        <v>2.1999999999877673E-4</v>
      </c>
      <c r="R84" s="42" t="s">
        <v>38</v>
      </c>
      <c r="S84" s="43">
        <f t="shared" si="27"/>
        <v>1.4999999999965041E-4</v>
      </c>
      <c r="T84" s="44">
        <f>IF(M84="ON",IF(ISBLANK(D84),"0",D84),"0")</f>
        <v>125.092455</v>
      </c>
      <c r="U84" s="44">
        <f t="shared" si="28"/>
        <v>99.840528000000006</v>
      </c>
      <c r="V84" s="44">
        <f t="shared" si="29"/>
        <v>12.0006</v>
      </c>
      <c r="W84" s="44">
        <f t="shared" si="30"/>
        <v>11.9983</v>
      </c>
      <c r="X84" s="45"/>
    </row>
    <row r="85" spans="1:24" x14ac:dyDescent="0.3">
      <c r="A85" s="69">
        <v>8</v>
      </c>
      <c r="B85" s="37" t="s">
        <v>126</v>
      </c>
      <c r="C85" s="37" t="s">
        <v>125</v>
      </c>
      <c r="D85" s="37">
        <v>325.09165000000002</v>
      </c>
      <c r="E85" s="37">
        <v>300.15631500000001</v>
      </c>
      <c r="F85" s="37">
        <v>12.0002</v>
      </c>
      <c r="G85" s="37">
        <v>11.997999999999999</v>
      </c>
      <c r="H85" s="37">
        <v>0.23699999999999999</v>
      </c>
      <c r="I85" s="37">
        <v>0.24399999999999999</v>
      </c>
      <c r="J85" s="6"/>
      <c r="K85" s="122">
        <f>IF(ISBLANK(D85),"",IF(D84&lt;D85,((D85-200)-$D$98),((D85+200)-$D$98)))</f>
        <v>-3.8719999999159427E-4</v>
      </c>
      <c r="L85" s="123">
        <f t="shared" si="24"/>
        <v>-7.2973316279409286E-5</v>
      </c>
      <c r="M85" s="124" t="s">
        <v>38</v>
      </c>
      <c r="N85" s="122">
        <f>IF(ISBLANK(E85),"",(400-E85)-$E$98)</f>
        <v>1.5053999999992129E-3</v>
      </c>
      <c r="O85" s="123">
        <f t="shared" si="25"/>
        <v>2.8371392128044825E-4</v>
      </c>
      <c r="P85" s="124" t="s">
        <v>38</v>
      </c>
      <c r="Q85" s="125">
        <f t="shared" si="26"/>
        <v>-1.800000000020674E-4</v>
      </c>
      <c r="R85" s="126" t="s">
        <v>38</v>
      </c>
      <c r="S85" s="127">
        <f t="shared" si="27"/>
        <v>-1.5000000000142677E-4</v>
      </c>
      <c r="T85" s="128">
        <f>IF(M85="ON",IF(ISBLANK(D85),"0",IF(D84&lt;D85,(D85-200),(D85+200))),"0")</f>
        <v>125.09165000000002</v>
      </c>
      <c r="U85" s="128">
        <f t="shared" si="28"/>
        <v>99.843684999999994</v>
      </c>
      <c r="V85" s="128">
        <f t="shared" si="29"/>
        <v>12.0002</v>
      </c>
      <c r="W85" s="128">
        <f t="shared" si="30"/>
        <v>11.997999999999999</v>
      </c>
      <c r="X85" s="129"/>
    </row>
    <row r="86" spans="1:24" x14ac:dyDescent="0.3">
      <c r="A86" s="69">
        <v>9</v>
      </c>
      <c r="B86" s="37" t="s">
        <v>126</v>
      </c>
      <c r="C86" s="37" t="s">
        <v>125</v>
      </c>
      <c r="D86" s="37">
        <v>125.09222</v>
      </c>
      <c r="E86" s="37">
        <v>99.840760000000003</v>
      </c>
      <c r="F86" s="37">
        <v>12.000500000000001</v>
      </c>
      <c r="G86" s="37">
        <v>11.9983</v>
      </c>
      <c r="H86" s="37">
        <v>0.23699999999999999</v>
      </c>
      <c r="I86" s="37">
        <v>0.24399999999999999</v>
      </c>
      <c r="J86" s="6"/>
      <c r="K86" s="38">
        <f>IF(ISBLANK(D86),"",D86-$D$98)</f>
        <v>1.8279999999037955E-4</v>
      </c>
      <c r="L86" s="46">
        <f t="shared" si="24"/>
        <v>3.4452106816047206E-5</v>
      </c>
      <c r="M86" s="40" t="s">
        <v>38</v>
      </c>
      <c r="N86" s="38">
        <f>IF(ISBLANK(E86),"",E86-$E$98)</f>
        <v>-1.4195999999913056E-3</v>
      </c>
      <c r="O86" s="46">
        <f t="shared" si="25"/>
        <v>-2.6755038749643866E-4</v>
      </c>
      <c r="P86" s="40" t="s">
        <v>38</v>
      </c>
      <c r="Q86" s="41">
        <f t="shared" si="26"/>
        <v>1.1999999999900979E-4</v>
      </c>
      <c r="R86" s="42" t="s">
        <v>38</v>
      </c>
      <c r="S86" s="43">
        <f t="shared" si="27"/>
        <v>1.4999999999965041E-4</v>
      </c>
      <c r="T86" s="44">
        <f>IF(M86="ON",IF(ISBLANK(D86),"0",D86),"0")</f>
        <v>125.09222</v>
      </c>
      <c r="U86" s="44">
        <f t="shared" si="28"/>
        <v>99.840760000000003</v>
      </c>
      <c r="V86" s="44">
        <f t="shared" si="29"/>
        <v>12.000500000000001</v>
      </c>
      <c r="W86" s="44">
        <f t="shared" si="30"/>
        <v>11.9983</v>
      </c>
      <c r="X86" s="45"/>
    </row>
    <row r="87" spans="1:24" x14ac:dyDescent="0.3">
      <c r="A87" s="69">
        <v>10</v>
      </c>
      <c r="B87" s="37" t="s">
        <v>126</v>
      </c>
      <c r="C87" s="37" t="s">
        <v>125</v>
      </c>
      <c r="D87" s="37">
        <v>325.09189700000002</v>
      </c>
      <c r="E87" s="37">
        <v>300.15637400000003</v>
      </c>
      <c r="F87" s="37">
        <v>12.0002</v>
      </c>
      <c r="G87" s="37">
        <v>11.997999999999999</v>
      </c>
      <c r="H87" s="37">
        <v>0.23699999999999999</v>
      </c>
      <c r="I87" s="37">
        <v>0.24399999999999999</v>
      </c>
      <c r="J87" s="6"/>
      <c r="K87" s="122">
        <f>IF(ISBLANK(D87),"",IF(D86&lt;D87,((D87-200)-$D$98),((D87+200)-$D$98)))</f>
        <v>-1.4019999998993171E-4</v>
      </c>
      <c r="L87" s="123">
        <f t="shared" si="24"/>
        <v>-2.6422672887178139E-5</v>
      </c>
      <c r="M87" s="124" t="s">
        <v>38</v>
      </c>
      <c r="N87" s="122">
        <f>IF(ISBLANK(E87),"",(400-E87)-$E$98)</f>
        <v>1.4463999999776433E-3</v>
      </c>
      <c r="O87" s="123">
        <f t="shared" si="25"/>
        <v>2.725945368253295E-4</v>
      </c>
      <c r="P87" s="124" t="s">
        <v>38</v>
      </c>
      <c r="Q87" s="125">
        <f t="shared" si="26"/>
        <v>-1.800000000020674E-4</v>
      </c>
      <c r="R87" s="126" t="s">
        <v>38</v>
      </c>
      <c r="S87" s="127">
        <f t="shared" si="27"/>
        <v>-1.5000000000142677E-4</v>
      </c>
      <c r="T87" s="128">
        <f>IF(M87="ON",IF(ISBLANK(D87),"0",IF(D86&lt;D87,(D87-200),(D87+200))),"0")</f>
        <v>125.09189700000002</v>
      </c>
      <c r="U87" s="128">
        <f t="shared" si="28"/>
        <v>99.843625999999972</v>
      </c>
      <c r="V87" s="128">
        <f t="shared" si="29"/>
        <v>12.0002</v>
      </c>
      <c r="W87" s="128">
        <f t="shared" si="30"/>
        <v>11.997999999999999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 t="str">
        <f>B78</f>
        <v>AB0497</v>
      </c>
      <c r="C98" s="49" t="str">
        <f>C78</f>
        <v>AB0487</v>
      </c>
      <c r="D98" s="50">
        <f>T98</f>
        <v>125.09203720000001</v>
      </c>
      <c r="E98" s="50">
        <f>U98</f>
        <v>99.842179599999994</v>
      </c>
      <c r="F98" s="51">
        <f>V98</f>
        <v>12.000380000000002</v>
      </c>
      <c r="G98" s="51">
        <f>W98</f>
        <v>11.998150000000001</v>
      </c>
      <c r="H98" s="49">
        <f>H78</f>
        <v>0.23699999999999999</v>
      </c>
      <c r="I98" s="49">
        <f>I78</f>
        <v>0.24399999999999999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125.09203720000001</v>
      </c>
      <c r="U98" s="57">
        <f>IF(U99=0,VALUE(0),(U78+U79+U80+U81+U82+U83+U84+U85+U86+U87+U88+U89+U90+U91+U92+U93+U94+U95+U96+U97)/U99)</f>
        <v>99.842179599999994</v>
      </c>
      <c r="V98" s="57">
        <f>IF(V99=0,VALUE(0),(V78+V79+V80+V81+V82+V83+V84+V85+V86+V87+V88+V89+V90+V91+V92+V93+V94+V95+V96+V97)/V99)</f>
        <v>12.000380000000002</v>
      </c>
      <c r="W98" s="57">
        <f>IF(W99=0,VALUE(0),(W78+W79+W80+W81+W82+W83+W84+W85+W86+W87+W88+W89+W90+W91+W92+W93+W94+W95+W96+W97)/W99)</f>
        <v>11.998150000000001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10</v>
      </c>
      <c r="U99" s="66">
        <f>COUNT(U78:U97)</f>
        <v>10</v>
      </c>
      <c r="V99" s="66">
        <f>COUNT(V78:V97)</f>
        <v>10</v>
      </c>
      <c r="W99" s="66">
        <f>COUNT(W78:W97)</f>
        <v>10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 t="s">
        <v>126</v>
      </c>
      <c r="C103" s="37" t="s">
        <v>128</v>
      </c>
      <c r="D103" s="37">
        <v>320.51731699999999</v>
      </c>
      <c r="E103" s="37">
        <v>99.443659999999994</v>
      </c>
      <c r="F103" s="37">
        <v>26.652100000000001</v>
      </c>
      <c r="G103" s="37">
        <v>26.646100000000001</v>
      </c>
      <c r="H103" s="37">
        <v>0.23699999999999999</v>
      </c>
      <c r="I103" s="37">
        <v>0</v>
      </c>
      <c r="J103" s="6"/>
      <c r="K103" s="38">
        <f>IF(ISBLANK(D103),"",D103-$D$123)</f>
        <v>3.2479999998713538E-4</v>
      </c>
      <c r="L103" s="39">
        <f t="shared" ref="L103:L122" si="31">IF(K103="","",SIN(K103*PI()/200)*G103)</f>
        <v>1.3594697581309969E-4</v>
      </c>
      <c r="M103" s="40" t="s">
        <v>38</v>
      </c>
      <c r="N103" s="38">
        <f>IF(ISBLANK(E103),"",E103-$E$123)</f>
        <v>-7.0140000001117642E-4</v>
      </c>
      <c r="O103" s="39">
        <f t="shared" ref="O103:O122" si="32">IF(N103="","",SIN(N103*PI()/200)*G103)</f>
        <v>-2.935751503666528E-4</v>
      </c>
      <c r="P103" s="40" t="s">
        <v>38</v>
      </c>
      <c r="Q103" s="41">
        <f t="shared" ref="Q103:Q122" si="33">IF(ISBLANK(F103),"",F103-$F$123)</f>
        <v>-9.9999999996214228E-6</v>
      </c>
      <c r="R103" s="42" t="s">
        <v>38</v>
      </c>
      <c r="S103" s="43">
        <f t="shared" ref="S103:S122" si="34">IF(ISBLANK(G103),"",G103-$G$123)</f>
        <v>-9.9999999996214228E-6</v>
      </c>
      <c r="T103" s="44">
        <f>IF(M103="ON",IF(ISBLANK(D103),"0",D103),"0")</f>
        <v>320.51731699999999</v>
      </c>
      <c r="U103" s="44">
        <f t="shared" ref="U103:U122" si="35">IF(P103="ON",IF(ISBLANK(E103),"0",IF(E103&lt;200,E103,(400-E103))),"0")</f>
        <v>99.443659999999994</v>
      </c>
      <c r="V103" s="44">
        <f t="shared" ref="V103:V122" si="36">IF(R103="ON",IF(ISBLANK(F103),"0",F103),"0")</f>
        <v>26.652100000000001</v>
      </c>
      <c r="W103" s="44">
        <f t="shared" ref="W103:W122" si="37">IF(R103="ON",IF(ISBLANK(G103),"0",G103),"0")</f>
        <v>26.646100000000001</v>
      </c>
      <c r="X103" s="45"/>
    </row>
    <row r="104" spans="1:24" x14ac:dyDescent="0.3">
      <c r="A104" s="69">
        <v>2</v>
      </c>
      <c r="B104" s="37" t="s">
        <v>126</v>
      </c>
      <c r="C104" s="37" t="s">
        <v>128</v>
      </c>
      <c r="D104" s="37">
        <v>120.516464</v>
      </c>
      <c r="E104" s="37">
        <v>300.55463900000001</v>
      </c>
      <c r="F104" s="37">
        <v>26.652100000000001</v>
      </c>
      <c r="G104" s="37">
        <v>26.646100000000001</v>
      </c>
      <c r="H104" s="37">
        <v>0.23699999999999999</v>
      </c>
      <c r="I104" s="37">
        <v>0</v>
      </c>
      <c r="J104" s="6"/>
      <c r="K104" s="122">
        <f>IF(ISBLANK(D104),"",IF(D103&lt;D104,((D104-200)-$D$123),((D104+200)-$D$123)))</f>
        <v>-5.2820000001929657E-4</v>
      </c>
      <c r="L104" s="123">
        <f t="shared" si="31"/>
        <v>-2.2108125809554914E-4</v>
      </c>
      <c r="M104" s="124" t="s">
        <v>38</v>
      </c>
      <c r="N104" s="122">
        <f>IF(ISBLANK(E104),"",(400-E104)-$E$123)</f>
        <v>9.9959999998588955E-4</v>
      </c>
      <c r="O104" s="123">
        <f t="shared" si="32"/>
        <v>4.1838853762698352E-4</v>
      </c>
      <c r="P104" s="124" t="s">
        <v>38</v>
      </c>
      <c r="Q104" s="125">
        <f t="shared" si="33"/>
        <v>-9.9999999996214228E-6</v>
      </c>
      <c r="R104" s="126" t="s">
        <v>38</v>
      </c>
      <c r="S104" s="127">
        <f t="shared" si="34"/>
        <v>-9.9999999996214228E-6</v>
      </c>
      <c r="T104" s="128">
        <f>IF(M104="ON",IF(ISBLANK(D104),"0",IF(D103&lt;D104,(D104-200),(D104+200))),"0")</f>
        <v>320.51646399999998</v>
      </c>
      <c r="U104" s="128">
        <f t="shared" si="35"/>
        <v>99.445360999999991</v>
      </c>
      <c r="V104" s="128">
        <f t="shared" si="36"/>
        <v>26.652100000000001</v>
      </c>
      <c r="W104" s="128">
        <f t="shared" si="37"/>
        <v>26.646100000000001</v>
      </c>
      <c r="X104" s="129"/>
    </row>
    <row r="105" spans="1:24" x14ac:dyDescent="0.3">
      <c r="A105" s="69">
        <v>3</v>
      </c>
      <c r="B105" s="37" t="s">
        <v>126</v>
      </c>
      <c r="C105" s="37" t="s">
        <v>128</v>
      </c>
      <c r="D105" s="37">
        <v>320.51709299999999</v>
      </c>
      <c r="E105" s="37">
        <v>99.443308000000002</v>
      </c>
      <c r="F105" s="37">
        <v>26.6523</v>
      </c>
      <c r="G105" s="37">
        <v>26.6463</v>
      </c>
      <c r="H105" s="37">
        <v>0.23699999999999999</v>
      </c>
      <c r="I105" s="37">
        <v>0</v>
      </c>
      <c r="J105" s="6"/>
      <c r="K105" s="38">
        <f>IF(ISBLANK(D105),"",D105-$D$123)</f>
        <v>1.0079999998424682E-4</v>
      </c>
      <c r="L105" s="46">
        <f t="shared" si="31"/>
        <v>4.2190757437364986E-5</v>
      </c>
      <c r="M105" s="40" t="s">
        <v>38</v>
      </c>
      <c r="N105" s="38">
        <f>IF(ISBLANK(E105),"",E105-$E$123)</f>
        <v>-1.0534000000035348E-3</v>
      </c>
      <c r="O105" s="46">
        <f t="shared" si="32"/>
        <v>-4.409101576349765E-4</v>
      </c>
      <c r="P105" s="40" t="s">
        <v>38</v>
      </c>
      <c r="Q105" s="41">
        <f t="shared" si="33"/>
        <v>1.8999999999991246E-4</v>
      </c>
      <c r="R105" s="42" t="s">
        <v>38</v>
      </c>
      <c r="S105" s="43">
        <f t="shared" si="34"/>
        <v>1.8999999999991246E-4</v>
      </c>
      <c r="T105" s="44">
        <f>IF(M105="ON",IF(ISBLANK(D105),"0",D105),"0")</f>
        <v>320.51709299999999</v>
      </c>
      <c r="U105" s="44">
        <f t="shared" si="35"/>
        <v>99.443308000000002</v>
      </c>
      <c r="V105" s="44">
        <f t="shared" si="36"/>
        <v>26.6523</v>
      </c>
      <c r="W105" s="44">
        <f t="shared" si="37"/>
        <v>26.6463</v>
      </c>
      <c r="X105" s="45"/>
    </row>
    <row r="106" spans="1:24" x14ac:dyDescent="0.3">
      <c r="A106" s="69">
        <v>4</v>
      </c>
      <c r="B106" s="37" t="s">
        <v>126</v>
      </c>
      <c r="C106" s="37" t="s">
        <v>128</v>
      </c>
      <c r="D106" s="37">
        <v>120.516542</v>
      </c>
      <c r="E106" s="37">
        <v>300.55516699999998</v>
      </c>
      <c r="F106" s="37">
        <v>26.652100000000001</v>
      </c>
      <c r="G106" s="37">
        <v>26.646100000000001</v>
      </c>
      <c r="H106" s="37">
        <v>0.23699999999999999</v>
      </c>
      <c r="I106" s="37">
        <v>0</v>
      </c>
      <c r="J106" s="6"/>
      <c r="K106" s="122">
        <f>IF(ISBLANK(D106),"",IF(D105&lt;D106,((D106-200)-$D$123),((D106+200)-$D$123)))</f>
        <v>-4.5019999998885396E-4</v>
      </c>
      <c r="L106" s="123">
        <f t="shared" si="31"/>
        <v>-1.8843389320111374E-4</v>
      </c>
      <c r="M106" s="124" t="s">
        <v>38</v>
      </c>
      <c r="N106" s="122">
        <f>IF(ISBLANK(E106),"",(400-E106)-$E$123)</f>
        <v>4.7160000001156277E-4</v>
      </c>
      <c r="O106" s="123">
        <f t="shared" si="32"/>
        <v>1.9739099075511348E-4</v>
      </c>
      <c r="P106" s="124" t="s">
        <v>38</v>
      </c>
      <c r="Q106" s="125">
        <f t="shared" si="33"/>
        <v>-9.9999999996214228E-6</v>
      </c>
      <c r="R106" s="126" t="s">
        <v>38</v>
      </c>
      <c r="S106" s="127">
        <f t="shared" si="34"/>
        <v>-9.9999999996214228E-6</v>
      </c>
      <c r="T106" s="128">
        <f>IF(M106="ON",IF(ISBLANK(D106),"0",IF(D105&lt;D106,(D106-200),(D106+200))),"0")</f>
        <v>320.51654200000002</v>
      </c>
      <c r="U106" s="128">
        <f t="shared" si="35"/>
        <v>99.444833000000017</v>
      </c>
      <c r="V106" s="128">
        <f t="shared" si="36"/>
        <v>26.652100000000001</v>
      </c>
      <c r="W106" s="128">
        <f t="shared" si="37"/>
        <v>26.646100000000001</v>
      </c>
      <c r="X106" s="129"/>
    </row>
    <row r="107" spans="1:24" x14ac:dyDescent="0.3">
      <c r="A107" s="69">
        <v>5</v>
      </c>
      <c r="B107" s="37" t="s">
        <v>126</v>
      </c>
      <c r="C107" s="37" t="s">
        <v>128</v>
      </c>
      <c r="D107" s="37">
        <v>320.51781299999999</v>
      </c>
      <c r="E107" s="37">
        <v>99.443607999999998</v>
      </c>
      <c r="F107" s="37">
        <v>26.652200000000001</v>
      </c>
      <c r="G107" s="37">
        <v>26.6462</v>
      </c>
      <c r="H107" s="37">
        <v>0.23699999999999999</v>
      </c>
      <c r="I107" s="37">
        <v>0</v>
      </c>
      <c r="J107" s="6"/>
      <c r="K107" s="38">
        <f>IF(ISBLANK(D107),"",D107-$D$123)</f>
        <v>8.2079999998541098E-4</v>
      </c>
      <c r="L107" s="46">
        <f t="shared" si="31"/>
        <v>3.4355202128998557E-4</v>
      </c>
      <c r="M107" s="40" t="s">
        <v>38</v>
      </c>
      <c r="N107" s="38">
        <f>IF(ISBLANK(E107),"",E107-$E$123)</f>
        <v>-7.5340000000778673E-4</v>
      </c>
      <c r="O107" s="46">
        <f t="shared" si="32"/>
        <v>-3.1534124372353817E-4</v>
      </c>
      <c r="P107" s="40" t="s">
        <v>38</v>
      </c>
      <c r="Q107" s="41">
        <f t="shared" si="33"/>
        <v>9.0000000000145519E-5</v>
      </c>
      <c r="R107" s="42" t="s">
        <v>38</v>
      </c>
      <c r="S107" s="43">
        <f t="shared" si="34"/>
        <v>9.0000000000145519E-5</v>
      </c>
      <c r="T107" s="44">
        <f>IF(M107="ON",IF(ISBLANK(D107),"0",D107),"0")</f>
        <v>320.51781299999999</v>
      </c>
      <c r="U107" s="44">
        <f t="shared" si="35"/>
        <v>99.443607999999998</v>
      </c>
      <c r="V107" s="44">
        <f t="shared" si="36"/>
        <v>26.652200000000001</v>
      </c>
      <c r="W107" s="44">
        <f t="shared" si="37"/>
        <v>26.6462</v>
      </c>
      <c r="X107" s="45"/>
    </row>
    <row r="108" spans="1:24" x14ac:dyDescent="0.3">
      <c r="A108" s="69">
        <v>6</v>
      </c>
      <c r="B108" s="37" t="s">
        <v>126</v>
      </c>
      <c r="C108" s="37" t="s">
        <v>128</v>
      </c>
      <c r="D108" s="37">
        <v>120.51623600000001</v>
      </c>
      <c r="E108" s="37">
        <v>300.55426399999999</v>
      </c>
      <c r="F108" s="37">
        <v>26.651900000000001</v>
      </c>
      <c r="G108" s="37">
        <v>26.645900000000001</v>
      </c>
      <c r="H108" s="37">
        <v>0.23699999999999999</v>
      </c>
      <c r="I108" s="37">
        <v>0</v>
      </c>
      <c r="J108" s="6"/>
      <c r="K108" s="122">
        <f>IF(ISBLANK(D108),"",IF(D107&lt;D108,((D108-200)-$D$123),((D108+200)-$D$123)))</f>
        <v>-7.5620000001208609E-4</v>
      </c>
      <c r="L108" s="123">
        <f t="shared" si="31"/>
        <v>-3.165096413030336E-4</v>
      </c>
      <c r="M108" s="124" t="s">
        <v>38</v>
      </c>
      <c r="N108" s="122">
        <f>IF(ISBLANK(E108),"",(400-E108)-$E$123)</f>
        <v>1.3746000000054437E-3</v>
      </c>
      <c r="O108" s="123">
        <f t="shared" si="32"/>
        <v>5.7534270418717749E-4</v>
      </c>
      <c r="P108" s="124" t="s">
        <v>38</v>
      </c>
      <c r="Q108" s="125">
        <f t="shared" si="33"/>
        <v>-2.0999999999915531E-4</v>
      </c>
      <c r="R108" s="126" t="s">
        <v>38</v>
      </c>
      <c r="S108" s="127">
        <f t="shared" si="34"/>
        <v>-2.0999999999915531E-4</v>
      </c>
      <c r="T108" s="128">
        <f>IF(M108="ON",IF(ISBLANK(D108),"0",IF(D107&lt;D108,(D108-200),(D108+200))),"0")</f>
        <v>320.51623599999999</v>
      </c>
      <c r="U108" s="128">
        <f t="shared" si="35"/>
        <v>99.445736000000011</v>
      </c>
      <c r="V108" s="128">
        <f t="shared" si="36"/>
        <v>26.651900000000001</v>
      </c>
      <c r="W108" s="128">
        <f t="shared" si="37"/>
        <v>26.645900000000001</v>
      </c>
      <c r="X108" s="129"/>
    </row>
    <row r="109" spans="1:24" x14ac:dyDescent="0.3">
      <c r="A109" s="69">
        <v>7</v>
      </c>
      <c r="B109" s="37" t="s">
        <v>126</v>
      </c>
      <c r="C109" s="37" t="s">
        <v>128</v>
      </c>
      <c r="D109" s="37">
        <v>320.51781699999998</v>
      </c>
      <c r="E109" s="37">
        <v>99.443619999999996</v>
      </c>
      <c r="F109" s="37">
        <v>26.652200000000001</v>
      </c>
      <c r="G109" s="37">
        <v>26.6462</v>
      </c>
      <c r="H109" s="37">
        <v>0.23699999999999999</v>
      </c>
      <c r="I109" s="37">
        <v>0</v>
      </c>
      <c r="J109" s="6"/>
      <c r="K109" s="38">
        <f>IF(ISBLANK(D109),"",D109-$D$123)</f>
        <v>8.2479999997531195E-4</v>
      </c>
      <c r="L109" s="46">
        <f t="shared" si="31"/>
        <v>3.4522625140894045E-4</v>
      </c>
      <c r="M109" s="40" t="s">
        <v>38</v>
      </c>
      <c r="N109" s="38">
        <f>IF(ISBLANK(E109),"",E109-$E$123)</f>
        <v>-7.4140000000966211E-4</v>
      </c>
      <c r="O109" s="46">
        <f t="shared" si="32"/>
        <v>-3.103185533547042E-4</v>
      </c>
      <c r="P109" s="40" t="s">
        <v>38</v>
      </c>
      <c r="Q109" s="41">
        <f t="shared" si="33"/>
        <v>9.0000000000145519E-5</v>
      </c>
      <c r="R109" s="42" t="s">
        <v>38</v>
      </c>
      <c r="S109" s="43">
        <f t="shared" si="34"/>
        <v>9.0000000000145519E-5</v>
      </c>
      <c r="T109" s="44">
        <f>IF(M109="ON",IF(ISBLANK(D109),"0",D109),"0")</f>
        <v>320.51781699999998</v>
      </c>
      <c r="U109" s="44">
        <f t="shared" si="35"/>
        <v>99.443619999999996</v>
      </c>
      <c r="V109" s="44">
        <f t="shared" si="36"/>
        <v>26.652200000000001</v>
      </c>
      <c r="W109" s="44">
        <f t="shared" si="37"/>
        <v>26.6462</v>
      </c>
      <c r="X109" s="45"/>
    </row>
    <row r="110" spans="1:24" x14ac:dyDescent="0.3">
      <c r="A110" s="69">
        <v>8</v>
      </c>
      <c r="B110" s="37" t="s">
        <v>126</v>
      </c>
      <c r="C110" s="37" t="s">
        <v>128</v>
      </c>
      <c r="D110" s="37">
        <v>120.516417</v>
      </c>
      <c r="E110" s="37">
        <v>300.55533700000001</v>
      </c>
      <c r="F110" s="37">
        <v>26.652000000000001</v>
      </c>
      <c r="G110" s="37">
        <v>26.646000000000001</v>
      </c>
      <c r="H110" s="37">
        <v>0.23699999999999999</v>
      </c>
      <c r="I110" s="37">
        <v>0</v>
      </c>
      <c r="J110" s="6"/>
      <c r="K110" s="122">
        <f>IF(ISBLANK(D110),"",IF(D109&lt;D110,((D110-200)-$D$123),((D110+200)-$D$123)))</f>
        <v>-5.7520000001431981E-4</v>
      </c>
      <c r="L110" s="123">
        <f t="shared" si="31"/>
        <v>-2.4075248469228222E-4</v>
      </c>
      <c r="M110" s="124" t="s">
        <v>38</v>
      </c>
      <c r="N110" s="122">
        <f>IF(ISBLANK(E110),"",(400-E110)-$E$123)</f>
        <v>3.0159999998602416E-4</v>
      </c>
      <c r="O110" s="123">
        <f t="shared" si="32"/>
        <v>1.2623600378778904E-4</v>
      </c>
      <c r="P110" s="124" t="s">
        <v>38</v>
      </c>
      <c r="Q110" s="125">
        <f t="shared" si="33"/>
        <v>-1.0999999999938836E-4</v>
      </c>
      <c r="R110" s="126" t="s">
        <v>38</v>
      </c>
      <c r="S110" s="127">
        <f t="shared" si="34"/>
        <v>-1.0999999999938836E-4</v>
      </c>
      <c r="T110" s="128">
        <f>IF(M110="ON",IF(ISBLANK(D110),"0",IF(D109&lt;D110,(D110-200),(D110+200))),"0")</f>
        <v>320.51641699999999</v>
      </c>
      <c r="U110" s="128">
        <f t="shared" si="35"/>
        <v>99.444662999999991</v>
      </c>
      <c r="V110" s="128">
        <f t="shared" si="36"/>
        <v>26.652000000000001</v>
      </c>
      <c r="W110" s="128">
        <f t="shared" si="37"/>
        <v>26.646000000000001</v>
      </c>
      <c r="X110" s="129"/>
    </row>
    <row r="111" spans="1:24" x14ac:dyDescent="0.3">
      <c r="A111" s="69">
        <v>9</v>
      </c>
      <c r="B111" s="37" t="s">
        <v>126</v>
      </c>
      <c r="C111" s="37" t="s">
        <v>128</v>
      </c>
      <c r="D111" s="37">
        <v>320.51748099999998</v>
      </c>
      <c r="E111" s="37">
        <v>99.443437000000003</v>
      </c>
      <c r="F111" s="37">
        <v>26.652200000000001</v>
      </c>
      <c r="G111" s="37">
        <v>26.6462</v>
      </c>
      <c r="H111" s="37">
        <v>0.23699999999999999</v>
      </c>
      <c r="I111" s="37">
        <v>0</v>
      </c>
      <c r="J111" s="6"/>
      <c r="K111" s="38">
        <f>IF(ISBLANK(D111),"",D111-$D$123)</f>
        <v>4.8879999997097912E-4</v>
      </c>
      <c r="L111" s="46">
        <f t="shared" si="31"/>
        <v>2.0459092105575303E-4</v>
      </c>
      <c r="M111" s="40" t="s">
        <v>38</v>
      </c>
      <c r="N111" s="38">
        <f>IF(ISBLANK(E111),"",E111-$E$123)</f>
        <v>-9.2440000000237887E-4</v>
      </c>
      <c r="O111" s="46">
        <f t="shared" si="32"/>
        <v>-3.8691458148704116E-4</v>
      </c>
      <c r="P111" s="40" t="s">
        <v>38</v>
      </c>
      <c r="Q111" s="41">
        <f t="shared" si="33"/>
        <v>9.0000000000145519E-5</v>
      </c>
      <c r="R111" s="42" t="s">
        <v>38</v>
      </c>
      <c r="S111" s="43">
        <f t="shared" si="34"/>
        <v>9.0000000000145519E-5</v>
      </c>
      <c r="T111" s="44">
        <f>IF(M111="ON",IF(ISBLANK(D111),"0",D111),"0")</f>
        <v>320.51748099999998</v>
      </c>
      <c r="U111" s="44">
        <f t="shared" si="35"/>
        <v>99.443437000000003</v>
      </c>
      <c r="V111" s="44">
        <f t="shared" si="36"/>
        <v>26.652200000000001</v>
      </c>
      <c r="W111" s="44">
        <f t="shared" si="37"/>
        <v>26.6462</v>
      </c>
      <c r="X111" s="45"/>
    </row>
    <row r="112" spans="1:24" x14ac:dyDescent="0.3">
      <c r="A112" s="69">
        <v>10</v>
      </c>
      <c r="B112" s="37" t="s">
        <v>126</v>
      </c>
      <c r="C112" s="37" t="s">
        <v>128</v>
      </c>
      <c r="D112" s="37">
        <v>120.51674199999999</v>
      </c>
      <c r="E112" s="37">
        <v>300.55461200000002</v>
      </c>
      <c r="F112" s="37">
        <v>26.652000000000001</v>
      </c>
      <c r="G112" s="37">
        <v>26.646000000000001</v>
      </c>
      <c r="H112" s="37">
        <v>0.23699999999999999</v>
      </c>
      <c r="I112" s="37">
        <v>0</v>
      </c>
      <c r="J112" s="6"/>
      <c r="K112" s="122">
        <f>IF(ISBLANK(D112),"",IF(D111&lt;D112,((D112-200)-$D$123),((D112+200)-$D$123)))</f>
        <v>-2.5019999998221465E-4</v>
      </c>
      <c r="L112" s="123">
        <f t="shared" si="31"/>
        <v>-1.0472230817957586E-4</v>
      </c>
      <c r="M112" s="124" t="s">
        <v>38</v>
      </c>
      <c r="N112" s="122">
        <f>IF(ISBLANK(E112),"",(400-E112)-$E$123)</f>
        <v>1.0265999999745645E-3</v>
      </c>
      <c r="O112" s="123">
        <f t="shared" si="32"/>
        <v>4.2968793596222384E-4</v>
      </c>
      <c r="P112" s="124" t="s">
        <v>38</v>
      </c>
      <c r="Q112" s="125">
        <f t="shared" si="33"/>
        <v>-1.0999999999938836E-4</v>
      </c>
      <c r="R112" s="126" t="s">
        <v>38</v>
      </c>
      <c r="S112" s="127">
        <f t="shared" si="34"/>
        <v>-1.0999999999938836E-4</v>
      </c>
      <c r="T112" s="128">
        <f>IF(M112="ON",IF(ISBLANK(D112),"0",IF(D111&lt;D112,(D112-200),(D112+200))),"0")</f>
        <v>320.51674200000002</v>
      </c>
      <c r="U112" s="128">
        <f t="shared" si="35"/>
        <v>99.44538799999998</v>
      </c>
      <c r="V112" s="128">
        <f t="shared" si="36"/>
        <v>26.652000000000001</v>
      </c>
      <c r="W112" s="128">
        <f t="shared" si="37"/>
        <v>26.646000000000001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 t="str">
        <f>B103</f>
        <v>AB0497</v>
      </c>
      <c r="C123" s="49" t="str">
        <f>C103</f>
        <v>AG0519</v>
      </c>
      <c r="D123" s="50">
        <f>T123</f>
        <v>320.5169922</v>
      </c>
      <c r="E123" s="50">
        <f>U123</f>
        <v>99.444361400000005</v>
      </c>
      <c r="F123" s="51">
        <f>V123</f>
        <v>26.65211</v>
      </c>
      <c r="G123" s="51">
        <f>W123</f>
        <v>26.64611</v>
      </c>
      <c r="H123" s="49">
        <f>H103</f>
        <v>0.23699999999999999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320.5169922</v>
      </c>
      <c r="U123" s="57">
        <f>IF(U124=0,VALUE(0),(U103+U104+U105+U106+U107+U108+U109+U110+U111+U112+U113+U114+U115+U116+U117+U118+U119+U120+U121+U122)/U124)</f>
        <v>99.444361400000005</v>
      </c>
      <c r="V123" s="57">
        <f>IF(V124=0,VALUE(0),(V103+V104+V105+V106+V107+V108+V109+V110+V111+V112+V113+V114+V115+V116+V117+V118+V119+V120+V121+V122)/V124)</f>
        <v>26.65211</v>
      </c>
      <c r="W123" s="57">
        <f>IF(W124=0,VALUE(0),(W103+W104+W105+W106+W107+W108+W109+W110+W111+W112+W113+W114+W115+W116+W117+W118+W119+W120+W121+W122)/W124)</f>
        <v>26.64611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10</v>
      </c>
      <c r="U124" s="66">
        <f>COUNT(U103:U122)</f>
        <v>10</v>
      </c>
      <c r="V124" s="66">
        <f>COUNT(V103:V122)</f>
        <v>10</v>
      </c>
      <c r="W124" s="66">
        <f>COUNT(W103:W122)</f>
        <v>10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37"/>
      <c r="C128" s="37"/>
      <c r="D128" s="37"/>
      <c r="E128" s="37"/>
      <c r="F128" s="37"/>
      <c r="G128" s="37"/>
      <c r="H128" s="37"/>
      <c r="I128" s="37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37"/>
      <c r="C129" s="37"/>
      <c r="D129" s="37"/>
      <c r="E129" s="37"/>
      <c r="F129" s="37"/>
      <c r="G129" s="37"/>
      <c r="H129" s="37"/>
      <c r="I129" s="37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37"/>
      <c r="C130" s="37"/>
      <c r="D130" s="37"/>
      <c r="E130" s="37"/>
      <c r="F130" s="37"/>
      <c r="G130" s="37"/>
      <c r="H130" s="37"/>
      <c r="I130" s="37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37"/>
      <c r="C131" s="37"/>
      <c r="D131" s="37"/>
      <c r="E131" s="37"/>
      <c r="F131" s="37"/>
      <c r="G131" s="37"/>
      <c r="H131" s="37"/>
      <c r="I131" s="37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7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7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7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7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7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7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37"/>
      <c r="C153" s="37"/>
      <c r="D153" s="37"/>
      <c r="E153" s="37"/>
      <c r="F153" s="37"/>
      <c r="G153" s="37"/>
      <c r="H153" s="37"/>
      <c r="I153" s="37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37"/>
      <c r="C154" s="37"/>
      <c r="D154" s="37"/>
      <c r="E154" s="37"/>
      <c r="F154" s="37"/>
      <c r="G154" s="37"/>
      <c r="H154" s="37"/>
      <c r="I154" s="37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37"/>
      <c r="C155" s="37"/>
      <c r="D155" s="37"/>
      <c r="E155" s="37"/>
      <c r="F155" s="37"/>
      <c r="G155" s="37"/>
      <c r="H155" s="37"/>
      <c r="I155" s="37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37"/>
      <c r="C156" s="37"/>
      <c r="D156" s="37"/>
      <c r="E156" s="37"/>
      <c r="F156" s="37"/>
      <c r="G156" s="37"/>
      <c r="H156" s="37"/>
      <c r="I156" s="37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37"/>
      <c r="C157" s="37"/>
      <c r="D157" s="37"/>
      <c r="E157" s="37"/>
      <c r="F157" s="37"/>
      <c r="G157" s="37"/>
      <c r="H157" s="37"/>
      <c r="I157" s="37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37"/>
      <c r="C158" s="37"/>
      <c r="D158" s="37"/>
      <c r="E158" s="37"/>
      <c r="F158" s="37"/>
      <c r="G158" s="37"/>
      <c r="H158" s="37"/>
      <c r="I158" s="37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37"/>
      <c r="C159" s="37"/>
      <c r="D159" s="37"/>
      <c r="E159" s="37"/>
      <c r="F159" s="37"/>
      <c r="G159" s="37"/>
      <c r="H159" s="37"/>
      <c r="I159" s="37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37"/>
      <c r="C160" s="37"/>
      <c r="D160" s="37"/>
      <c r="E160" s="37"/>
      <c r="F160" s="37"/>
      <c r="G160" s="37"/>
      <c r="H160" s="37"/>
      <c r="I160" s="37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7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7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37"/>
      <c r="E178" s="37"/>
      <c r="F178" s="37"/>
      <c r="G178" s="37"/>
      <c r="H178" s="37"/>
      <c r="I178" s="37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37"/>
      <c r="E179" s="37"/>
      <c r="F179" s="37"/>
      <c r="G179" s="37"/>
      <c r="H179" s="37"/>
      <c r="I179" s="37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7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7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7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7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7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7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7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7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37"/>
      <c r="E203" s="37"/>
      <c r="F203" s="37"/>
      <c r="G203" s="37"/>
      <c r="H203" s="37"/>
      <c r="I203" s="37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7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7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7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7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7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7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7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7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7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37"/>
      <c r="E228" s="37"/>
      <c r="F228" s="37"/>
      <c r="G228" s="37"/>
      <c r="H228" s="37"/>
      <c r="I228" s="37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116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7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116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7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7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7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7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7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7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7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7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37"/>
      <c r="E253" s="37"/>
      <c r="F253" s="37"/>
      <c r="G253" s="37"/>
      <c r="H253" s="37"/>
      <c r="I253" s="37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37"/>
      <c r="E278" s="37"/>
      <c r="F278" s="37"/>
      <c r="G278" s="37"/>
      <c r="H278" s="37"/>
      <c r="I278" s="37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89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898" priority="103" operator="equal">
      <formula>"OFF"</formula>
    </cfRule>
  </conditionalFormatting>
  <conditionalFormatting sqref="P28:P47">
    <cfRule type="cellIs" dxfId="897" priority="102" operator="equal">
      <formula>"OFF"</formula>
    </cfRule>
  </conditionalFormatting>
  <conditionalFormatting sqref="R28:R47">
    <cfRule type="cellIs" dxfId="896" priority="101" operator="equal">
      <formula>"OFF"</formula>
    </cfRule>
  </conditionalFormatting>
  <conditionalFormatting sqref="O28:O47">
    <cfRule type="cellIs" dxfId="895" priority="100" operator="notBetween">
      <formula>-0.0017</formula>
      <formula>0.0017</formula>
    </cfRule>
  </conditionalFormatting>
  <conditionalFormatting sqref="L28:L47">
    <cfRule type="cellIs" dxfId="894" priority="99" operator="notBetween">
      <formula>-0.0017</formula>
      <formula>0.0017</formula>
    </cfRule>
  </conditionalFormatting>
  <conditionalFormatting sqref="K53:K72 N53:N72">
    <cfRule type="cellIs" dxfId="89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892" priority="96" operator="equal">
      <formula>"OFF"</formula>
    </cfRule>
  </conditionalFormatting>
  <conditionalFormatting sqref="P53:P72">
    <cfRule type="cellIs" dxfId="891" priority="95" operator="equal">
      <formula>"OFF"</formula>
    </cfRule>
  </conditionalFormatting>
  <conditionalFormatting sqref="R53:R72">
    <cfRule type="cellIs" dxfId="890" priority="94" operator="equal">
      <formula>"OFF"</formula>
    </cfRule>
  </conditionalFormatting>
  <conditionalFormatting sqref="O53:O72">
    <cfRule type="cellIs" dxfId="889" priority="93" operator="notBetween">
      <formula>-0.0017</formula>
      <formula>0.0017</formula>
    </cfRule>
  </conditionalFormatting>
  <conditionalFormatting sqref="L53:L72">
    <cfRule type="cellIs" dxfId="888" priority="92" operator="notBetween">
      <formula>-0.0017</formula>
      <formula>0.0017</formula>
    </cfRule>
  </conditionalFormatting>
  <conditionalFormatting sqref="K78:K97 N78:N97">
    <cfRule type="cellIs" dxfId="88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886" priority="89" operator="equal">
      <formula>"OFF"</formula>
    </cfRule>
  </conditionalFormatting>
  <conditionalFormatting sqref="P78:P97">
    <cfRule type="cellIs" dxfId="885" priority="88" operator="equal">
      <formula>"OFF"</formula>
    </cfRule>
  </conditionalFormatting>
  <conditionalFormatting sqref="R78:R97">
    <cfRule type="cellIs" dxfId="884" priority="87" operator="equal">
      <formula>"OFF"</formula>
    </cfRule>
  </conditionalFormatting>
  <conditionalFormatting sqref="O78:O97">
    <cfRule type="cellIs" dxfId="883" priority="86" operator="notBetween">
      <formula>-0.0017</formula>
      <formula>0.0017</formula>
    </cfRule>
  </conditionalFormatting>
  <conditionalFormatting sqref="L78:L97">
    <cfRule type="cellIs" dxfId="882" priority="85" operator="notBetween">
      <formula>-0.0017</formula>
      <formula>0.0017</formula>
    </cfRule>
  </conditionalFormatting>
  <conditionalFormatting sqref="K103:K122 N103:N122">
    <cfRule type="cellIs" dxfId="88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880" priority="82" operator="equal">
      <formula>"OFF"</formula>
    </cfRule>
  </conditionalFormatting>
  <conditionalFormatting sqref="P103:P122">
    <cfRule type="cellIs" dxfId="879" priority="81" operator="equal">
      <formula>"OFF"</formula>
    </cfRule>
  </conditionalFormatting>
  <conditionalFormatting sqref="R103:R122">
    <cfRule type="cellIs" dxfId="878" priority="80" operator="equal">
      <formula>"OFF"</formula>
    </cfRule>
  </conditionalFormatting>
  <conditionalFormatting sqref="O103:O122">
    <cfRule type="cellIs" dxfId="877" priority="79" operator="notBetween">
      <formula>-0.0017</formula>
      <formula>0.0017</formula>
    </cfRule>
  </conditionalFormatting>
  <conditionalFormatting sqref="L103:L122">
    <cfRule type="cellIs" dxfId="876" priority="78" operator="notBetween">
      <formula>-0.0017</formula>
      <formula>0.0017</formula>
    </cfRule>
  </conditionalFormatting>
  <conditionalFormatting sqref="K128:K147 N128:N147">
    <cfRule type="cellIs" dxfId="87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874" priority="75" operator="equal">
      <formula>"OFF"</formula>
    </cfRule>
  </conditionalFormatting>
  <conditionalFormatting sqref="P128:P147">
    <cfRule type="cellIs" dxfId="873" priority="74" operator="equal">
      <formula>"OFF"</formula>
    </cfRule>
  </conditionalFormatting>
  <conditionalFormatting sqref="R128:R147">
    <cfRule type="cellIs" dxfId="872" priority="73" operator="equal">
      <formula>"OFF"</formula>
    </cfRule>
  </conditionalFormatting>
  <conditionalFormatting sqref="O128:O147">
    <cfRule type="cellIs" dxfId="871" priority="72" operator="notBetween">
      <formula>-0.0017</formula>
      <formula>0.0017</formula>
    </cfRule>
  </conditionalFormatting>
  <conditionalFormatting sqref="L128:L147">
    <cfRule type="cellIs" dxfId="870" priority="71" operator="notBetween">
      <formula>-0.0017</formula>
      <formula>0.0017</formula>
    </cfRule>
  </conditionalFormatting>
  <conditionalFormatting sqref="K153:K172 N153:N172">
    <cfRule type="cellIs" dxfId="86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868" priority="68" operator="equal">
      <formula>"OFF"</formula>
    </cfRule>
  </conditionalFormatting>
  <conditionalFormatting sqref="P153:P172">
    <cfRule type="cellIs" dxfId="867" priority="67" operator="equal">
      <formula>"OFF"</formula>
    </cfRule>
  </conditionalFormatting>
  <conditionalFormatting sqref="R153:R172">
    <cfRule type="cellIs" dxfId="866" priority="66" operator="equal">
      <formula>"OFF"</formula>
    </cfRule>
  </conditionalFormatting>
  <conditionalFormatting sqref="O153:O172">
    <cfRule type="cellIs" dxfId="865" priority="65" operator="notBetween">
      <formula>-0.0017</formula>
      <formula>0.0017</formula>
    </cfRule>
  </conditionalFormatting>
  <conditionalFormatting sqref="L153:L172">
    <cfRule type="cellIs" dxfId="864" priority="64" operator="notBetween">
      <formula>-0.0017</formula>
      <formula>0.0017</formula>
    </cfRule>
  </conditionalFormatting>
  <conditionalFormatting sqref="K178:K197 N178:N197">
    <cfRule type="cellIs" dxfId="86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862" priority="61" operator="equal">
      <formula>"OFF"</formula>
    </cfRule>
  </conditionalFormatting>
  <conditionalFormatting sqref="P178:P197">
    <cfRule type="cellIs" dxfId="861" priority="60" operator="equal">
      <formula>"OFF"</formula>
    </cfRule>
  </conditionalFormatting>
  <conditionalFormatting sqref="R178:R197">
    <cfRule type="cellIs" dxfId="860" priority="59" operator="equal">
      <formula>"OFF"</formula>
    </cfRule>
  </conditionalFormatting>
  <conditionalFormatting sqref="O178:O197">
    <cfRule type="cellIs" dxfId="859" priority="58" operator="notBetween">
      <formula>-0.0017</formula>
      <formula>0.0017</formula>
    </cfRule>
  </conditionalFormatting>
  <conditionalFormatting sqref="L178:L197">
    <cfRule type="cellIs" dxfId="858" priority="57" operator="notBetween">
      <formula>-0.0017</formula>
      <formula>0.0017</formula>
    </cfRule>
  </conditionalFormatting>
  <conditionalFormatting sqref="K203:K222 N203:N222">
    <cfRule type="cellIs" dxfId="85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856" priority="54" operator="equal">
      <formula>"OFF"</formula>
    </cfRule>
  </conditionalFormatting>
  <conditionalFormatting sqref="P203:P222">
    <cfRule type="cellIs" dxfId="855" priority="53" operator="equal">
      <formula>"OFF"</formula>
    </cfRule>
  </conditionalFormatting>
  <conditionalFormatting sqref="R203:R222">
    <cfRule type="cellIs" dxfId="854" priority="52" operator="equal">
      <formula>"OFF"</formula>
    </cfRule>
  </conditionalFormatting>
  <conditionalFormatting sqref="O203:O222">
    <cfRule type="cellIs" dxfId="853" priority="51" operator="notBetween">
      <formula>-0.0017</formula>
      <formula>0.0017</formula>
    </cfRule>
  </conditionalFormatting>
  <conditionalFormatting sqref="L203:L222">
    <cfRule type="cellIs" dxfId="852" priority="50" operator="notBetween">
      <formula>-0.0017</formula>
      <formula>0.0017</formula>
    </cfRule>
  </conditionalFormatting>
  <conditionalFormatting sqref="K228:K247 N228:N247">
    <cfRule type="cellIs" dxfId="85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850" priority="47" operator="equal">
      <formula>"OFF"</formula>
    </cfRule>
  </conditionalFormatting>
  <conditionalFormatting sqref="P228:P247">
    <cfRule type="cellIs" dxfId="849" priority="46" operator="equal">
      <formula>"OFF"</formula>
    </cfRule>
  </conditionalFormatting>
  <conditionalFormatting sqref="R228:R247">
    <cfRule type="cellIs" dxfId="848" priority="45" operator="equal">
      <formula>"OFF"</formula>
    </cfRule>
  </conditionalFormatting>
  <conditionalFormatting sqref="O228:O247">
    <cfRule type="cellIs" dxfId="847" priority="44" operator="notBetween">
      <formula>-0.0017</formula>
      <formula>0.0017</formula>
    </cfRule>
  </conditionalFormatting>
  <conditionalFormatting sqref="L228:L247">
    <cfRule type="cellIs" dxfId="846" priority="43" operator="notBetween">
      <formula>-0.0017</formula>
      <formula>0.0017</formula>
    </cfRule>
  </conditionalFormatting>
  <conditionalFormatting sqref="K253:K272 N253:N272">
    <cfRule type="cellIs" dxfId="84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844" priority="40" operator="equal">
      <formula>"OFF"</formula>
    </cfRule>
  </conditionalFormatting>
  <conditionalFormatting sqref="P253:P272">
    <cfRule type="cellIs" dxfId="843" priority="39" operator="equal">
      <formula>"OFF"</formula>
    </cfRule>
  </conditionalFormatting>
  <conditionalFormatting sqref="R253:R272">
    <cfRule type="cellIs" dxfId="842" priority="38" operator="equal">
      <formula>"OFF"</formula>
    </cfRule>
  </conditionalFormatting>
  <conditionalFormatting sqref="O253:O272">
    <cfRule type="cellIs" dxfId="841" priority="37" operator="notBetween">
      <formula>-0.0017</formula>
      <formula>0.0017</formula>
    </cfRule>
  </conditionalFormatting>
  <conditionalFormatting sqref="L253:L272">
    <cfRule type="cellIs" dxfId="840" priority="36" operator="notBetween">
      <formula>-0.0017</formula>
      <formula>0.0017</formula>
    </cfRule>
  </conditionalFormatting>
  <conditionalFormatting sqref="K278:K297 N278:N297">
    <cfRule type="cellIs" dxfId="83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838" priority="33" operator="equal">
      <formula>"OFF"</formula>
    </cfRule>
  </conditionalFormatting>
  <conditionalFormatting sqref="P278:P297">
    <cfRule type="cellIs" dxfId="837" priority="32" operator="equal">
      <formula>"OFF"</formula>
    </cfRule>
  </conditionalFormatting>
  <conditionalFormatting sqref="R278:R297">
    <cfRule type="cellIs" dxfId="836" priority="31" operator="equal">
      <formula>"OFF"</formula>
    </cfRule>
  </conditionalFormatting>
  <conditionalFormatting sqref="O278:O297">
    <cfRule type="cellIs" dxfId="835" priority="30" operator="notBetween">
      <formula>-0.0017</formula>
      <formula>0.0017</formula>
    </cfRule>
  </conditionalFormatting>
  <conditionalFormatting sqref="L278:L297">
    <cfRule type="cellIs" dxfId="834" priority="29" operator="notBetween">
      <formula>-0.0017</formula>
      <formula>0.0017</formula>
    </cfRule>
  </conditionalFormatting>
  <conditionalFormatting sqref="K303:K322 N303:N322">
    <cfRule type="cellIs" dxfId="83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832" priority="26" operator="equal">
      <formula>"OFF"</formula>
    </cfRule>
  </conditionalFormatting>
  <conditionalFormatting sqref="P303:P322">
    <cfRule type="cellIs" dxfId="831" priority="25" operator="equal">
      <formula>"OFF"</formula>
    </cfRule>
  </conditionalFormatting>
  <conditionalFormatting sqref="R303:R322">
    <cfRule type="cellIs" dxfId="830" priority="24" operator="equal">
      <formula>"OFF"</formula>
    </cfRule>
  </conditionalFormatting>
  <conditionalFormatting sqref="O303:O322">
    <cfRule type="cellIs" dxfId="829" priority="23" operator="notBetween">
      <formula>-0.0017</formula>
      <formula>0.0017</formula>
    </cfRule>
  </conditionalFormatting>
  <conditionalFormatting sqref="L303:L322">
    <cfRule type="cellIs" dxfId="828" priority="22" operator="notBetween">
      <formula>-0.0017</formula>
      <formula>0.0017</formula>
    </cfRule>
  </conditionalFormatting>
  <conditionalFormatting sqref="K328:K347 N328:N347">
    <cfRule type="cellIs" dxfId="82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826" priority="19" operator="equal">
      <formula>"OFF"</formula>
    </cfRule>
  </conditionalFormatting>
  <conditionalFormatting sqref="P328:P347">
    <cfRule type="cellIs" dxfId="825" priority="18" operator="equal">
      <formula>"OFF"</formula>
    </cfRule>
  </conditionalFormatting>
  <conditionalFormatting sqref="R328:R347">
    <cfRule type="cellIs" dxfId="824" priority="17" operator="equal">
      <formula>"OFF"</formula>
    </cfRule>
  </conditionalFormatting>
  <conditionalFormatting sqref="O328:O347">
    <cfRule type="cellIs" dxfId="823" priority="16" operator="notBetween">
      <formula>-0.0017</formula>
      <formula>0.0017</formula>
    </cfRule>
  </conditionalFormatting>
  <conditionalFormatting sqref="L328:L347">
    <cfRule type="cellIs" dxfId="822" priority="15" operator="notBetween">
      <formula>-0.0017</formula>
      <formula>0.0017</formula>
    </cfRule>
  </conditionalFormatting>
  <conditionalFormatting sqref="K353:K372 N353:N372">
    <cfRule type="cellIs" dxfId="82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820" priority="12" operator="equal">
      <formula>"OFF"</formula>
    </cfRule>
  </conditionalFormatting>
  <conditionalFormatting sqref="P353:P372">
    <cfRule type="cellIs" dxfId="819" priority="11" operator="equal">
      <formula>"OFF"</formula>
    </cfRule>
  </conditionalFormatting>
  <conditionalFormatting sqref="R353:R372">
    <cfRule type="cellIs" dxfId="818" priority="10" operator="equal">
      <formula>"OFF"</formula>
    </cfRule>
  </conditionalFormatting>
  <conditionalFormatting sqref="O353:O372">
    <cfRule type="cellIs" dxfId="817" priority="9" operator="notBetween">
      <formula>-0.0017</formula>
      <formula>0.0017</formula>
    </cfRule>
  </conditionalFormatting>
  <conditionalFormatting sqref="L353:L372">
    <cfRule type="cellIs" dxfId="816" priority="8" operator="notBetween">
      <formula>-0.0017</formula>
      <formula>0.0017</formula>
    </cfRule>
  </conditionalFormatting>
  <conditionalFormatting sqref="K378:K397 N378:N397">
    <cfRule type="cellIs" dxfId="81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814" priority="5" operator="equal">
      <formula>"OFF"</formula>
    </cfRule>
  </conditionalFormatting>
  <conditionalFormatting sqref="P378:P397">
    <cfRule type="cellIs" dxfId="813" priority="4" operator="equal">
      <formula>"OFF"</formula>
    </cfRule>
  </conditionalFormatting>
  <conditionalFormatting sqref="R378:R397">
    <cfRule type="cellIs" dxfId="812" priority="3" operator="equal">
      <formula>"OFF"</formula>
    </cfRule>
  </conditionalFormatting>
  <conditionalFormatting sqref="O378:O397">
    <cfRule type="cellIs" dxfId="811" priority="2" operator="notBetween">
      <formula>-0.0017</formula>
      <formula>0.0017</formula>
    </cfRule>
  </conditionalFormatting>
  <conditionalFormatting sqref="L378:L397">
    <cfRule type="cellIs" dxfId="81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28508DF6-118A-4671-A025-A3B19C9DB690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0B15-068F-4466-B07B-13DA40557567}">
  <sheetPr>
    <tabColor theme="3" tint="0.79998168889431442"/>
  </sheetPr>
  <dimension ref="A1:AK399"/>
  <sheetViews>
    <sheetView zoomScale="55" zoomScaleNormal="55" workbookViewId="0">
      <pane ySplit="24" topLeftCell="A30" activePane="bottomLeft" state="frozen"/>
      <selection activeCell="Z43" sqref="Z43"/>
      <selection pane="bottomLeft" activeCell="N9" sqref="N9:V10"/>
    </sheetView>
  </sheetViews>
  <sheetFormatPr defaultRowHeight="15.6" x14ac:dyDescent="0.3"/>
  <cols>
    <col min="3" max="3" width="11" customWidth="1"/>
    <col min="4" max="4" width="13.5" customWidth="1"/>
    <col min="5" max="5" width="13.19921875" customWidth="1"/>
    <col min="6" max="6" width="12.8984375" customWidth="1"/>
    <col min="7" max="7" width="12" customWidth="1"/>
    <col min="8" max="8" width="12.59765625" customWidth="1"/>
    <col min="9" max="9" width="11" customWidth="1"/>
    <col min="10" max="10" width="3.8984375" customWidth="1"/>
    <col min="11" max="12" width="12.09765625" customWidth="1"/>
    <col min="13" max="13" width="12" customWidth="1"/>
    <col min="14" max="14" width="12.09765625" customWidth="1"/>
    <col min="15" max="15" width="11.19921875" customWidth="1"/>
    <col min="16" max="16" width="13.59765625" bestFit="1" customWidth="1"/>
    <col min="17" max="17" width="12.09765625" customWidth="1"/>
    <col min="18" max="18" width="13.19921875" bestFit="1" customWidth="1"/>
    <col min="19" max="19" width="13.59765625" bestFit="1" customWidth="1"/>
    <col min="20" max="26" width="13.19921875" customWidth="1"/>
    <col min="27" max="27" width="14.19921875" customWidth="1"/>
    <col min="28" max="28" width="10.09765625" bestFit="1" customWidth="1"/>
    <col min="29" max="29" width="10.09765625" customWidth="1"/>
    <col min="30" max="30" width="12.8984375" customWidth="1"/>
    <col min="31" max="31" width="9.09765625" bestFit="1" customWidth="1"/>
    <col min="32" max="32" width="9.09765625" customWidth="1"/>
    <col min="33" max="33" width="14.19921875" bestFit="1" customWidth="1"/>
    <col min="34" max="34" width="14.19921875" customWidth="1"/>
    <col min="35" max="35" width="13.19921875" bestFit="1" customWidth="1"/>
    <col min="36" max="36" width="14.5" bestFit="1" customWidth="1"/>
    <col min="38" max="38" width="11" customWidth="1"/>
    <col min="39" max="39" width="10.5" customWidth="1"/>
    <col min="40" max="40" width="13.19921875" customWidth="1"/>
    <col min="41" max="41" width="12.8984375" customWidth="1"/>
    <col min="42" max="42" width="11.69921875" customWidth="1"/>
    <col min="43" max="43" width="12.59765625" customWidth="1"/>
  </cols>
  <sheetData>
    <row r="1" spans="1:37" x14ac:dyDescent="0.3">
      <c r="A1" s="203" t="s">
        <v>106</v>
      </c>
      <c r="B1" s="203"/>
      <c r="C1" s="204" t="s">
        <v>47</v>
      </c>
      <c r="D1" s="205"/>
      <c r="E1" s="169" t="s">
        <v>124</v>
      </c>
      <c r="F1" s="170">
        <v>1026</v>
      </c>
      <c r="G1" s="198" t="s">
        <v>50</v>
      </c>
      <c r="H1" s="198"/>
      <c r="N1" s="210" t="s">
        <v>57</v>
      </c>
      <c r="O1" s="210"/>
      <c r="P1" s="197" t="s">
        <v>60</v>
      </c>
      <c r="Q1" s="197"/>
      <c r="R1" s="197" t="s">
        <v>61</v>
      </c>
      <c r="S1" s="197"/>
      <c r="T1" s="115"/>
      <c r="U1" s="115"/>
    </row>
    <row r="2" spans="1:37" ht="15.75" customHeight="1" x14ac:dyDescent="0.3">
      <c r="A2" s="203"/>
      <c r="B2" s="203"/>
      <c r="C2" s="205" t="s">
        <v>48</v>
      </c>
      <c r="D2" s="198"/>
      <c r="E2" s="171"/>
      <c r="F2" s="170">
        <v>18</v>
      </c>
      <c r="G2" s="198" t="s">
        <v>52</v>
      </c>
      <c r="H2" s="198"/>
      <c r="N2" s="210"/>
      <c r="O2" s="210"/>
      <c r="P2" s="112" t="s">
        <v>56</v>
      </c>
      <c r="Q2" s="112" t="s">
        <v>54</v>
      </c>
      <c r="R2" s="112" t="s">
        <v>56</v>
      </c>
      <c r="S2" s="112" t="s">
        <v>54</v>
      </c>
      <c r="U2" s="115"/>
    </row>
    <row r="3" spans="1:37" x14ac:dyDescent="0.3">
      <c r="A3" s="203"/>
      <c r="B3" s="203"/>
      <c r="C3" s="211"/>
      <c r="D3" s="201"/>
      <c r="F3" s="102">
        <v>60</v>
      </c>
      <c r="G3" s="198" t="s">
        <v>51</v>
      </c>
      <c r="H3" s="198"/>
      <c r="N3" s="199" t="s">
        <v>58</v>
      </c>
      <c r="O3" s="199"/>
      <c r="P3" s="99"/>
      <c r="Q3" s="101">
        <v>2.4</v>
      </c>
      <c r="R3" s="99"/>
      <c r="S3" s="100">
        <v>2.4</v>
      </c>
      <c r="U3" s="116"/>
    </row>
    <row r="4" spans="1:37" x14ac:dyDescent="0.3">
      <c r="A4" s="203"/>
      <c r="B4" s="203"/>
      <c r="C4" s="201"/>
      <c r="D4" s="202"/>
      <c r="E4" s="202"/>
      <c r="F4" s="162">
        <f>283.04-(0.29195*F1/(1+0.003660858*F2)-(4.126*F3/(10000*(1+0.003660858*F2)))*POWER(10,((7.5*F2)/(273.3+F2)+0.7857)))</f>
        <v>2.4296061984940138</v>
      </c>
      <c r="G4" s="198" t="s">
        <v>49</v>
      </c>
      <c r="H4" s="198"/>
      <c r="N4" s="200" t="s">
        <v>59</v>
      </c>
      <c r="O4" s="200"/>
      <c r="P4" s="110">
        <v>0.99981295309999996</v>
      </c>
      <c r="Q4" s="111">
        <f>IF(P4="","0",(P4-1)*1000000)</f>
        <v>-187.04690000004297</v>
      </c>
      <c r="R4" s="110">
        <v>1</v>
      </c>
      <c r="S4" s="111">
        <f>IF(R4="","0",(R4-1)*1000000)</f>
        <v>0</v>
      </c>
      <c r="U4" s="116"/>
      <c r="AD4" s="6"/>
    </row>
    <row r="5" spans="1:37" x14ac:dyDescent="0.3">
      <c r="A5" s="117"/>
      <c r="B5" s="117"/>
      <c r="C5" s="118"/>
      <c r="D5" s="118"/>
      <c r="E5" s="117"/>
      <c r="F5" s="117"/>
      <c r="G5" s="98"/>
      <c r="N5" s="108"/>
      <c r="O5" s="108"/>
      <c r="P5" s="113" t="s">
        <v>55</v>
      </c>
      <c r="Q5" s="114">
        <f>Q4+Q3</f>
        <v>-184.64690000004296</v>
      </c>
      <c r="R5" s="109"/>
      <c r="S5" s="114">
        <f>S4+S3</f>
        <v>2.4</v>
      </c>
      <c r="U5" s="103"/>
      <c r="AD5" s="6"/>
    </row>
    <row r="6" spans="1:37" ht="6.75" customHeight="1" x14ac:dyDescent="0.3">
      <c r="A6" s="98"/>
      <c r="B6" s="98"/>
      <c r="C6" s="98"/>
      <c r="D6" s="98"/>
      <c r="E6" s="96"/>
      <c r="F6" s="96"/>
      <c r="N6" s="104"/>
      <c r="O6" s="105"/>
      <c r="P6" s="106"/>
      <c r="Q6" s="106"/>
      <c r="R6" s="105"/>
      <c r="S6" s="107"/>
      <c r="T6" s="107"/>
      <c r="AD6" s="6"/>
    </row>
    <row r="7" spans="1:37" ht="17.399999999999999" x14ac:dyDescent="0.3">
      <c r="A7" s="1"/>
      <c r="B7" s="2"/>
      <c r="C7" s="2"/>
      <c r="D7" s="2"/>
      <c r="E7" s="2"/>
      <c r="F7" s="2"/>
      <c r="G7" s="2"/>
      <c r="H7" s="2"/>
      <c r="I7" s="3"/>
      <c r="K7" s="151" t="s">
        <v>44</v>
      </c>
      <c r="L7" s="150" t="s">
        <v>44</v>
      </c>
      <c r="N7" s="214" t="s">
        <v>0</v>
      </c>
      <c r="O7" s="215"/>
      <c r="P7" s="215"/>
      <c r="Q7" s="215"/>
      <c r="R7" s="215"/>
      <c r="S7" s="215"/>
      <c r="T7" s="215"/>
      <c r="U7" s="216"/>
      <c r="V7" s="149"/>
      <c r="X7" s="217" t="s">
        <v>1</v>
      </c>
      <c r="Y7" s="215"/>
      <c r="Z7" s="215"/>
      <c r="AA7" s="215"/>
      <c r="AB7" s="216"/>
      <c r="AC7" s="149"/>
      <c r="AD7" s="77"/>
      <c r="AK7" s="94"/>
    </row>
    <row r="8" spans="1:37" x14ac:dyDescent="0.3">
      <c r="A8" s="4"/>
      <c r="B8" s="152" t="s">
        <v>2</v>
      </c>
      <c r="C8" s="152" t="s">
        <v>3</v>
      </c>
      <c r="D8" s="152" t="s">
        <v>4</v>
      </c>
      <c r="E8" s="152" t="s">
        <v>5</v>
      </c>
      <c r="F8" s="152" t="s">
        <v>6</v>
      </c>
      <c r="G8" s="152" t="s">
        <v>7</v>
      </c>
      <c r="H8" s="152" t="s">
        <v>8</v>
      </c>
      <c r="I8" s="153" t="s">
        <v>9</v>
      </c>
      <c r="K8" s="5" t="s">
        <v>45</v>
      </c>
      <c r="L8" s="153" t="s">
        <v>46</v>
      </c>
      <c r="N8" s="5" t="s">
        <v>10</v>
      </c>
      <c r="O8" s="218" t="s">
        <v>11</v>
      </c>
      <c r="P8" s="218"/>
      <c r="Q8" s="152" t="s">
        <v>4</v>
      </c>
      <c r="R8" s="152" t="s">
        <v>6</v>
      </c>
      <c r="S8" s="152" t="s">
        <v>5</v>
      </c>
      <c r="T8" s="218" t="s">
        <v>12</v>
      </c>
      <c r="U8" s="219"/>
      <c r="V8" s="152" t="s">
        <v>53</v>
      </c>
      <c r="X8" s="5" t="s">
        <v>10</v>
      </c>
      <c r="Y8" s="218" t="s">
        <v>11</v>
      </c>
      <c r="Z8" s="218"/>
      <c r="AA8" s="152" t="s">
        <v>4</v>
      </c>
      <c r="AB8" s="153" t="s">
        <v>7</v>
      </c>
      <c r="AC8" s="152" t="s">
        <v>53</v>
      </c>
      <c r="AD8" s="77"/>
    </row>
    <row r="9" spans="1:37" x14ac:dyDescent="0.3">
      <c r="A9" s="7" t="s">
        <v>13</v>
      </c>
      <c r="B9" s="8" t="str">
        <f>B48</f>
        <v>AG0519</v>
      </c>
      <c r="C9" s="8" t="str">
        <f>C48</f>
        <v>AB0497</v>
      </c>
      <c r="D9" s="9">
        <f>D48</f>
        <v>120.51552429999997</v>
      </c>
      <c r="E9" s="9">
        <f>E48</f>
        <v>100.54924809999999</v>
      </c>
      <c r="F9" s="9">
        <f>VALUE(F48)</f>
        <v>26.651429999999998</v>
      </c>
      <c r="G9" s="9">
        <f>VALUE(G48)</f>
        <v>26.645429999999998</v>
      </c>
      <c r="H9" s="9">
        <f>H48</f>
        <v>0</v>
      </c>
      <c r="I9" s="10">
        <f>I48</f>
        <v>0.23699999999999999</v>
      </c>
      <c r="K9" s="79">
        <f>(F9*(1+($S$3/1000000)))/(1+($Q$3/1000000))-F9</f>
        <v>0</v>
      </c>
      <c r="L9" s="78">
        <f>(G9*(1+($S$5/1000000)))/(1+($Q$5/1000000))-G9</f>
        <v>4.9848655206332637E-3</v>
      </c>
      <c r="N9" s="88" t="s">
        <v>14</v>
      </c>
      <c r="O9" s="212" t="str">
        <f t="shared" ref="O9:O23" si="0">IF(C9=0,"",$C$9&amp;"-"&amp;$B$9&amp;"-"&amp;C9)</f>
        <v>AB0497-AG0519-AB0497</v>
      </c>
      <c r="P9" s="212"/>
      <c r="Q9" s="89">
        <v>0</v>
      </c>
      <c r="R9" s="90">
        <f>IF(F9=0,"",F9+K9)</f>
        <v>26.651429999999998</v>
      </c>
      <c r="S9" s="89">
        <f t="shared" ref="S9:S23" si="1">IF(E9=0,"",E9)</f>
        <v>100.54924809999999</v>
      </c>
      <c r="T9" s="213" t="str">
        <f t="shared" ref="T9:T23" si="2">H9&amp;"/"&amp;I9</f>
        <v>0/0.237</v>
      </c>
      <c r="U9" s="213"/>
      <c r="V9" s="93" t="str">
        <f>"  #  "&amp;E1&amp;" Atm ppm = "&amp;F4&amp;"     ( p: "&amp;F1&amp;"mbar    t: "&amp;F2&amp;"C     hum: "&amp;F3&amp;" % )"</f>
        <v xml:space="preserve">  #  211007-PC Atm ppm = 2.42960619849401     ( p: 1026mbar    t: 18C     hum: 60 % )</v>
      </c>
      <c r="X9" s="88" t="s">
        <v>14</v>
      </c>
      <c r="Y9" s="212" t="str">
        <f t="shared" ref="Y9:Y23" si="3">O9</f>
        <v>AB0497-AG0519-AB0497</v>
      </c>
      <c r="Z9" s="212"/>
      <c r="AA9" s="89">
        <f t="shared" ref="AA9:AA23" si="4">Q9</f>
        <v>0</v>
      </c>
      <c r="AB9" s="92">
        <f t="shared" ref="AB9:AB23" si="5">IF(G9=0,"",G9+L9)</f>
        <v>26.650414865520631</v>
      </c>
      <c r="AC9" s="93" t="str">
        <f>"  #  "&amp;E1&amp;" Atmos ppm = "&amp;F4&amp;"     ( p: "&amp;F1&amp;"mbar    t: "&amp;F2&amp;"C     hum: "&amp;F3&amp;" % )"</f>
        <v xml:space="preserve">  #  211007-PC Atmos ppm = 2.42960619849401     ( p: 1026mbar    t: 18C     hum: 60 % )</v>
      </c>
      <c r="AD9" s="6"/>
    </row>
    <row r="10" spans="1:37" x14ac:dyDescent="0.3">
      <c r="A10" s="7" t="s">
        <v>15</v>
      </c>
      <c r="B10" s="8" t="str">
        <f>B73</f>
        <v>AG0519</v>
      </c>
      <c r="C10" s="8" t="str">
        <f>C73</f>
        <v>AG0537</v>
      </c>
      <c r="D10" s="9">
        <f>D73</f>
        <v>313.98864480000003</v>
      </c>
      <c r="E10" s="9">
        <f>E73</f>
        <v>100.25794379999999</v>
      </c>
      <c r="F10" s="9">
        <f>VALUE(F73)</f>
        <v>21.68449</v>
      </c>
      <c r="G10" s="9">
        <f>VALUE(G73)</f>
        <v>21.68019</v>
      </c>
      <c r="H10" s="9">
        <f>H73</f>
        <v>0</v>
      </c>
      <c r="I10" s="10">
        <f>I73</f>
        <v>0</v>
      </c>
      <c r="K10" s="79">
        <f t="shared" ref="K10:K23" si="6">(F10*(1+($S$3/1000000)))/(1+($Q$3/1000000))-F10</f>
        <v>0</v>
      </c>
      <c r="L10" s="78">
        <f t="shared" ref="L10:L23" si="7">(G10*(1+($S$5/1000000)))/(1+($Q$5/1000000))-G10</f>
        <v>4.0559612515842502E-3</v>
      </c>
      <c r="N10" s="11" t="s">
        <v>14</v>
      </c>
      <c r="O10" s="208" t="str">
        <f t="shared" si="0"/>
        <v>AB0497-AG0519-AG0537</v>
      </c>
      <c r="P10" s="208"/>
      <c r="Q10" s="12">
        <f t="shared" ref="Q10:Q23" si="8">IF(D10=0,"",IF($D$9&lt;D10,D10-$D$9,(400-$D$9+D10)))</f>
        <v>193.47312050000005</v>
      </c>
      <c r="R10" s="13">
        <f t="shared" ref="R10:R23" si="9">IF(F10=0,"",F10+K10)</f>
        <v>21.68449</v>
      </c>
      <c r="S10" s="12">
        <f t="shared" si="1"/>
        <v>100.25794379999999</v>
      </c>
      <c r="T10" s="209" t="str">
        <f t="shared" si="2"/>
        <v>0/0</v>
      </c>
      <c r="U10" s="209"/>
      <c r="V10" s="91"/>
      <c r="X10" s="11" t="s">
        <v>14</v>
      </c>
      <c r="Y10" s="208" t="str">
        <f t="shared" si="3"/>
        <v>AB0497-AG0519-AG0537</v>
      </c>
      <c r="Z10" s="208"/>
      <c r="AA10" s="12">
        <f t="shared" si="4"/>
        <v>193.47312050000005</v>
      </c>
      <c r="AB10" s="13">
        <f t="shared" si="5"/>
        <v>21.684245961251584</v>
      </c>
      <c r="AC10" s="14"/>
      <c r="AD10" s="6"/>
    </row>
    <row r="11" spans="1:37" x14ac:dyDescent="0.3">
      <c r="A11" s="7" t="s">
        <v>16</v>
      </c>
      <c r="B11" s="8">
        <f>B98</f>
        <v>0</v>
      </c>
      <c r="C11" s="8">
        <f>C98</f>
        <v>0</v>
      </c>
      <c r="D11" s="9">
        <f>D98</f>
        <v>0</v>
      </c>
      <c r="E11" s="9">
        <f>E98</f>
        <v>0</v>
      </c>
      <c r="F11" s="9">
        <f>VALUE(F98)</f>
        <v>0</v>
      </c>
      <c r="G11" s="9">
        <f>VALUE(G98)</f>
        <v>0</v>
      </c>
      <c r="H11" s="9">
        <f>H98</f>
        <v>0</v>
      </c>
      <c r="I11" s="10">
        <f>I98</f>
        <v>0</v>
      </c>
      <c r="K11" s="79">
        <f t="shared" si="6"/>
        <v>0</v>
      </c>
      <c r="L11" s="78">
        <f t="shared" si="7"/>
        <v>0</v>
      </c>
      <c r="N11" s="11" t="s">
        <v>14</v>
      </c>
      <c r="O11" s="208" t="str">
        <f t="shared" si="0"/>
        <v/>
      </c>
      <c r="P11" s="208"/>
      <c r="Q11" s="12" t="str">
        <f t="shared" si="8"/>
        <v/>
      </c>
      <c r="R11" s="13" t="str">
        <f t="shared" si="9"/>
        <v/>
      </c>
      <c r="S11" s="12" t="str">
        <f t="shared" si="1"/>
        <v/>
      </c>
      <c r="T11" s="209" t="str">
        <f t="shared" si="2"/>
        <v>0/0</v>
      </c>
      <c r="U11" s="209"/>
      <c r="V11" s="91"/>
      <c r="X11" s="11" t="s">
        <v>14</v>
      </c>
      <c r="Y11" s="208" t="str">
        <f t="shared" si="3"/>
        <v/>
      </c>
      <c r="Z11" s="208"/>
      <c r="AA11" s="12" t="str">
        <f t="shared" si="4"/>
        <v/>
      </c>
      <c r="AB11" s="13" t="str">
        <f t="shared" si="5"/>
        <v/>
      </c>
      <c r="AC11" s="14"/>
      <c r="AD11" s="6"/>
      <c r="AE11" s="95"/>
      <c r="AF11" s="96"/>
      <c r="AG11" s="97"/>
      <c r="AH11" s="97"/>
      <c r="AI11" s="96"/>
      <c r="AJ11" s="96"/>
    </row>
    <row r="12" spans="1:37" x14ac:dyDescent="0.3">
      <c r="A12" s="7" t="s">
        <v>17</v>
      </c>
      <c r="B12" s="8">
        <f>B123</f>
        <v>0</v>
      </c>
      <c r="C12" s="8">
        <f>C123</f>
        <v>0</v>
      </c>
      <c r="D12" s="9">
        <f>D123</f>
        <v>0</v>
      </c>
      <c r="E12" s="9">
        <f>E123</f>
        <v>0</v>
      </c>
      <c r="F12" s="9">
        <f>VALUE(F123)</f>
        <v>0</v>
      </c>
      <c r="G12" s="9">
        <f>VALUE(G123)</f>
        <v>0</v>
      </c>
      <c r="H12" s="9">
        <f>H123</f>
        <v>0</v>
      </c>
      <c r="I12" s="10">
        <f>I123</f>
        <v>0</v>
      </c>
      <c r="K12" s="79">
        <f t="shared" si="6"/>
        <v>0</v>
      </c>
      <c r="L12" s="78">
        <f t="shared" si="7"/>
        <v>0</v>
      </c>
      <c r="N12" s="11" t="s">
        <v>14</v>
      </c>
      <c r="O12" s="208" t="str">
        <f t="shared" si="0"/>
        <v/>
      </c>
      <c r="P12" s="208"/>
      <c r="Q12" s="12" t="str">
        <f t="shared" si="8"/>
        <v/>
      </c>
      <c r="R12" s="13" t="str">
        <f t="shared" si="9"/>
        <v/>
      </c>
      <c r="S12" s="12" t="str">
        <f t="shared" si="1"/>
        <v/>
      </c>
      <c r="T12" s="209" t="str">
        <f t="shared" si="2"/>
        <v>0/0</v>
      </c>
      <c r="U12" s="209"/>
      <c r="V12" s="91"/>
      <c r="X12" s="11" t="s">
        <v>14</v>
      </c>
      <c r="Y12" s="208" t="str">
        <f t="shared" si="3"/>
        <v/>
      </c>
      <c r="Z12" s="208"/>
      <c r="AA12" s="12" t="str">
        <f t="shared" si="4"/>
        <v/>
      </c>
      <c r="AB12" s="13" t="str">
        <f t="shared" si="5"/>
        <v/>
      </c>
      <c r="AC12" s="14"/>
      <c r="AD12" s="6"/>
      <c r="AE12" s="6"/>
      <c r="AF12" s="6"/>
      <c r="AG12" s="6"/>
      <c r="AH12" s="6"/>
      <c r="AI12" s="6"/>
    </row>
    <row r="13" spans="1:37" x14ac:dyDescent="0.3">
      <c r="A13" s="7" t="s">
        <v>18</v>
      </c>
      <c r="B13" s="8">
        <f>B148</f>
        <v>0</v>
      </c>
      <c r="C13" s="8">
        <f>C148</f>
        <v>0</v>
      </c>
      <c r="D13" s="9">
        <f>D148</f>
        <v>0</v>
      </c>
      <c r="E13" s="9">
        <f>E148</f>
        <v>0</v>
      </c>
      <c r="F13" s="9">
        <f>VALUE(F148)</f>
        <v>0</v>
      </c>
      <c r="G13" s="9">
        <f>VALUE(G148)</f>
        <v>0</v>
      </c>
      <c r="H13" s="9">
        <f>H148</f>
        <v>0</v>
      </c>
      <c r="I13" s="10">
        <f>I148</f>
        <v>0</v>
      </c>
      <c r="K13" s="79">
        <f t="shared" si="6"/>
        <v>0</v>
      </c>
      <c r="L13" s="78">
        <f t="shared" si="7"/>
        <v>0</v>
      </c>
      <c r="N13" s="11" t="s">
        <v>14</v>
      </c>
      <c r="O13" s="208" t="str">
        <f t="shared" si="0"/>
        <v/>
      </c>
      <c r="P13" s="208"/>
      <c r="Q13" s="12" t="str">
        <f t="shared" si="8"/>
        <v/>
      </c>
      <c r="R13" s="13" t="str">
        <f t="shared" si="9"/>
        <v/>
      </c>
      <c r="S13" s="12" t="str">
        <f t="shared" si="1"/>
        <v/>
      </c>
      <c r="T13" s="209" t="str">
        <f t="shared" si="2"/>
        <v>0/0</v>
      </c>
      <c r="U13" s="209"/>
      <c r="V13" s="91"/>
      <c r="X13" s="11" t="s">
        <v>14</v>
      </c>
      <c r="Y13" s="208" t="str">
        <f t="shared" si="3"/>
        <v/>
      </c>
      <c r="Z13" s="208"/>
      <c r="AA13" s="12" t="str">
        <f t="shared" si="4"/>
        <v/>
      </c>
      <c r="AB13" s="13" t="str">
        <f t="shared" si="5"/>
        <v/>
      </c>
      <c r="AC13" s="14"/>
      <c r="AD13" s="6"/>
      <c r="AE13" s="6"/>
      <c r="AF13" s="6"/>
      <c r="AG13" s="6"/>
      <c r="AH13" s="6"/>
      <c r="AI13" s="6"/>
    </row>
    <row r="14" spans="1:37" x14ac:dyDescent="0.3">
      <c r="A14" s="7" t="s">
        <v>19</v>
      </c>
      <c r="B14" s="8">
        <f>B173</f>
        <v>0</v>
      </c>
      <c r="C14" s="8">
        <f>C173</f>
        <v>0</v>
      </c>
      <c r="D14" s="9">
        <f>D173</f>
        <v>0</v>
      </c>
      <c r="E14" s="9">
        <f>E173</f>
        <v>0</v>
      </c>
      <c r="F14" s="9">
        <f>VALUE(F173)</f>
        <v>0</v>
      </c>
      <c r="G14" s="9">
        <f>VALUE(G173)</f>
        <v>0</v>
      </c>
      <c r="H14" s="9">
        <f>H173</f>
        <v>0</v>
      </c>
      <c r="I14" s="10">
        <f>I173</f>
        <v>0</v>
      </c>
      <c r="K14" s="79">
        <f t="shared" si="6"/>
        <v>0</v>
      </c>
      <c r="L14" s="78">
        <f t="shared" si="7"/>
        <v>0</v>
      </c>
      <c r="N14" s="11" t="s">
        <v>14</v>
      </c>
      <c r="O14" s="208" t="str">
        <f t="shared" si="0"/>
        <v/>
      </c>
      <c r="P14" s="208"/>
      <c r="Q14" s="12" t="str">
        <f t="shared" si="8"/>
        <v/>
      </c>
      <c r="R14" s="13" t="str">
        <f t="shared" si="9"/>
        <v/>
      </c>
      <c r="S14" s="12" t="str">
        <f t="shared" si="1"/>
        <v/>
      </c>
      <c r="T14" s="209" t="str">
        <f t="shared" si="2"/>
        <v>0/0</v>
      </c>
      <c r="U14" s="209"/>
      <c r="V14" s="91"/>
      <c r="X14" s="11" t="s">
        <v>14</v>
      </c>
      <c r="Y14" s="208" t="str">
        <f t="shared" si="3"/>
        <v/>
      </c>
      <c r="Z14" s="208"/>
      <c r="AA14" s="12" t="str">
        <f t="shared" si="4"/>
        <v/>
      </c>
      <c r="AB14" s="13" t="str">
        <f t="shared" si="5"/>
        <v/>
      </c>
      <c r="AC14" s="14"/>
      <c r="AD14" s="6"/>
      <c r="AE14" s="6"/>
      <c r="AF14" s="6"/>
      <c r="AG14" s="6"/>
      <c r="AH14" s="6"/>
      <c r="AI14" s="6"/>
    </row>
    <row r="15" spans="1:37" x14ac:dyDescent="0.3">
      <c r="A15" s="7" t="s">
        <v>20</v>
      </c>
      <c r="B15" s="15">
        <f>B198</f>
        <v>0</v>
      </c>
      <c r="C15" s="15">
        <f>C198</f>
        <v>0</v>
      </c>
      <c r="D15" s="16">
        <f>D198</f>
        <v>0</v>
      </c>
      <c r="E15" s="16">
        <f>E198</f>
        <v>0</v>
      </c>
      <c r="F15" s="16">
        <f>VALUE(F198)</f>
        <v>0</v>
      </c>
      <c r="G15" s="16">
        <f>VALUE(G198)</f>
        <v>0</v>
      </c>
      <c r="H15" s="16">
        <f>H198</f>
        <v>0</v>
      </c>
      <c r="I15" s="17">
        <f>I198</f>
        <v>0</v>
      </c>
      <c r="K15" s="79">
        <f t="shared" si="6"/>
        <v>0</v>
      </c>
      <c r="L15" s="78">
        <f t="shared" si="7"/>
        <v>0</v>
      </c>
      <c r="N15" s="11" t="s">
        <v>14</v>
      </c>
      <c r="O15" s="208" t="str">
        <f t="shared" si="0"/>
        <v/>
      </c>
      <c r="P15" s="208"/>
      <c r="Q15" s="12" t="str">
        <f t="shared" si="8"/>
        <v/>
      </c>
      <c r="R15" s="13" t="str">
        <f t="shared" si="9"/>
        <v/>
      </c>
      <c r="S15" s="12" t="str">
        <f t="shared" si="1"/>
        <v/>
      </c>
      <c r="T15" s="209" t="str">
        <f t="shared" si="2"/>
        <v>0/0</v>
      </c>
      <c r="U15" s="209"/>
      <c r="V15" s="91"/>
      <c r="X15" s="11" t="s">
        <v>14</v>
      </c>
      <c r="Y15" s="208" t="str">
        <f t="shared" si="3"/>
        <v/>
      </c>
      <c r="Z15" s="208"/>
      <c r="AA15" s="12" t="str">
        <f t="shared" si="4"/>
        <v/>
      </c>
      <c r="AB15" s="13" t="str">
        <f t="shared" si="5"/>
        <v/>
      </c>
      <c r="AC15" s="14"/>
      <c r="AD15" s="6"/>
      <c r="AE15" s="6"/>
      <c r="AF15" s="6"/>
      <c r="AG15" s="6"/>
      <c r="AH15" s="6"/>
      <c r="AI15" s="6"/>
    </row>
    <row r="16" spans="1:37" x14ac:dyDescent="0.3">
      <c r="A16" s="7" t="s">
        <v>21</v>
      </c>
      <c r="B16" s="15">
        <f>B223</f>
        <v>0</v>
      </c>
      <c r="C16" s="15">
        <f>C223</f>
        <v>0</v>
      </c>
      <c r="D16" s="16">
        <f>D223</f>
        <v>0</v>
      </c>
      <c r="E16" s="16">
        <f>E223</f>
        <v>0</v>
      </c>
      <c r="F16" s="16">
        <f>VALUE(F223)</f>
        <v>0</v>
      </c>
      <c r="G16" s="16">
        <f>VALUE(G223)</f>
        <v>0</v>
      </c>
      <c r="H16" s="16">
        <f>H223</f>
        <v>0</v>
      </c>
      <c r="I16" s="17">
        <f>I223</f>
        <v>0</v>
      </c>
      <c r="K16" s="79">
        <f t="shared" si="6"/>
        <v>0</v>
      </c>
      <c r="L16" s="78">
        <f t="shared" si="7"/>
        <v>0</v>
      </c>
      <c r="N16" s="11" t="s">
        <v>14</v>
      </c>
      <c r="O16" s="208" t="str">
        <f t="shared" si="0"/>
        <v/>
      </c>
      <c r="P16" s="208"/>
      <c r="Q16" s="12" t="str">
        <f t="shared" si="8"/>
        <v/>
      </c>
      <c r="R16" s="13" t="str">
        <f t="shared" si="9"/>
        <v/>
      </c>
      <c r="S16" s="12" t="str">
        <f t="shared" si="1"/>
        <v/>
      </c>
      <c r="T16" s="209" t="str">
        <f t="shared" si="2"/>
        <v>0/0</v>
      </c>
      <c r="U16" s="209"/>
      <c r="V16" s="91"/>
      <c r="X16" s="11" t="s">
        <v>14</v>
      </c>
      <c r="Y16" s="208" t="str">
        <f t="shared" si="3"/>
        <v/>
      </c>
      <c r="Z16" s="208"/>
      <c r="AA16" s="12" t="str">
        <f t="shared" si="4"/>
        <v/>
      </c>
      <c r="AB16" s="13" t="str">
        <f t="shared" si="5"/>
        <v/>
      </c>
      <c r="AC16" s="14"/>
      <c r="AD16" s="6"/>
      <c r="AE16" s="6"/>
      <c r="AF16" s="6"/>
      <c r="AG16" s="6"/>
      <c r="AH16" s="6"/>
      <c r="AI16" s="6"/>
    </row>
    <row r="17" spans="1:35" x14ac:dyDescent="0.3">
      <c r="A17" s="7" t="s">
        <v>22</v>
      </c>
      <c r="B17" s="15">
        <f>B248</f>
        <v>0</v>
      </c>
      <c r="C17" s="15">
        <f>C248</f>
        <v>0</v>
      </c>
      <c r="D17" s="16">
        <f>D248</f>
        <v>0</v>
      </c>
      <c r="E17" s="16">
        <f>E248</f>
        <v>0</v>
      </c>
      <c r="F17" s="16">
        <f>VALUE(F248)</f>
        <v>0</v>
      </c>
      <c r="G17" s="16">
        <f>VALUE(G248)</f>
        <v>0</v>
      </c>
      <c r="H17" s="16">
        <f>H248</f>
        <v>0</v>
      </c>
      <c r="I17" s="17">
        <f>I248</f>
        <v>0</v>
      </c>
      <c r="K17" s="79">
        <f t="shared" si="6"/>
        <v>0</v>
      </c>
      <c r="L17" s="78">
        <f t="shared" si="7"/>
        <v>0</v>
      </c>
      <c r="N17" s="11" t="s">
        <v>14</v>
      </c>
      <c r="O17" s="208" t="str">
        <f t="shared" si="0"/>
        <v/>
      </c>
      <c r="P17" s="208"/>
      <c r="Q17" s="12" t="str">
        <f t="shared" si="8"/>
        <v/>
      </c>
      <c r="R17" s="13" t="str">
        <f t="shared" si="9"/>
        <v/>
      </c>
      <c r="S17" s="12" t="str">
        <f t="shared" si="1"/>
        <v/>
      </c>
      <c r="T17" s="209" t="str">
        <f t="shared" si="2"/>
        <v>0/0</v>
      </c>
      <c r="U17" s="209"/>
      <c r="V17" s="91"/>
      <c r="X17" s="11" t="s">
        <v>14</v>
      </c>
      <c r="Y17" s="208" t="str">
        <f t="shared" si="3"/>
        <v/>
      </c>
      <c r="Z17" s="208"/>
      <c r="AA17" s="12" t="str">
        <f t="shared" si="4"/>
        <v/>
      </c>
      <c r="AB17" s="13" t="str">
        <f t="shared" si="5"/>
        <v/>
      </c>
      <c r="AC17" s="14"/>
      <c r="AD17" s="6"/>
      <c r="AE17" s="6"/>
      <c r="AF17" s="6"/>
      <c r="AG17" s="6"/>
      <c r="AH17" s="6"/>
      <c r="AI17" s="6"/>
    </row>
    <row r="18" spans="1:35" x14ac:dyDescent="0.3">
      <c r="A18" s="7" t="s">
        <v>23</v>
      </c>
      <c r="B18" s="15">
        <f>B273</f>
        <v>0</v>
      </c>
      <c r="C18" s="15">
        <f>C273</f>
        <v>0</v>
      </c>
      <c r="D18" s="16">
        <f>D273</f>
        <v>0</v>
      </c>
      <c r="E18" s="16">
        <f>E273</f>
        <v>0</v>
      </c>
      <c r="F18" s="16">
        <f>VALUE(F273)</f>
        <v>0</v>
      </c>
      <c r="G18" s="16">
        <f>VALUE(G273)</f>
        <v>0</v>
      </c>
      <c r="H18" s="16">
        <f>H273</f>
        <v>0</v>
      </c>
      <c r="I18" s="17">
        <f>I273</f>
        <v>0</v>
      </c>
      <c r="K18" s="79">
        <f t="shared" si="6"/>
        <v>0</v>
      </c>
      <c r="L18" s="78">
        <f t="shared" si="7"/>
        <v>0</v>
      </c>
      <c r="N18" s="11" t="s">
        <v>14</v>
      </c>
      <c r="O18" s="208" t="str">
        <f t="shared" si="0"/>
        <v/>
      </c>
      <c r="P18" s="208"/>
      <c r="Q18" s="12" t="str">
        <f t="shared" si="8"/>
        <v/>
      </c>
      <c r="R18" s="13" t="str">
        <f t="shared" si="9"/>
        <v/>
      </c>
      <c r="S18" s="12" t="str">
        <f t="shared" si="1"/>
        <v/>
      </c>
      <c r="T18" s="209" t="str">
        <f t="shared" si="2"/>
        <v>0/0</v>
      </c>
      <c r="U18" s="209"/>
      <c r="V18" s="91"/>
      <c r="X18" s="11" t="s">
        <v>14</v>
      </c>
      <c r="Y18" s="208" t="str">
        <f t="shared" si="3"/>
        <v/>
      </c>
      <c r="Z18" s="208"/>
      <c r="AA18" s="12" t="str">
        <f t="shared" si="4"/>
        <v/>
      </c>
      <c r="AB18" s="13" t="str">
        <f t="shared" si="5"/>
        <v/>
      </c>
      <c r="AC18" s="14"/>
      <c r="AD18" s="6"/>
      <c r="AE18" s="6"/>
      <c r="AF18" s="6"/>
      <c r="AG18" s="6"/>
      <c r="AH18" s="6"/>
      <c r="AI18" s="6"/>
    </row>
    <row r="19" spans="1:35" x14ac:dyDescent="0.3">
      <c r="A19" s="7" t="s">
        <v>39</v>
      </c>
      <c r="B19" s="15">
        <f>B298</f>
        <v>0</v>
      </c>
      <c r="C19" s="15">
        <f>C298</f>
        <v>0</v>
      </c>
      <c r="D19" s="16">
        <f>D298</f>
        <v>0</v>
      </c>
      <c r="E19" s="16">
        <f>E298</f>
        <v>0</v>
      </c>
      <c r="F19" s="16">
        <f>VALUE(F298)</f>
        <v>0</v>
      </c>
      <c r="G19" s="16">
        <f>VALUE(G298)</f>
        <v>0</v>
      </c>
      <c r="H19" s="16">
        <f>H298</f>
        <v>0</v>
      </c>
      <c r="I19" s="17">
        <f>I298</f>
        <v>0</v>
      </c>
      <c r="K19" s="79">
        <f t="shared" si="6"/>
        <v>0</v>
      </c>
      <c r="L19" s="78">
        <f t="shared" si="7"/>
        <v>0</v>
      </c>
      <c r="N19" s="11" t="s">
        <v>14</v>
      </c>
      <c r="O19" s="208" t="str">
        <f t="shared" si="0"/>
        <v/>
      </c>
      <c r="P19" s="208"/>
      <c r="Q19" s="12" t="str">
        <f t="shared" si="8"/>
        <v/>
      </c>
      <c r="R19" s="13" t="str">
        <f t="shared" si="9"/>
        <v/>
      </c>
      <c r="S19" s="12" t="str">
        <f t="shared" si="1"/>
        <v/>
      </c>
      <c r="T19" s="209" t="str">
        <f t="shared" si="2"/>
        <v>0/0</v>
      </c>
      <c r="U19" s="209"/>
      <c r="V19" s="91"/>
      <c r="X19" s="11" t="s">
        <v>14</v>
      </c>
      <c r="Y19" s="208" t="str">
        <f t="shared" si="3"/>
        <v/>
      </c>
      <c r="Z19" s="208"/>
      <c r="AA19" s="12" t="str">
        <f t="shared" si="4"/>
        <v/>
      </c>
      <c r="AB19" s="13" t="str">
        <f t="shared" si="5"/>
        <v/>
      </c>
      <c r="AC19" s="14"/>
      <c r="AD19" s="6"/>
      <c r="AE19" s="6"/>
      <c r="AF19" s="6"/>
      <c r="AG19" s="6"/>
      <c r="AH19" s="6"/>
      <c r="AI19" s="6"/>
    </row>
    <row r="20" spans="1:35" x14ac:dyDescent="0.3">
      <c r="A20" s="7" t="s">
        <v>40</v>
      </c>
      <c r="B20" s="15">
        <f>B323</f>
        <v>0</v>
      </c>
      <c r="C20" s="15">
        <f>C323</f>
        <v>0</v>
      </c>
      <c r="D20" s="16">
        <f>D323</f>
        <v>0</v>
      </c>
      <c r="E20" s="16">
        <f>E323</f>
        <v>0</v>
      </c>
      <c r="F20" s="16">
        <f>VALUE(F323)</f>
        <v>0</v>
      </c>
      <c r="G20" s="16">
        <f>VALUE(G323)</f>
        <v>0</v>
      </c>
      <c r="H20" s="16">
        <f>H323</f>
        <v>0</v>
      </c>
      <c r="I20" s="17">
        <f>I323</f>
        <v>0</v>
      </c>
      <c r="K20" s="79">
        <f t="shared" si="6"/>
        <v>0</v>
      </c>
      <c r="L20" s="78">
        <f t="shared" si="7"/>
        <v>0</v>
      </c>
      <c r="N20" s="11" t="s">
        <v>14</v>
      </c>
      <c r="O20" s="208" t="str">
        <f t="shared" si="0"/>
        <v/>
      </c>
      <c r="P20" s="208"/>
      <c r="Q20" s="12" t="str">
        <f t="shared" si="8"/>
        <v/>
      </c>
      <c r="R20" s="13" t="str">
        <f t="shared" si="9"/>
        <v/>
      </c>
      <c r="S20" s="12" t="str">
        <f t="shared" si="1"/>
        <v/>
      </c>
      <c r="T20" s="209" t="str">
        <f t="shared" si="2"/>
        <v>0/0</v>
      </c>
      <c r="U20" s="209"/>
      <c r="V20" s="91"/>
      <c r="X20" s="11" t="s">
        <v>14</v>
      </c>
      <c r="Y20" s="208" t="str">
        <f t="shared" si="3"/>
        <v/>
      </c>
      <c r="Z20" s="208"/>
      <c r="AA20" s="12" t="str">
        <f t="shared" si="4"/>
        <v/>
      </c>
      <c r="AB20" s="13" t="str">
        <f t="shared" si="5"/>
        <v/>
      </c>
      <c r="AC20" s="14"/>
      <c r="AD20" s="6"/>
      <c r="AE20" s="6"/>
      <c r="AF20" s="6"/>
      <c r="AG20" s="6"/>
      <c r="AH20" s="6"/>
      <c r="AI20" s="6"/>
    </row>
    <row r="21" spans="1:35" x14ac:dyDescent="0.3">
      <c r="A21" s="7" t="s">
        <v>41</v>
      </c>
      <c r="B21" s="15">
        <f>B348</f>
        <v>0</v>
      </c>
      <c r="C21" s="15">
        <f>C348</f>
        <v>0</v>
      </c>
      <c r="D21" s="16">
        <f>D348</f>
        <v>0</v>
      </c>
      <c r="E21" s="16">
        <f>E348</f>
        <v>0</v>
      </c>
      <c r="F21" s="16">
        <f>VALUE(F348)</f>
        <v>0</v>
      </c>
      <c r="G21" s="16">
        <f>VALUE(G348)</f>
        <v>0</v>
      </c>
      <c r="H21" s="16">
        <f>H348</f>
        <v>0</v>
      </c>
      <c r="I21" s="17">
        <f>I348</f>
        <v>0</v>
      </c>
      <c r="K21" s="79">
        <f t="shared" si="6"/>
        <v>0</v>
      </c>
      <c r="L21" s="78">
        <f t="shared" si="7"/>
        <v>0</v>
      </c>
      <c r="N21" s="11" t="s">
        <v>14</v>
      </c>
      <c r="O21" s="208" t="str">
        <f t="shared" si="0"/>
        <v/>
      </c>
      <c r="P21" s="208"/>
      <c r="Q21" s="12" t="str">
        <f t="shared" si="8"/>
        <v/>
      </c>
      <c r="R21" s="13" t="str">
        <f t="shared" si="9"/>
        <v/>
      </c>
      <c r="S21" s="12" t="str">
        <f t="shared" si="1"/>
        <v/>
      </c>
      <c r="T21" s="209" t="str">
        <f t="shared" si="2"/>
        <v>0/0</v>
      </c>
      <c r="U21" s="209"/>
      <c r="V21" s="91"/>
      <c r="X21" s="11" t="s">
        <v>14</v>
      </c>
      <c r="Y21" s="208" t="str">
        <f t="shared" si="3"/>
        <v/>
      </c>
      <c r="Z21" s="208"/>
      <c r="AA21" s="12" t="str">
        <f t="shared" si="4"/>
        <v/>
      </c>
      <c r="AB21" s="13" t="str">
        <f t="shared" si="5"/>
        <v/>
      </c>
      <c r="AC21" s="14"/>
      <c r="AD21" s="6"/>
      <c r="AE21" s="6"/>
      <c r="AF21" s="6"/>
      <c r="AG21" s="6"/>
      <c r="AH21" s="6"/>
      <c r="AI21" s="6"/>
    </row>
    <row r="22" spans="1:35" x14ac:dyDescent="0.3">
      <c r="A22" s="7" t="s">
        <v>42</v>
      </c>
      <c r="B22" s="15">
        <f>B373</f>
        <v>0</v>
      </c>
      <c r="C22" s="15">
        <f>C373</f>
        <v>0</v>
      </c>
      <c r="D22" s="16">
        <f>D373</f>
        <v>0</v>
      </c>
      <c r="E22" s="16">
        <f>E373</f>
        <v>0</v>
      </c>
      <c r="F22" s="16">
        <f>VALUE(F373)</f>
        <v>0</v>
      </c>
      <c r="G22" s="16">
        <f>VALUE(G373)</f>
        <v>0</v>
      </c>
      <c r="H22" s="16">
        <f>H373</f>
        <v>0</v>
      </c>
      <c r="I22" s="17">
        <f>I373</f>
        <v>0</v>
      </c>
      <c r="K22" s="79">
        <f t="shared" si="6"/>
        <v>0</v>
      </c>
      <c r="L22" s="78">
        <f t="shared" si="7"/>
        <v>0</v>
      </c>
      <c r="N22" s="11" t="s">
        <v>14</v>
      </c>
      <c r="O22" s="208" t="str">
        <f t="shared" si="0"/>
        <v/>
      </c>
      <c r="P22" s="208"/>
      <c r="Q22" s="12" t="str">
        <f t="shared" si="8"/>
        <v/>
      </c>
      <c r="R22" s="13" t="str">
        <f t="shared" si="9"/>
        <v/>
      </c>
      <c r="S22" s="12" t="str">
        <f t="shared" si="1"/>
        <v/>
      </c>
      <c r="T22" s="209" t="str">
        <f t="shared" si="2"/>
        <v>0/0</v>
      </c>
      <c r="U22" s="209"/>
      <c r="V22" s="91"/>
      <c r="X22" s="11" t="s">
        <v>14</v>
      </c>
      <c r="Y22" s="208" t="str">
        <f t="shared" si="3"/>
        <v/>
      </c>
      <c r="Z22" s="208"/>
      <c r="AA22" s="12" t="str">
        <f t="shared" si="4"/>
        <v/>
      </c>
      <c r="AB22" s="13" t="str">
        <f t="shared" si="5"/>
        <v/>
      </c>
      <c r="AC22" s="14"/>
      <c r="AD22" s="6"/>
    </row>
    <row r="23" spans="1:35" x14ac:dyDescent="0.3">
      <c r="A23" s="7" t="s">
        <v>43</v>
      </c>
      <c r="B23" s="15">
        <f>B398</f>
        <v>0</v>
      </c>
      <c r="C23" s="15">
        <f>C398</f>
        <v>0</v>
      </c>
      <c r="D23" s="16">
        <f>D398</f>
        <v>0</v>
      </c>
      <c r="E23" s="16">
        <f>E398</f>
        <v>0</v>
      </c>
      <c r="F23" s="16">
        <f>VALUE(F398)</f>
        <v>0</v>
      </c>
      <c r="G23" s="16">
        <f>VALUE(G398)</f>
        <v>0</v>
      </c>
      <c r="H23" s="16">
        <f>H398</f>
        <v>0</v>
      </c>
      <c r="I23" s="17">
        <f>I398</f>
        <v>0</v>
      </c>
      <c r="K23" s="79">
        <f t="shared" si="6"/>
        <v>0</v>
      </c>
      <c r="L23" s="78">
        <f t="shared" si="7"/>
        <v>0</v>
      </c>
      <c r="N23" s="11" t="s">
        <v>14</v>
      </c>
      <c r="O23" s="208" t="str">
        <f t="shared" si="0"/>
        <v/>
      </c>
      <c r="P23" s="208"/>
      <c r="Q23" s="12" t="str">
        <f t="shared" si="8"/>
        <v/>
      </c>
      <c r="R23" s="13" t="str">
        <f t="shared" si="9"/>
        <v/>
      </c>
      <c r="S23" s="12" t="str">
        <f t="shared" si="1"/>
        <v/>
      </c>
      <c r="T23" s="209" t="str">
        <f t="shared" si="2"/>
        <v>0/0</v>
      </c>
      <c r="U23" s="209"/>
      <c r="V23" s="91"/>
      <c r="X23" s="11" t="s">
        <v>14</v>
      </c>
      <c r="Y23" s="208" t="str">
        <f t="shared" si="3"/>
        <v/>
      </c>
      <c r="Z23" s="208"/>
      <c r="AA23" s="12" t="str">
        <f t="shared" si="4"/>
        <v/>
      </c>
      <c r="AB23" s="13" t="str">
        <f t="shared" si="5"/>
        <v/>
      </c>
      <c r="AC23" s="14"/>
      <c r="AD23" s="6"/>
    </row>
    <row r="24" spans="1:35" x14ac:dyDescent="0.3">
      <c r="A24" s="18"/>
      <c r="B24" s="19"/>
      <c r="C24" s="19"/>
      <c r="D24" s="19"/>
      <c r="E24" s="19"/>
      <c r="F24" s="19"/>
      <c r="G24" s="19"/>
      <c r="H24" s="19"/>
      <c r="I24" s="20"/>
      <c r="K24" s="18"/>
      <c r="L24" s="20"/>
      <c r="N24" s="18"/>
      <c r="O24" s="19"/>
      <c r="P24" s="19"/>
      <c r="Q24" s="19"/>
      <c r="R24" s="19"/>
      <c r="S24" s="19"/>
      <c r="T24" s="19"/>
      <c r="U24" s="19"/>
      <c r="V24" s="20"/>
      <c r="X24" s="18"/>
      <c r="Y24" s="19"/>
      <c r="Z24" s="21"/>
      <c r="AA24" s="19"/>
      <c r="AB24" s="19"/>
      <c r="AC24" s="20"/>
      <c r="AD24" s="19"/>
    </row>
    <row r="25" spans="1:35" x14ac:dyDescent="0.3">
      <c r="X25" s="22"/>
    </row>
    <row r="26" spans="1:35" x14ac:dyDescent="0.3">
      <c r="A26" s="23" t="s">
        <v>24</v>
      </c>
      <c r="B26" s="23" t="s">
        <v>25</v>
      </c>
      <c r="C26" s="23" t="s">
        <v>26</v>
      </c>
      <c r="D26" s="23" t="s">
        <v>4</v>
      </c>
      <c r="E26" s="23" t="s">
        <v>5</v>
      </c>
      <c r="F26" s="23" t="s">
        <v>27</v>
      </c>
      <c r="G26" s="23" t="s">
        <v>28</v>
      </c>
      <c r="H26" s="23" t="s">
        <v>8</v>
      </c>
      <c r="I26" s="24" t="s">
        <v>29</v>
      </c>
      <c r="J26" s="25"/>
      <c r="K26" s="24" t="s">
        <v>30</v>
      </c>
      <c r="L26" s="26" t="s">
        <v>31</v>
      </c>
      <c r="M26" s="25"/>
      <c r="N26" s="24" t="s">
        <v>32</v>
      </c>
      <c r="O26" s="26" t="s">
        <v>31</v>
      </c>
      <c r="P26" s="25"/>
      <c r="Q26" s="24" t="s">
        <v>33</v>
      </c>
      <c r="R26" s="26"/>
      <c r="S26" s="25" t="s">
        <v>34</v>
      </c>
      <c r="T26" s="27" t="s">
        <v>35</v>
      </c>
      <c r="U26" s="27" t="s">
        <v>35</v>
      </c>
      <c r="V26" s="27" t="s">
        <v>36</v>
      </c>
      <c r="W26" s="28" t="s">
        <v>36</v>
      </c>
      <c r="X26" s="206" t="s">
        <v>13</v>
      </c>
      <c r="Y26" s="81"/>
    </row>
    <row r="27" spans="1:35" x14ac:dyDescent="0.3">
      <c r="A27" s="29"/>
      <c r="B27" s="29"/>
      <c r="C27" s="29"/>
      <c r="D27" s="29"/>
      <c r="E27" s="29"/>
      <c r="F27" s="29"/>
      <c r="G27" s="29"/>
      <c r="H27" s="29"/>
      <c r="I27" s="30"/>
      <c r="J27" s="31"/>
      <c r="K27" s="30"/>
      <c r="L27" s="32"/>
      <c r="M27" s="31"/>
      <c r="N27" s="30"/>
      <c r="O27" s="32"/>
      <c r="P27" s="31"/>
      <c r="Q27" s="30"/>
      <c r="R27" s="32"/>
      <c r="S27" s="31"/>
      <c r="T27" s="33" t="s">
        <v>4</v>
      </c>
      <c r="U27" s="33" t="s">
        <v>5</v>
      </c>
      <c r="V27" s="33" t="s">
        <v>27</v>
      </c>
      <c r="W27" s="34" t="s">
        <v>37</v>
      </c>
      <c r="X27" s="207"/>
      <c r="Y27" s="81"/>
    </row>
    <row r="28" spans="1:35" x14ac:dyDescent="0.3">
      <c r="A28" s="35">
        <v>1</v>
      </c>
      <c r="B28" s="37" t="s">
        <v>128</v>
      </c>
      <c r="C28" s="37" t="s">
        <v>126</v>
      </c>
      <c r="D28" s="37">
        <v>120.515716</v>
      </c>
      <c r="E28" s="37">
        <v>100.549177</v>
      </c>
      <c r="F28" s="37">
        <v>26.651499999999999</v>
      </c>
      <c r="G28" s="37">
        <v>26.645499999999998</v>
      </c>
      <c r="H28" s="37">
        <v>0</v>
      </c>
      <c r="I28" s="37">
        <v>0.23699999999999999</v>
      </c>
      <c r="J28" s="6"/>
      <c r="K28" s="38">
        <f>IF(ISBLANK(D28),"",D28-$D$48)</f>
        <v>1.9170000003043697E-4</v>
      </c>
      <c r="L28" s="39">
        <f t="shared" ref="L28:L47" si="10">IF(K28="","",SIN(K28*PI()/200)*G28)</f>
        <v>8.0235370821218953E-5</v>
      </c>
      <c r="M28" s="40" t="s">
        <v>38</v>
      </c>
      <c r="N28" s="38">
        <f>IF(ISBLANK(E28),"",E28-$E$48)</f>
        <v>-7.1099999985335671E-5</v>
      </c>
      <c r="O28" s="39">
        <f t="shared" ref="O28:O47" si="11">IF(N28="","",SIN(N28*PI()/200)*G28)</f>
        <v>-2.9758658650567252E-5</v>
      </c>
      <c r="P28" s="40" t="s">
        <v>38</v>
      </c>
      <c r="Q28" s="41">
        <f>IF(ISBLANK(F28),"",F28-$F$48)</f>
        <v>7.0000000000902673E-5</v>
      </c>
      <c r="R28" s="42" t="s">
        <v>38</v>
      </c>
      <c r="S28" s="43">
        <f t="shared" ref="S28:S47" si="12">IF(ISBLANK(G28),"",G28-$G$48)</f>
        <v>7.0000000000902673E-5</v>
      </c>
      <c r="T28" s="44">
        <f>IF(M28="ON",IF(ISBLANK(D28),"0",D28),"0")</f>
        <v>120.515716</v>
      </c>
      <c r="U28" s="44">
        <f t="shared" ref="U28:U47" si="13">IF(P28="ON",IF(ISBLANK(E28),"0",IF(E28&lt;200,E28,(400-E28))),"0")</f>
        <v>100.549177</v>
      </c>
      <c r="V28" s="44">
        <f t="shared" ref="V28:V47" si="14">IF(R28="ON",IF(ISBLANK(F28),"0",F28),"0")</f>
        <v>26.651499999999999</v>
      </c>
      <c r="W28" s="44">
        <f t="shared" ref="W28:W47" si="15">IF(R28="ON",IF(ISBLANK(G28),"0",G28),"0")</f>
        <v>26.645499999999998</v>
      </c>
      <c r="X28" s="45"/>
      <c r="Y28" s="81"/>
    </row>
    <row r="29" spans="1:35" x14ac:dyDescent="0.3">
      <c r="A29" s="35">
        <v>2</v>
      </c>
      <c r="B29" s="37" t="s">
        <v>128</v>
      </c>
      <c r="C29" s="37" t="s">
        <v>126</v>
      </c>
      <c r="D29" s="37">
        <v>320.51404200000002</v>
      </c>
      <c r="E29" s="37">
        <v>299.45017100000001</v>
      </c>
      <c r="F29" s="37">
        <v>26.651399999999999</v>
      </c>
      <c r="G29" s="37">
        <v>26.645399999999999</v>
      </c>
      <c r="H29" s="37">
        <v>0</v>
      </c>
      <c r="I29" s="37">
        <v>0.23699999999999999</v>
      </c>
      <c r="J29" s="6"/>
      <c r="K29" s="122">
        <f>IF(ISBLANK(D29),"",IF(D28&lt;D29,((D29-200)-$D$48),((D29+200)-$D$48)))</f>
        <v>-1.4822999999495323E-3</v>
      </c>
      <c r="L29" s="123">
        <f t="shared" si="10"/>
        <v>-6.2040920074159125E-4</v>
      </c>
      <c r="M29" s="124" t="s">
        <v>38</v>
      </c>
      <c r="N29" s="122">
        <f>IF(ISBLANK(E29),"",(400-E29)-$E$48)</f>
        <v>5.8090000000277087E-4</v>
      </c>
      <c r="O29" s="123">
        <f t="shared" si="11"/>
        <v>2.431327698524879E-4</v>
      </c>
      <c r="P29" s="124" t="s">
        <v>38</v>
      </c>
      <c r="Q29" s="125">
        <f t="shared" ref="Q29:Q47" si="16">IF(ISBLANK(F29),"",F29-$F$48)</f>
        <v>-2.9999999998864268E-5</v>
      </c>
      <c r="R29" s="126" t="s">
        <v>38</v>
      </c>
      <c r="S29" s="127">
        <f t="shared" si="12"/>
        <v>-2.9999999998864268E-5</v>
      </c>
      <c r="T29" s="128">
        <f>IF(M29="ON",IF(ISBLANK(D29),"0",IF(D28&lt;D29,(D29-200),(D29+200))),"0")</f>
        <v>120.51404200000002</v>
      </c>
      <c r="U29" s="128">
        <f t="shared" si="13"/>
        <v>100.54982899999999</v>
      </c>
      <c r="V29" s="128">
        <f t="shared" si="14"/>
        <v>26.651399999999999</v>
      </c>
      <c r="W29" s="128">
        <f t="shared" si="15"/>
        <v>26.645399999999999</v>
      </c>
      <c r="X29" s="129"/>
    </row>
    <row r="30" spans="1:35" x14ac:dyDescent="0.3">
      <c r="A30" s="35">
        <v>3</v>
      </c>
      <c r="B30" s="37" t="s">
        <v>128</v>
      </c>
      <c r="C30" s="37" t="s">
        <v>126</v>
      </c>
      <c r="D30" s="37">
        <v>120.516266</v>
      </c>
      <c r="E30" s="37">
        <v>100.54856100000001</v>
      </c>
      <c r="F30" s="37">
        <v>26.651599999999998</v>
      </c>
      <c r="G30" s="37">
        <v>26.645600000000002</v>
      </c>
      <c r="H30" s="37">
        <v>0</v>
      </c>
      <c r="I30" s="37">
        <v>0.23699999999999999</v>
      </c>
      <c r="J30" s="6"/>
      <c r="K30" s="38">
        <f>IF(ISBLANK(D30),"",D30-$D$48)</f>
        <v>7.4170000003448422E-4</v>
      </c>
      <c r="L30" s="46">
        <f t="shared" si="10"/>
        <v>3.1043713026652071E-4</v>
      </c>
      <c r="M30" s="40" t="s">
        <v>38</v>
      </c>
      <c r="N30" s="38">
        <f>IF(ISBLANK(E30),"",E30-$E$48)</f>
        <v>-6.8709999997906834E-4</v>
      </c>
      <c r="O30" s="46">
        <f t="shared" si="11"/>
        <v>-2.8758440365430173E-4</v>
      </c>
      <c r="P30" s="40" t="s">
        <v>38</v>
      </c>
      <c r="Q30" s="41">
        <f t="shared" si="16"/>
        <v>1.7000000000066962E-4</v>
      </c>
      <c r="R30" s="42" t="s">
        <v>38</v>
      </c>
      <c r="S30" s="43">
        <f t="shared" si="12"/>
        <v>1.7000000000422233E-4</v>
      </c>
      <c r="T30" s="44">
        <f>IF(M30="ON",IF(ISBLANK(D30),"0",D30),"0")</f>
        <v>120.516266</v>
      </c>
      <c r="U30" s="44">
        <f t="shared" si="13"/>
        <v>100.54856100000001</v>
      </c>
      <c r="V30" s="44">
        <f t="shared" si="14"/>
        <v>26.651599999999998</v>
      </c>
      <c r="W30" s="44">
        <f t="shared" si="15"/>
        <v>26.645600000000002</v>
      </c>
      <c r="X30" s="45"/>
    </row>
    <row r="31" spans="1:35" x14ac:dyDescent="0.3">
      <c r="A31" s="35">
        <v>4</v>
      </c>
      <c r="B31" s="37" t="s">
        <v>128</v>
      </c>
      <c r="C31" s="37" t="s">
        <v>126</v>
      </c>
      <c r="D31" s="37">
        <v>320.515265</v>
      </c>
      <c r="E31" s="37">
        <v>299.44988000000001</v>
      </c>
      <c r="F31" s="37">
        <v>26.651399999999999</v>
      </c>
      <c r="G31" s="37">
        <v>26.645399999999999</v>
      </c>
      <c r="H31" s="37">
        <v>0</v>
      </c>
      <c r="I31" s="37">
        <v>0.23699999999999999</v>
      </c>
      <c r="J31" s="6"/>
      <c r="K31" s="122">
        <f>IF(ISBLANK(D31),"",IF(D30&lt;D31,((D31-200)-$D$48),((D31+200)-$D$48)))</f>
        <v>-2.5929999996776587E-4</v>
      </c>
      <c r="L31" s="123">
        <f t="shared" si="10"/>
        <v>-1.0852870927063654E-4</v>
      </c>
      <c r="M31" s="124" t="s">
        <v>38</v>
      </c>
      <c r="N31" s="122">
        <f>IF(ISBLANK(E31),"",(400-E31)-$E$48)</f>
        <v>8.7190000000703094E-4</v>
      </c>
      <c r="O31" s="123">
        <f t="shared" si="11"/>
        <v>3.6492935450404022E-4</v>
      </c>
      <c r="P31" s="124" t="s">
        <v>38</v>
      </c>
      <c r="Q31" s="125">
        <f t="shared" si="16"/>
        <v>-2.9999999998864268E-5</v>
      </c>
      <c r="R31" s="126" t="s">
        <v>38</v>
      </c>
      <c r="S31" s="127">
        <f t="shared" si="12"/>
        <v>-2.9999999998864268E-5</v>
      </c>
      <c r="T31" s="128">
        <f>IF(M31="ON",IF(ISBLANK(D31),"0",IF(D30&lt;D31,(D31-200),(D31+200))),"0")</f>
        <v>120.515265</v>
      </c>
      <c r="U31" s="128">
        <f t="shared" si="13"/>
        <v>100.55011999999999</v>
      </c>
      <c r="V31" s="128">
        <f t="shared" si="14"/>
        <v>26.651399999999999</v>
      </c>
      <c r="W31" s="128">
        <f t="shared" si="15"/>
        <v>26.645399999999999</v>
      </c>
      <c r="X31" s="129"/>
    </row>
    <row r="32" spans="1:35" x14ac:dyDescent="0.3">
      <c r="A32" s="35">
        <v>5</v>
      </c>
      <c r="B32" s="37" t="s">
        <v>128</v>
      </c>
      <c r="C32" s="37" t="s">
        <v>126</v>
      </c>
      <c r="D32" s="37">
        <v>120.515911</v>
      </c>
      <c r="E32" s="37">
        <v>100.549081</v>
      </c>
      <c r="F32" s="37">
        <v>26.651700000000002</v>
      </c>
      <c r="G32" s="37">
        <v>26.645700000000001</v>
      </c>
      <c r="H32" s="37">
        <v>0</v>
      </c>
      <c r="I32" s="37">
        <v>0.23699999999999999</v>
      </c>
      <c r="J32" s="6"/>
      <c r="K32" s="38">
        <f>IF(ISBLANK(D32),"",D32-$D$48)</f>
        <v>3.8670000003548921E-4</v>
      </c>
      <c r="L32" s="46">
        <f t="shared" si="10"/>
        <v>1.6185316005128491E-4</v>
      </c>
      <c r="M32" s="40" t="s">
        <v>38</v>
      </c>
      <c r="N32" s="38">
        <f>IF(ISBLANK(E32),"",E32-$E$48)</f>
        <v>-1.670999999845435E-4</v>
      </c>
      <c r="O32" s="46">
        <f t="shared" si="11"/>
        <v>-6.9939650994882806E-5</v>
      </c>
      <c r="P32" s="40" t="s">
        <v>38</v>
      </c>
      <c r="Q32" s="41">
        <f t="shared" si="16"/>
        <v>2.7000000000398927E-4</v>
      </c>
      <c r="R32" s="42" t="s">
        <v>38</v>
      </c>
      <c r="S32" s="43">
        <f t="shared" si="12"/>
        <v>2.7000000000398927E-4</v>
      </c>
      <c r="T32" s="44">
        <f>IF(M32="ON",IF(ISBLANK(D32),"0",D32),"0")</f>
        <v>120.515911</v>
      </c>
      <c r="U32" s="44">
        <f t="shared" si="13"/>
        <v>100.549081</v>
      </c>
      <c r="V32" s="44">
        <f t="shared" si="14"/>
        <v>26.651700000000002</v>
      </c>
      <c r="W32" s="44">
        <f t="shared" si="15"/>
        <v>26.645700000000001</v>
      </c>
      <c r="X32" s="45"/>
    </row>
    <row r="33" spans="1:24" x14ac:dyDescent="0.3">
      <c r="A33" s="35">
        <v>6</v>
      </c>
      <c r="B33" s="37" t="s">
        <v>128</v>
      </c>
      <c r="C33" s="37" t="s">
        <v>126</v>
      </c>
      <c r="D33" s="37">
        <v>320.51524599999999</v>
      </c>
      <c r="E33" s="37">
        <v>299.45087999999998</v>
      </c>
      <c r="F33" s="37">
        <v>26.6511</v>
      </c>
      <c r="G33" s="37">
        <v>26.645099999999999</v>
      </c>
      <c r="H33" s="37">
        <v>0</v>
      </c>
      <c r="I33" s="37">
        <v>0.23699999999999999</v>
      </c>
      <c r="J33" s="6"/>
      <c r="K33" s="122">
        <f>IF(ISBLANK(D33),"",IF(D32&lt;D33,((D33-200)-$D$48),((D33+200)-$D$48)))</f>
        <v>-2.782999999766389E-4</v>
      </c>
      <c r="L33" s="123">
        <f t="shared" si="10"/>
        <v>-1.1647975214116261E-4</v>
      </c>
      <c r="M33" s="124" t="s">
        <v>38</v>
      </c>
      <c r="N33" s="122">
        <f>IF(ISBLANK(E33),"",(400-E33)-$E$48)</f>
        <v>-1.280999999693222E-4</v>
      </c>
      <c r="O33" s="123">
        <f t="shared" si="11"/>
        <v>-5.3615006277396864E-5</v>
      </c>
      <c r="P33" s="124" t="s">
        <v>38</v>
      </c>
      <c r="Q33" s="125">
        <f t="shared" si="16"/>
        <v>-3.2999999999816509E-4</v>
      </c>
      <c r="R33" s="126" t="s">
        <v>38</v>
      </c>
      <c r="S33" s="127">
        <f t="shared" si="12"/>
        <v>-3.2999999999816509E-4</v>
      </c>
      <c r="T33" s="128">
        <f>IF(M33="ON",IF(ISBLANK(D33),"0",IF(D32&lt;D33,(D33-200),(D33+200))),"0")</f>
        <v>120.51524599999999</v>
      </c>
      <c r="U33" s="128">
        <f t="shared" si="13"/>
        <v>100.54912000000002</v>
      </c>
      <c r="V33" s="128">
        <f t="shared" si="14"/>
        <v>26.6511</v>
      </c>
      <c r="W33" s="128">
        <f t="shared" si="15"/>
        <v>26.645099999999999</v>
      </c>
      <c r="X33" s="129"/>
    </row>
    <row r="34" spans="1:24" x14ac:dyDescent="0.3">
      <c r="A34" s="35">
        <v>7</v>
      </c>
      <c r="B34" s="37" t="s">
        <v>128</v>
      </c>
      <c r="C34" s="37" t="s">
        <v>126</v>
      </c>
      <c r="D34" s="37">
        <v>120.51589800000001</v>
      </c>
      <c r="E34" s="37">
        <v>100.54831</v>
      </c>
      <c r="F34" s="37">
        <v>26.651599999999998</v>
      </c>
      <c r="G34" s="37">
        <v>26.645600000000002</v>
      </c>
      <c r="H34" s="37">
        <v>0</v>
      </c>
      <c r="I34" s="37">
        <v>0.23699999999999999</v>
      </c>
      <c r="J34" s="6"/>
      <c r="K34" s="38">
        <f>IF(ISBLANK(D34),"",D34-$D$48)</f>
        <v>3.7370000003988935E-4</v>
      </c>
      <c r="L34" s="46">
        <f t="shared" si="10"/>
        <v>1.5641142724760203E-4</v>
      </c>
      <c r="M34" s="40" t="s">
        <v>38</v>
      </c>
      <c r="N34" s="38">
        <f>IF(ISBLANK(E34),"",E34-$E$48)</f>
        <v>-9.3809999998484273E-4</v>
      </c>
      <c r="O34" s="46">
        <f t="shared" si="11"/>
        <v>-3.9263997826726002E-4</v>
      </c>
      <c r="P34" s="40" t="s">
        <v>38</v>
      </c>
      <c r="Q34" s="41">
        <f t="shared" si="16"/>
        <v>1.7000000000066962E-4</v>
      </c>
      <c r="R34" s="42" t="s">
        <v>38</v>
      </c>
      <c r="S34" s="43">
        <f t="shared" si="12"/>
        <v>1.7000000000422233E-4</v>
      </c>
      <c r="T34" s="44">
        <f>IF(M34="ON",IF(ISBLANK(D34),"0",D34),"0")</f>
        <v>120.51589800000001</v>
      </c>
      <c r="U34" s="44">
        <f t="shared" si="13"/>
        <v>100.54831</v>
      </c>
      <c r="V34" s="44">
        <f t="shared" si="14"/>
        <v>26.651599999999998</v>
      </c>
      <c r="W34" s="44">
        <f t="shared" si="15"/>
        <v>26.645600000000002</v>
      </c>
      <c r="X34" s="45"/>
    </row>
    <row r="35" spans="1:24" x14ac:dyDescent="0.3">
      <c r="A35" s="35">
        <v>8</v>
      </c>
      <c r="B35" s="37" t="s">
        <v>128</v>
      </c>
      <c r="C35" s="37" t="s">
        <v>126</v>
      </c>
      <c r="D35" s="37">
        <v>320.516006</v>
      </c>
      <c r="E35" s="37">
        <v>299.45066500000001</v>
      </c>
      <c r="F35" s="37">
        <v>26.651199999999999</v>
      </c>
      <c r="G35" s="37">
        <v>26.645199999999999</v>
      </c>
      <c r="H35" s="37">
        <v>0</v>
      </c>
      <c r="I35" s="37">
        <v>0.23699999999999999</v>
      </c>
      <c r="J35" s="6"/>
      <c r="K35" s="122">
        <f>IF(ISBLANK(D35),"",IF(D34&lt;D35,((D35-200)-$D$48),((D35+200)-$D$48)))</f>
        <v>4.817000000372218E-4</v>
      </c>
      <c r="L35" s="123">
        <f t="shared" si="10"/>
        <v>2.0161159608876307E-4</v>
      </c>
      <c r="M35" s="124" t="s">
        <v>38</v>
      </c>
      <c r="N35" s="122">
        <f>IF(ISBLANK(E35),"",(400-E35)-$E$48)</f>
        <v>8.6899999999445754E-5</v>
      </c>
      <c r="O35" s="123">
        <f t="shared" si="11"/>
        <v>3.637128440691239E-5</v>
      </c>
      <c r="P35" s="124" t="s">
        <v>38</v>
      </c>
      <c r="Q35" s="125">
        <f t="shared" si="16"/>
        <v>-2.2999999999839815E-4</v>
      </c>
      <c r="R35" s="126" t="s">
        <v>38</v>
      </c>
      <c r="S35" s="127">
        <f t="shared" si="12"/>
        <v>-2.2999999999839815E-4</v>
      </c>
      <c r="T35" s="128">
        <f>IF(M35="ON",IF(ISBLANK(D35),"0",IF(D34&lt;D35,(D35-200),(D35+200))),"0")</f>
        <v>120.516006</v>
      </c>
      <c r="U35" s="128">
        <f t="shared" si="13"/>
        <v>100.54933499999999</v>
      </c>
      <c r="V35" s="128">
        <f t="shared" si="14"/>
        <v>26.651199999999999</v>
      </c>
      <c r="W35" s="128">
        <f t="shared" si="15"/>
        <v>26.645199999999999</v>
      </c>
      <c r="X35" s="129"/>
    </row>
    <row r="36" spans="1:24" x14ac:dyDescent="0.3">
      <c r="A36" s="35">
        <v>9</v>
      </c>
      <c r="B36" s="37" t="s">
        <v>128</v>
      </c>
      <c r="C36" s="37" t="s">
        <v>126</v>
      </c>
      <c r="D36" s="37">
        <v>120.515488</v>
      </c>
      <c r="E36" s="37">
        <v>100.548917</v>
      </c>
      <c r="F36" s="37">
        <v>26.651499999999999</v>
      </c>
      <c r="G36" s="37">
        <v>26.645499999999998</v>
      </c>
      <c r="H36" s="37">
        <v>0</v>
      </c>
      <c r="I36" s="37">
        <v>0.23699999999999999</v>
      </c>
      <c r="J36" s="6"/>
      <c r="K36" s="38">
        <f>IF(ISBLANK(D36),"",D36-$D$48)</f>
        <v>-3.6299999962352558E-5</v>
      </c>
      <c r="L36" s="46">
        <f t="shared" si="10"/>
        <v>-1.5193239214039639E-5</v>
      </c>
      <c r="M36" s="40" t="s">
        <v>38</v>
      </c>
      <c r="N36" s="38">
        <f>IF(ISBLANK(E36),"",E36-$E$48)</f>
        <v>-3.3109999998259809E-4</v>
      </c>
      <c r="O36" s="46">
        <f t="shared" si="11"/>
        <v>-1.3858075781539775E-4</v>
      </c>
      <c r="P36" s="40" t="s">
        <v>38</v>
      </c>
      <c r="Q36" s="41">
        <f t="shared" si="16"/>
        <v>7.0000000000902673E-5</v>
      </c>
      <c r="R36" s="42" t="s">
        <v>38</v>
      </c>
      <c r="S36" s="43">
        <f t="shared" si="12"/>
        <v>7.0000000000902673E-5</v>
      </c>
      <c r="T36" s="44">
        <f>IF(M36="ON",IF(ISBLANK(D36),"0",D36),"0")</f>
        <v>120.515488</v>
      </c>
      <c r="U36" s="44">
        <f t="shared" si="13"/>
        <v>100.548917</v>
      </c>
      <c r="V36" s="44">
        <f t="shared" si="14"/>
        <v>26.651499999999999</v>
      </c>
      <c r="W36" s="44">
        <f t="shared" si="15"/>
        <v>26.645499999999998</v>
      </c>
      <c r="X36" s="45"/>
    </row>
    <row r="37" spans="1:24" x14ac:dyDescent="0.3">
      <c r="A37" s="35">
        <v>10</v>
      </c>
      <c r="B37" s="37" t="s">
        <v>128</v>
      </c>
      <c r="C37" s="37" t="s">
        <v>126</v>
      </c>
      <c r="D37" s="37">
        <v>320.51540499999999</v>
      </c>
      <c r="E37" s="37">
        <v>299.44996900000001</v>
      </c>
      <c r="F37" s="37">
        <v>26.651299999999999</v>
      </c>
      <c r="G37" s="37">
        <v>26.645299999999999</v>
      </c>
      <c r="H37" s="37">
        <v>0</v>
      </c>
      <c r="I37" s="37">
        <v>0.23699999999999999</v>
      </c>
      <c r="J37" s="6"/>
      <c r="K37" s="122">
        <f>IF(ISBLANK(D37),"",IF(D36&lt;D37,((D37-200)-$D$48),((D37+200)-$D$48)))</f>
        <v>-1.1929999998017138E-4</v>
      </c>
      <c r="L37" s="123">
        <f t="shared" si="10"/>
        <v>-4.9932226855724861E-5</v>
      </c>
      <c r="M37" s="124" t="s">
        <v>38</v>
      </c>
      <c r="N37" s="122">
        <f>IF(ISBLANK(E37),"",(400-E37)-$E$48)</f>
        <v>7.8290000000436066E-4</v>
      </c>
      <c r="O37" s="123">
        <f t="shared" si="11"/>
        <v>3.2767762289270466E-4</v>
      </c>
      <c r="P37" s="124" t="s">
        <v>38</v>
      </c>
      <c r="Q37" s="125">
        <f t="shared" si="16"/>
        <v>-1.2999999999863121E-4</v>
      </c>
      <c r="R37" s="126" t="s">
        <v>38</v>
      </c>
      <c r="S37" s="127">
        <f t="shared" si="12"/>
        <v>-1.2999999999863121E-4</v>
      </c>
      <c r="T37" s="128">
        <f>IF(M37="ON",IF(ISBLANK(D37),"0",IF(D36&lt;D37,(D37-200),(D37+200))),"0")</f>
        <v>120.51540499999999</v>
      </c>
      <c r="U37" s="128">
        <f t="shared" si="13"/>
        <v>100.55003099999999</v>
      </c>
      <c r="V37" s="128">
        <f t="shared" si="14"/>
        <v>26.651299999999999</v>
      </c>
      <c r="W37" s="128">
        <f t="shared" si="15"/>
        <v>26.645299999999999</v>
      </c>
      <c r="X37" s="129"/>
    </row>
    <row r="38" spans="1:24" x14ac:dyDescent="0.3">
      <c r="A38" s="35">
        <v>11</v>
      </c>
      <c r="B38" s="36"/>
      <c r="C38" s="37"/>
      <c r="D38" s="37"/>
      <c r="E38" s="37"/>
      <c r="F38" s="37"/>
      <c r="G38" s="37"/>
      <c r="H38" s="37"/>
      <c r="I38" s="37"/>
      <c r="J38" s="6"/>
      <c r="K38" s="38" t="str">
        <f>IF(ISBLANK(D38),"",D38-$D$48)</f>
        <v/>
      </c>
      <c r="L38" s="46" t="str">
        <f t="shared" si="10"/>
        <v/>
      </c>
      <c r="M38" s="40" t="s">
        <v>38</v>
      </c>
      <c r="N38" s="38" t="str">
        <f>IF(ISBLANK(E38),"",E38-$E$48)</f>
        <v/>
      </c>
      <c r="O38" s="46" t="str">
        <f t="shared" si="11"/>
        <v/>
      </c>
      <c r="P38" s="40" t="s">
        <v>38</v>
      </c>
      <c r="Q38" s="41" t="str">
        <f t="shared" si="16"/>
        <v/>
      </c>
      <c r="R38" s="42" t="s">
        <v>38</v>
      </c>
      <c r="S38" s="43" t="str">
        <f t="shared" si="12"/>
        <v/>
      </c>
      <c r="T38" s="44" t="str">
        <f>IF(M38="ON",IF(ISBLANK(D38),"0",D38),"0")</f>
        <v>0</v>
      </c>
      <c r="U38" s="44" t="str">
        <f t="shared" si="13"/>
        <v>0</v>
      </c>
      <c r="V38" s="44" t="str">
        <f t="shared" si="14"/>
        <v>0</v>
      </c>
      <c r="W38" s="44" t="str">
        <f t="shared" si="15"/>
        <v>0</v>
      </c>
      <c r="X38" s="45"/>
    </row>
    <row r="39" spans="1:24" x14ac:dyDescent="0.3">
      <c r="A39" s="35">
        <v>12</v>
      </c>
      <c r="B39" s="36"/>
      <c r="C39" s="37"/>
      <c r="D39" s="37"/>
      <c r="E39" s="37"/>
      <c r="F39" s="37"/>
      <c r="G39" s="37"/>
      <c r="H39" s="37"/>
      <c r="I39" s="37"/>
      <c r="J39" s="6"/>
      <c r="K39" s="122" t="str">
        <f>IF(ISBLANK(D39),"",IF(D38&lt;D39,((D39-200)-$D$48),((D39+200)-$D$48)))</f>
        <v/>
      </c>
      <c r="L39" s="123" t="str">
        <f t="shared" si="10"/>
        <v/>
      </c>
      <c r="M39" s="124" t="s">
        <v>38</v>
      </c>
      <c r="N39" s="122" t="str">
        <f>IF(ISBLANK(E39),"",(400-E39)-$E$48)</f>
        <v/>
      </c>
      <c r="O39" s="123" t="str">
        <f t="shared" si="11"/>
        <v/>
      </c>
      <c r="P39" s="124" t="s">
        <v>38</v>
      </c>
      <c r="Q39" s="125" t="str">
        <f t="shared" si="16"/>
        <v/>
      </c>
      <c r="R39" s="126" t="s">
        <v>38</v>
      </c>
      <c r="S39" s="127" t="str">
        <f t="shared" si="12"/>
        <v/>
      </c>
      <c r="T39" s="128" t="str">
        <f>IF(M39="ON",IF(ISBLANK(D39),"0",IF(D38&lt;D39,(D39-200),(D39+200))),"0")</f>
        <v>0</v>
      </c>
      <c r="U39" s="128" t="str">
        <f t="shared" si="13"/>
        <v>0</v>
      </c>
      <c r="V39" s="128" t="str">
        <f t="shared" si="14"/>
        <v>0</v>
      </c>
      <c r="W39" s="128" t="str">
        <f t="shared" si="15"/>
        <v>0</v>
      </c>
      <c r="X39" s="129"/>
    </row>
    <row r="40" spans="1:24" x14ac:dyDescent="0.3">
      <c r="A40" s="35">
        <v>13</v>
      </c>
      <c r="B40" s="36"/>
      <c r="C40" s="37"/>
      <c r="D40" s="37"/>
      <c r="E40" s="37"/>
      <c r="F40" s="37"/>
      <c r="G40" s="37"/>
      <c r="H40" s="37"/>
      <c r="I40" s="37"/>
      <c r="J40" s="6"/>
      <c r="K40" s="38" t="str">
        <f>IF(ISBLANK(D40),"",D40-$D$48)</f>
        <v/>
      </c>
      <c r="L40" s="46" t="str">
        <f t="shared" si="10"/>
        <v/>
      </c>
      <c r="M40" s="40" t="s">
        <v>38</v>
      </c>
      <c r="N40" s="38" t="str">
        <f>IF(ISBLANK(E40),"",E40-$E$48)</f>
        <v/>
      </c>
      <c r="O40" s="46" t="str">
        <f t="shared" si="11"/>
        <v/>
      </c>
      <c r="P40" s="40" t="s">
        <v>38</v>
      </c>
      <c r="Q40" s="41" t="str">
        <f t="shared" si="16"/>
        <v/>
      </c>
      <c r="R40" s="42" t="s">
        <v>38</v>
      </c>
      <c r="S40" s="43" t="str">
        <f t="shared" si="12"/>
        <v/>
      </c>
      <c r="T40" s="44" t="str">
        <f>IF(M40="ON",IF(ISBLANK(D40),"0",D40),"0")</f>
        <v>0</v>
      </c>
      <c r="U40" s="44" t="str">
        <f t="shared" si="13"/>
        <v>0</v>
      </c>
      <c r="V40" s="44" t="str">
        <f t="shared" si="14"/>
        <v>0</v>
      </c>
      <c r="W40" s="44" t="str">
        <f t="shared" si="15"/>
        <v>0</v>
      </c>
      <c r="X40" s="45"/>
    </row>
    <row r="41" spans="1:24" x14ac:dyDescent="0.3">
      <c r="A41" s="35">
        <v>14</v>
      </c>
      <c r="B41" s="36"/>
      <c r="C41" s="37"/>
      <c r="D41" s="37"/>
      <c r="E41" s="37"/>
      <c r="F41" s="37"/>
      <c r="G41" s="37"/>
      <c r="H41" s="37"/>
      <c r="I41" s="37"/>
      <c r="J41" s="6"/>
      <c r="K41" s="122" t="str">
        <f>IF(ISBLANK(D41),"",IF(D40&lt;D41,((D41-200)-$D$48),((D41+200)-$D$48)))</f>
        <v/>
      </c>
      <c r="L41" s="123" t="str">
        <f t="shared" si="10"/>
        <v/>
      </c>
      <c r="M41" s="124" t="s">
        <v>38</v>
      </c>
      <c r="N41" s="122" t="str">
        <f>IF(ISBLANK(E41),"",(400-E41)-$E$48)</f>
        <v/>
      </c>
      <c r="O41" s="123" t="str">
        <f t="shared" si="11"/>
        <v/>
      </c>
      <c r="P41" s="124" t="s">
        <v>38</v>
      </c>
      <c r="Q41" s="125" t="str">
        <f t="shared" si="16"/>
        <v/>
      </c>
      <c r="R41" s="126" t="s">
        <v>38</v>
      </c>
      <c r="S41" s="127" t="str">
        <f t="shared" si="12"/>
        <v/>
      </c>
      <c r="T41" s="128" t="str">
        <f>IF(M41="ON",IF(ISBLANK(D41),"0",IF(D40&lt;D41,(D41-200),(D41+200))),"0")</f>
        <v>0</v>
      </c>
      <c r="U41" s="128" t="str">
        <f t="shared" si="13"/>
        <v>0</v>
      </c>
      <c r="V41" s="128" t="str">
        <f t="shared" si="14"/>
        <v>0</v>
      </c>
      <c r="W41" s="128" t="str">
        <f t="shared" si="15"/>
        <v>0</v>
      </c>
      <c r="X41" s="129"/>
    </row>
    <row r="42" spans="1:24" x14ac:dyDescent="0.3">
      <c r="A42" s="35">
        <v>15</v>
      </c>
      <c r="B42" s="36"/>
      <c r="C42" s="37"/>
      <c r="D42" s="37"/>
      <c r="E42" s="37"/>
      <c r="F42" s="37"/>
      <c r="G42" s="37"/>
      <c r="H42" s="37"/>
      <c r="I42" s="37"/>
      <c r="J42" s="6"/>
      <c r="K42" s="38" t="str">
        <f>IF(ISBLANK(D42),"",D42-$D$48)</f>
        <v/>
      </c>
      <c r="L42" s="46" t="str">
        <f t="shared" si="10"/>
        <v/>
      </c>
      <c r="M42" s="40" t="s">
        <v>38</v>
      </c>
      <c r="N42" s="38" t="str">
        <f>IF(ISBLANK(E42),"",E42-$E$48)</f>
        <v/>
      </c>
      <c r="O42" s="46" t="str">
        <f t="shared" si="11"/>
        <v/>
      </c>
      <c r="P42" s="40" t="s">
        <v>38</v>
      </c>
      <c r="Q42" s="41" t="str">
        <f t="shared" si="16"/>
        <v/>
      </c>
      <c r="R42" s="42" t="s">
        <v>38</v>
      </c>
      <c r="S42" s="43" t="str">
        <f t="shared" si="12"/>
        <v/>
      </c>
      <c r="T42" s="44" t="str">
        <f>IF(M42="ON",IF(ISBLANK(D42),"0",D42),"0")</f>
        <v>0</v>
      </c>
      <c r="U42" s="44" t="str">
        <f t="shared" si="13"/>
        <v>0</v>
      </c>
      <c r="V42" s="44" t="str">
        <f t="shared" si="14"/>
        <v>0</v>
      </c>
      <c r="W42" s="44" t="str">
        <f t="shared" si="15"/>
        <v>0</v>
      </c>
      <c r="X42" s="45"/>
    </row>
    <row r="43" spans="1:24" x14ac:dyDescent="0.3">
      <c r="A43" s="35">
        <v>16</v>
      </c>
      <c r="B43" s="36"/>
      <c r="C43" s="37"/>
      <c r="D43" s="37"/>
      <c r="E43" s="37"/>
      <c r="F43" s="37"/>
      <c r="G43" s="37"/>
      <c r="H43" s="37"/>
      <c r="I43" s="37"/>
      <c r="J43" s="6"/>
      <c r="K43" s="122" t="str">
        <f>IF(ISBLANK(D43),"",IF(D42&lt;D43,((D43-200)-$D$48),((D43+200)-$D$48)))</f>
        <v/>
      </c>
      <c r="L43" s="123" t="str">
        <f t="shared" si="10"/>
        <v/>
      </c>
      <c r="M43" s="124" t="s">
        <v>38</v>
      </c>
      <c r="N43" s="122" t="str">
        <f>IF(ISBLANK(E43),"",(400-E43)-$E$48)</f>
        <v/>
      </c>
      <c r="O43" s="123" t="str">
        <f t="shared" si="11"/>
        <v/>
      </c>
      <c r="P43" s="124" t="s">
        <v>38</v>
      </c>
      <c r="Q43" s="125" t="str">
        <f t="shared" si="16"/>
        <v/>
      </c>
      <c r="R43" s="126" t="s">
        <v>38</v>
      </c>
      <c r="S43" s="127" t="str">
        <f t="shared" si="12"/>
        <v/>
      </c>
      <c r="T43" s="128" t="str">
        <f>IF(M43="ON",IF(ISBLANK(D43),"0",IF(D42&lt;D43,(D43-200),(D43+200))),"0")</f>
        <v>0</v>
      </c>
      <c r="U43" s="128" t="str">
        <f t="shared" si="13"/>
        <v>0</v>
      </c>
      <c r="V43" s="128" t="str">
        <f t="shared" si="14"/>
        <v>0</v>
      </c>
      <c r="W43" s="128" t="str">
        <f t="shared" si="15"/>
        <v>0</v>
      </c>
      <c r="X43" s="129"/>
    </row>
    <row r="44" spans="1:24" x14ac:dyDescent="0.3">
      <c r="A44" s="35">
        <v>17</v>
      </c>
      <c r="B44" s="36"/>
      <c r="C44" s="37"/>
      <c r="D44" s="37"/>
      <c r="E44" s="37"/>
      <c r="F44" s="37"/>
      <c r="G44" s="37"/>
      <c r="H44" s="37"/>
      <c r="I44" s="37"/>
      <c r="J44" s="6"/>
      <c r="K44" s="38" t="str">
        <f>IF(ISBLANK(D44),"",D44-$D$48)</f>
        <v/>
      </c>
      <c r="L44" s="46" t="str">
        <f t="shared" si="10"/>
        <v/>
      </c>
      <c r="M44" s="40" t="s">
        <v>38</v>
      </c>
      <c r="N44" s="38" t="str">
        <f>IF(ISBLANK(E44),"",E44-$E$48)</f>
        <v/>
      </c>
      <c r="O44" s="46" t="str">
        <f t="shared" si="11"/>
        <v/>
      </c>
      <c r="P44" s="40" t="s">
        <v>38</v>
      </c>
      <c r="Q44" s="41" t="str">
        <f t="shared" si="16"/>
        <v/>
      </c>
      <c r="R44" s="42" t="s">
        <v>38</v>
      </c>
      <c r="S44" s="43" t="str">
        <f t="shared" si="12"/>
        <v/>
      </c>
      <c r="T44" s="44" t="str">
        <f>IF(M44="ON",IF(ISBLANK(D44),"0",D44),"0")</f>
        <v>0</v>
      </c>
      <c r="U44" s="44" t="str">
        <f t="shared" si="13"/>
        <v>0</v>
      </c>
      <c r="V44" s="44" t="str">
        <f t="shared" si="14"/>
        <v>0</v>
      </c>
      <c r="W44" s="44" t="str">
        <f t="shared" si="15"/>
        <v>0</v>
      </c>
      <c r="X44" s="45"/>
    </row>
    <row r="45" spans="1:24" x14ac:dyDescent="0.3">
      <c r="A45" s="35">
        <v>18</v>
      </c>
      <c r="B45" s="36"/>
      <c r="C45" s="37"/>
      <c r="D45" s="37"/>
      <c r="E45" s="37"/>
      <c r="F45" s="37"/>
      <c r="G45" s="37"/>
      <c r="H45" s="37"/>
      <c r="I45" s="37"/>
      <c r="J45" s="6"/>
      <c r="K45" s="122" t="str">
        <f>IF(ISBLANK(D45),"",IF(D44&lt;D45,((D45-200)-$D$48),((D45+200)-$D$48)))</f>
        <v/>
      </c>
      <c r="L45" s="123" t="str">
        <f t="shared" si="10"/>
        <v/>
      </c>
      <c r="M45" s="124" t="s">
        <v>38</v>
      </c>
      <c r="N45" s="122" t="str">
        <f>IF(ISBLANK(E45),"",(400-E45)-$E$48)</f>
        <v/>
      </c>
      <c r="O45" s="123" t="str">
        <f t="shared" si="11"/>
        <v/>
      </c>
      <c r="P45" s="124" t="s">
        <v>38</v>
      </c>
      <c r="Q45" s="125" t="str">
        <f t="shared" si="16"/>
        <v/>
      </c>
      <c r="R45" s="126" t="s">
        <v>38</v>
      </c>
      <c r="S45" s="127" t="str">
        <f t="shared" si="12"/>
        <v/>
      </c>
      <c r="T45" s="128" t="str">
        <f>IF(M45="ON",IF(ISBLANK(D45),"0",IF(D44&lt;D45,(D45-200),(D45+200))),"0")</f>
        <v>0</v>
      </c>
      <c r="U45" s="128" t="str">
        <f t="shared" si="13"/>
        <v>0</v>
      </c>
      <c r="V45" s="128" t="str">
        <f t="shared" si="14"/>
        <v>0</v>
      </c>
      <c r="W45" s="128" t="str">
        <f t="shared" si="15"/>
        <v>0</v>
      </c>
      <c r="X45" s="129"/>
    </row>
    <row r="46" spans="1:24" x14ac:dyDescent="0.3">
      <c r="A46" s="35">
        <v>19</v>
      </c>
      <c r="B46" s="36"/>
      <c r="C46" s="37"/>
      <c r="D46" s="37"/>
      <c r="E46" s="37"/>
      <c r="F46" s="37"/>
      <c r="G46" s="37"/>
      <c r="H46" s="37"/>
      <c r="I46" s="37"/>
      <c r="J46" s="6"/>
      <c r="K46" s="38" t="str">
        <f>IF(ISBLANK(D46),"",D46-$D$48)</f>
        <v/>
      </c>
      <c r="L46" s="46" t="str">
        <f t="shared" si="10"/>
        <v/>
      </c>
      <c r="M46" s="40" t="s">
        <v>38</v>
      </c>
      <c r="N46" s="38" t="str">
        <f>IF(ISBLANK(E46),"",E46-$E$48)</f>
        <v/>
      </c>
      <c r="O46" s="46" t="str">
        <f t="shared" si="11"/>
        <v/>
      </c>
      <c r="P46" s="40" t="s">
        <v>38</v>
      </c>
      <c r="Q46" s="41" t="str">
        <f t="shared" si="16"/>
        <v/>
      </c>
      <c r="R46" s="42" t="s">
        <v>38</v>
      </c>
      <c r="S46" s="43" t="str">
        <f t="shared" si="12"/>
        <v/>
      </c>
      <c r="T46" s="44" t="str">
        <f>IF(M46="ON",IF(ISBLANK(D46),"0",D46),"0")</f>
        <v>0</v>
      </c>
      <c r="U46" s="44" t="str">
        <f t="shared" si="13"/>
        <v>0</v>
      </c>
      <c r="V46" s="44" t="str">
        <f t="shared" si="14"/>
        <v>0</v>
      </c>
      <c r="W46" s="44" t="str">
        <f t="shared" si="15"/>
        <v>0</v>
      </c>
      <c r="X46" s="45"/>
    </row>
    <row r="47" spans="1:24" x14ac:dyDescent="0.3">
      <c r="A47" s="35">
        <v>20</v>
      </c>
      <c r="B47" s="36"/>
      <c r="C47" s="37"/>
      <c r="D47" s="37"/>
      <c r="E47" s="37"/>
      <c r="F47" s="37"/>
      <c r="G47" s="37"/>
      <c r="H47" s="37"/>
      <c r="I47" s="37"/>
      <c r="J47" s="6"/>
      <c r="K47" s="122" t="str">
        <f>IF(ISBLANK(D47),"",IF(D46&lt;D47,((D47-200)-$D$48),((D47+200)-$D$48)))</f>
        <v/>
      </c>
      <c r="L47" s="123" t="str">
        <f t="shared" si="10"/>
        <v/>
      </c>
      <c r="M47" s="124" t="s">
        <v>38</v>
      </c>
      <c r="N47" s="122" t="str">
        <f>IF(ISBLANK(E47),"",(400-E47)-$E$48)</f>
        <v/>
      </c>
      <c r="O47" s="123" t="str">
        <f t="shared" si="11"/>
        <v/>
      </c>
      <c r="P47" s="124" t="s">
        <v>38</v>
      </c>
      <c r="Q47" s="125" t="str">
        <f t="shared" si="16"/>
        <v/>
      </c>
      <c r="R47" s="126" t="s">
        <v>38</v>
      </c>
      <c r="S47" s="127" t="str">
        <f t="shared" si="12"/>
        <v/>
      </c>
      <c r="T47" s="128" t="str">
        <f>IF(M47="ON",IF(ISBLANK(D47),"0",IF(D46&lt;D47,(D47-200),(D47+200))),"0")</f>
        <v>0</v>
      </c>
      <c r="U47" s="128" t="str">
        <f t="shared" si="13"/>
        <v>0</v>
      </c>
      <c r="V47" s="128" t="str">
        <f t="shared" si="14"/>
        <v>0</v>
      </c>
      <c r="W47" s="128" t="str">
        <f t="shared" si="15"/>
        <v>0</v>
      </c>
      <c r="X47" s="129"/>
    </row>
    <row r="48" spans="1:24" x14ac:dyDescent="0.3">
      <c r="A48" s="47"/>
      <c r="B48" s="48" t="str">
        <f>B28</f>
        <v>AG0519</v>
      </c>
      <c r="C48" s="49" t="str">
        <f>C28</f>
        <v>AB0497</v>
      </c>
      <c r="D48" s="50">
        <f>T48</f>
        <v>120.51552429999997</v>
      </c>
      <c r="E48" s="50">
        <f>U48</f>
        <v>100.54924809999999</v>
      </c>
      <c r="F48" s="51">
        <f>V48</f>
        <v>26.651429999999998</v>
      </c>
      <c r="G48" s="51">
        <f>W48</f>
        <v>26.645429999999998</v>
      </c>
      <c r="H48" s="49">
        <f>H28</f>
        <v>0</v>
      </c>
      <c r="I48" s="49">
        <f>I28</f>
        <v>0.23699999999999999</v>
      </c>
      <c r="J48" s="6"/>
      <c r="K48" s="52"/>
      <c r="L48" s="53"/>
      <c r="M48" s="54"/>
      <c r="N48" s="52"/>
      <c r="O48" s="53"/>
      <c r="P48" s="54"/>
      <c r="Q48" s="52"/>
      <c r="R48" s="55"/>
      <c r="S48" s="54"/>
      <c r="T48" s="56">
        <f>IF(T49=0,VALUE(0),(T28+T29+T30+T31+T32+T33+T34+T35+T36+T37+T38+T39+T40+T41+T42+T43+T44+T45+T46+T47)/T49)</f>
        <v>120.51552429999997</v>
      </c>
      <c r="U48" s="57">
        <f>IF(U49=0,VALUE(0),(U28+U29+U30+U31+U32+U33+U34+U35+U36+U37+U38+U39+U40+U41+U42+U43+U44+U45+U46+U47)/U49)</f>
        <v>100.54924809999999</v>
      </c>
      <c r="V48" s="57">
        <f>IF(V49=0,VALUE(0),(V28+V29+V30+V31+V32+V33+V34+V35+V36+V37+V38+V39+V40+V41+V42+V43+V44+V45+V46+V47)/V49)</f>
        <v>26.651429999999998</v>
      </c>
      <c r="W48" s="57">
        <f>IF(W49=0,VALUE(0),(W28+W29+W30+W31+W32+W33+W34+W35+W36+W37+W38+W39+W40+W41+W42+W43+W44+W45+W46+W47)/W49)</f>
        <v>26.645429999999998</v>
      </c>
      <c r="X48" s="58"/>
    </row>
    <row r="49" spans="1:24" x14ac:dyDescent="0.3">
      <c r="A49" s="59"/>
      <c r="B49" s="19"/>
      <c r="C49" s="19"/>
      <c r="D49" s="60"/>
      <c r="E49" s="60"/>
      <c r="F49" s="61"/>
      <c r="G49" s="61"/>
      <c r="H49" s="19"/>
      <c r="I49" s="19"/>
      <c r="J49" s="19"/>
      <c r="K49" s="62"/>
      <c r="L49" s="63"/>
      <c r="M49" s="64"/>
      <c r="N49" s="62"/>
      <c r="O49" s="63"/>
      <c r="P49" s="64"/>
      <c r="Q49" s="62"/>
      <c r="R49" s="65"/>
      <c r="S49" s="64"/>
      <c r="T49" s="66">
        <f>COUNT(T28:T47)</f>
        <v>10</v>
      </c>
      <c r="U49" s="66">
        <f>COUNT(U28:U47)</f>
        <v>10</v>
      </c>
      <c r="V49" s="66">
        <f>COUNT(V28:V47)</f>
        <v>10</v>
      </c>
      <c r="W49" s="66">
        <f>COUNT(W28:W47)</f>
        <v>10</v>
      </c>
      <c r="X49" s="64"/>
    </row>
    <row r="50" spans="1:24" x14ac:dyDescent="0.3">
      <c r="X50" s="76"/>
    </row>
    <row r="51" spans="1:24" x14ac:dyDescent="0.3">
      <c r="A51" s="23" t="s">
        <v>24</v>
      </c>
      <c r="B51" s="23" t="s">
        <v>25</v>
      </c>
      <c r="C51" s="23" t="s">
        <v>26</v>
      </c>
      <c r="D51" s="23" t="s">
        <v>4</v>
      </c>
      <c r="E51" s="23" t="s">
        <v>5</v>
      </c>
      <c r="F51" s="23" t="s">
        <v>27</v>
      </c>
      <c r="G51" s="23" t="s">
        <v>28</v>
      </c>
      <c r="H51" s="23" t="s">
        <v>8</v>
      </c>
      <c r="I51" s="24" t="s">
        <v>29</v>
      </c>
      <c r="J51" s="25"/>
      <c r="K51" s="24" t="s">
        <v>30</v>
      </c>
      <c r="L51" s="26" t="s">
        <v>31</v>
      </c>
      <c r="M51" s="25"/>
      <c r="N51" s="24" t="s">
        <v>32</v>
      </c>
      <c r="O51" s="26" t="s">
        <v>31</v>
      </c>
      <c r="P51" s="25"/>
      <c r="Q51" s="24" t="s">
        <v>33</v>
      </c>
      <c r="R51" s="26"/>
      <c r="S51" s="25" t="s">
        <v>34</v>
      </c>
      <c r="T51" s="67" t="s">
        <v>35</v>
      </c>
      <c r="U51" s="27" t="s">
        <v>35</v>
      </c>
      <c r="V51" s="27" t="s">
        <v>36</v>
      </c>
      <c r="W51" s="28" t="s">
        <v>36</v>
      </c>
      <c r="X51" s="206" t="s">
        <v>15</v>
      </c>
    </row>
    <row r="52" spans="1:24" x14ac:dyDescent="0.3">
      <c r="A52" s="29"/>
      <c r="B52" s="29"/>
      <c r="C52" s="29"/>
      <c r="D52" s="29"/>
      <c r="E52" s="29"/>
      <c r="F52" s="29"/>
      <c r="G52" s="29"/>
      <c r="H52" s="29"/>
      <c r="I52" s="30"/>
      <c r="J52" s="31"/>
      <c r="K52" s="30"/>
      <c r="L52" s="32"/>
      <c r="M52" s="31"/>
      <c r="N52" s="30"/>
      <c r="O52" s="32"/>
      <c r="P52" s="31"/>
      <c r="Q52" s="30"/>
      <c r="R52" s="32"/>
      <c r="S52" s="31"/>
      <c r="T52" s="68" t="s">
        <v>4</v>
      </c>
      <c r="U52" s="33" t="s">
        <v>5</v>
      </c>
      <c r="V52" s="33" t="s">
        <v>27</v>
      </c>
      <c r="W52" s="34" t="s">
        <v>37</v>
      </c>
      <c r="X52" s="207"/>
    </row>
    <row r="53" spans="1:24" x14ac:dyDescent="0.3">
      <c r="A53" s="69">
        <v>1</v>
      </c>
      <c r="B53" s="37" t="s">
        <v>128</v>
      </c>
      <c r="C53" s="37" t="s">
        <v>129</v>
      </c>
      <c r="D53" s="37">
        <v>313.98891200000003</v>
      </c>
      <c r="E53" s="37">
        <v>100.257373</v>
      </c>
      <c r="F53" s="37">
        <v>21.6846</v>
      </c>
      <c r="G53" s="37">
        <v>21.680299999999999</v>
      </c>
      <c r="H53" s="37">
        <v>0</v>
      </c>
      <c r="I53" s="37">
        <v>0</v>
      </c>
      <c r="J53" s="6"/>
      <c r="K53" s="38">
        <f>IF(ISBLANK(D53),"",D53-$D$73)</f>
        <v>2.6719999999613719E-4</v>
      </c>
      <c r="L53" s="39">
        <f t="shared" ref="L53:L72" si="17">IF(K53="","",SIN(K53*PI()/200)*G53)</f>
        <v>9.0995856731801406E-5</v>
      </c>
      <c r="M53" s="40" t="s">
        <v>38</v>
      </c>
      <c r="N53" s="38">
        <f>IF(ISBLANK(E53),"",E53-$E$73)</f>
        <v>-5.7079999999132269E-4</v>
      </c>
      <c r="O53" s="39">
        <f t="shared" ref="O53:O72" si="18">IF(N53="","",SIN(N53*PI()/200)*G53)</f>
        <v>-1.9438785562099584E-4</v>
      </c>
      <c r="P53" s="40" t="s">
        <v>38</v>
      </c>
      <c r="Q53" s="41">
        <f t="shared" ref="Q53:Q72" si="19">IF(ISBLANK(F53),"",F53-$F$73)</f>
        <v>1.0999999999938836E-4</v>
      </c>
      <c r="R53" s="42" t="s">
        <v>38</v>
      </c>
      <c r="S53" s="43">
        <f t="shared" ref="S53:S72" si="20">IF(ISBLANK(G53),"",G53-$G$73)</f>
        <v>1.0999999999938836E-4</v>
      </c>
      <c r="T53" s="44">
        <f>IF(M53="ON",IF(ISBLANK(D53),"0",D53),"0")</f>
        <v>313.98891200000003</v>
      </c>
      <c r="U53" s="44">
        <f t="shared" ref="U53:U72" si="21">IF(P53="ON",IF(ISBLANK(E53),"0",IF(E53&lt;200,E53,(400-E53))),"0")</f>
        <v>100.257373</v>
      </c>
      <c r="V53" s="44">
        <f t="shared" ref="V53:V72" si="22">IF(R53="ON",IF(ISBLANK(F53),"0",F53),"0")</f>
        <v>21.6846</v>
      </c>
      <c r="W53" s="44">
        <f t="shared" ref="W53:W72" si="23">IF(R53="ON",IF(ISBLANK(G53),"0",G53),"0")</f>
        <v>21.680299999999999</v>
      </c>
      <c r="X53" s="45"/>
    </row>
    <row r="54" spans="1:24" x14ac:dyDescent="0.3">
      <c r="A54" s="69">
        <v>2</v>
      </c>
      <c r="B54" s="121" t="s">
        <v>128</v>
      </c>
      <c r="C54" s="121" t="s">
        <v>129</v>
      </c>
      <c r="D54" s="121">
        <v>113.98835099999999</v>
      </c>
      <c r="E54" s="121">
        <v>299.74100499999997</v>
      </c>
      <c r="F54" s="120">
        <v>21.6844</v>
      </c>
      <c r="G54" s="120">
        <v>21.680099999999999</v>
      </c>
      <c r="H54" s="121">
        <v>0</v>
      </c>
      <c r="I54" s="121">
        <v>0</v>
      </c>
      <c r="J54" s="6"/>
      <c r="K54" s="122">
        <f>IF(ISBLANK(D54),"",IF(D53&lt;D54,((D54-200)-$D$73),((D54+200)-$D$73)))</f>
        <v>-2.9380000006540286E-4</v>
      </c>
      <c r="L54" s="123">
        <f t="shared" si="17"/>
        <v>-1.0005365302599406E-4</v>
      </c>
      <c r="M54" s="124" t="s">
        <v>38</v>
      </c>
      <c r="N54" s="122">
        <f>IF(ISBLANK(E54),"",(400-E54)-$E$73)</f>
        <v>1.0512000000346688E-3</v>
      </c>
      <c r="O54" s="123">
        <f t="shared" si="18"/>
        <v>3.579863854206067E-4</v>
      </c>
      <c r="P54" s="124" t="s">
        <v>38</v>
      </c>
      <c r="Q54" s="125">
        <f t="shared" si="19"/>
        <v>-9.0000000000145519E-5</v>
      </c>
      <c r="R54" s="126" t="s">
        <v>38</v>
      </c>
      <c r="S54" s="127">
        <f t="shared" si="20"/>
        <v>-9.0000000000145519E-5</v>
      </c>
      <c r="T54" s="128">
        <f>IF(M54="ON",IF(ISBLANK(D54),"0",IF(D53&lt;D54,(D54-200),(D54+200))),"0")</f>
        <v>313.98835099999997</v>
      </c>
      <c r="U54" s="128">
        <f t="shared" si="21"/>
        <v>100.25899500000003</v>
      </c>
      <c r="V54" s="128">
        <f t="shared" si="22"/>
        <v>21.6844</v>
      </c>
      <c r="W54" s="128">
        <f t="shared" si="23"/>
        <v>21.680099999999999</v>
      </c>
      <c r="X54" s="129"/>
    </row>
    <row r="55" spans="1:24" x14ac:dyDescent="0.3">
      <c r="A55" s="69">
        <v>3</v>
      </c>
      <c r="B55" s="80" t="s">
        <v>128</v>
      </c>
      <c r="C55" s="80" t="s">
        <v>129</v>
      </c>
      <c r="D55" s="80">
        <v>313.98936200000003</v>
      </c>
      <c r="E55" s="80">
        <v>100.256996</v>
      </c>
      <c r="F55" s="80">
        <v>21.684799999999999</v>
      </c>
      <c r="G55" s="80">
        <v>21.680499999999999</v>
      </c>
      <c r="H55" s="80">
        <v>0</v>
      </c>
      <c r="I55" s="80">
        <v>0</v>
      </c>
      <c r="J55" s="6"/>
      <c r="K55" s="38">
        <f>IF(ISBLANK(D55),"",D55-$D$73)</f>
        <v>7.1719999999686479E-4</v>
      </c>
      <c r="L55" s="46">
        <f t="shared" si="17"/>
        <v>2.4424712009455226E-4</v>
      </c>
      <c r="M55" s="40" t="s">
        <v>38</v>
      </c>
      <c r="N55" s="38">
        <f>IF(ISBLANK(E55),"",E55-$E$73)</f>
        <v>-9.4779999999161646E-4</v>
      </c>
      <c r="O55" s="46">
        <f t="shared" si="18"/>
        <v>-3.2277944843966217E-4</v>
      </c>
      <c r="P55" s="40" t="s">
        <v>38</v>
      </c>
      <c r="Q55" s="41">
        <f t="shared" si="19"/>
        <v>3.0999999999892225E-4</v>
      </c>
      <c r="R55" s="42" t="s">
        <v>38</v>
      </c>
      <c r="S55" s="43">
        <f t="shared" si="20"/>
        <v>3.0999999999892225E-4</v>
      </c>
      <c r="T55" s="44">
        <f>IF(M55="ON",IF(ISBLANK(D55),"0",D55),"0")</f>
        <v>313.98936200000003</v>
      </c>
      <c r="U55" s="44">
        <f t="shared" si="21"/>
        <v>100.256996</v>
      </c>
      <c r="V55" s="44">
        <f t="shared" si="22"/>
        <v>21.684799999999999</v>
      </c>
      <c r="W55" s="44">
        <f t="shared" si="23"/>
        <v>21.680499999999999</v>
      </c>
      <c r="X55" s="45"/>
    </row>
    <row r="56" spans="1:24" x14ac:dyDescent="0.3">
      <c r="A56" s="69">
        <v>4</v>
      </c>
      <c r="B56" s="80" t="s">
        <v>128</v>
      </c>
      <c r="C56" s="80" t="s">
        <v>129</v>
      </c>
      <c r="D56" s="80">
        <v>113.988084</v>
      </c>
      <c r="E56" s="80">
        <v>299.74148500000001</v>
      </c>
      <c r="F56" s="80">
        <v>21.6844</v>
      </c>
      <c r="G56" s="80">
        <v>21.680099999999999</v>
      </c>
      <c r="H56" s="80">
        <v>0</v>
      </c>
      <c r="I56" s="80">
        <v>0</v>
      </c>
      <c r="J56" s="6"/>
      <c r="K56" s="122">
        <f>IF(ISBLANK(D56),"",IF(D55&lt;D56,((D56-200)-$D$73),((D56+200)-$D$73)))</f>
        <v>-5.6080000001657027E-4</v>
      </c>
      <c r="L56" s="123">
        <f t="shared" si="17"/>
        <v>-1.9098056026418717E-4</v>
      </c>
      <c r="M56" s="124" t="s">
        <v>38</v>
      </c>
      <c r="N56" s="122">
        <f>IF(ISBLANK(E56),"",(400-E56)-$E$73)</f>
        <v>5.7119999999599713E-4</v>
      </c>
      <c r="O56" s="123">
        <f t="shared" si="18"/>
        <v>1.9452228248727381E-4</v>
      </c>
      <c r="P56" s="124" t="s">
        <v>38</v>
      </c>
      <c r="Q56" s="125">
        <f t="shared" si="19"/>
        <v>-9.0000000000145519E-5</v>
      </c>
      <c r="R56" s="126" t="s">
        <v>38</v>
      </c>
      <c r="S56" s="127">
        <f t="shared" si="20"/>
        <v>-9.0000000000145519E-5</v>
      </c>
      <c r="T56" s="128">
        <f>IF(M56="ON",IF(ISBLANK(D56),"0",IF(D55&lt;D56,(D56-200),(D56+200))),"0")</f>
        <v>313.98808400000001</v>
      </c>
      <c r="U56" s="128">
        <f t="shared" si="21"/>
        <v>100.25851499999999</v>
      </c>
      <c r="V56" s="128">
        <f t="shared" si="22"/>
        <v>21.6844</v>
      </c>
      <c r="W56" s="128">
        <f t="shared" si="23"/>
        <v>21.680099999999999</v>
      </c>
      <c r="X56" s="129"/>
    </row>
    <row r="57" spans="1:24" x14ac:dyDescent="0.3">
      <c r="A57" s="69">
        <v>5</v>
      </c>
      <c r="B57" s="80" t="s">
        <v>128</v>
      </c>
      <c r="C57" s="80" t="s">
        <v>129</v>
      </c>
      <c r="D57" s="80">
        <v>313.98919999999998</v>
      </c>
      <c r="E57" s="80">
        <v>100.257025</v>
      </c>
      <c r="F57" s="80">
        <v>21.684699999999999</v>
      </c>
      <c r="G57" s="80">
        <v>21.680399999999999</v>
      </c>
      <c r="H57" s="80">
        <v>0</v>
      </c>
      <c r="I57" s="80">
        <v>0</v>
      </c>
      <c r="J57" s="6"/>
      <c r="K57" s="38">
        <f>IF(ISBLANK(D57),"",D57-$D$73)</f>
        <v>5.5519999995112812E-4</v>
      </c>
      <c r="L57" s="46">
        <f t="shared" si="17"/>
        <v>1.890760953594412E-4</v>
      </c>
      <c r="M57" s="40" t="s">
        <v>38</v>
      </c>
      <c r="N57" s="38">
        <f>IF(ISBLANK(E57),"",E57-$E$73)</f>
        <v>-9.1879999999378015E-4</v>
      </c>
      <c r="O57" s="46">
        <f t="shared" si="18"/>
        <v>-3.1290186676250322E-4</v>
      </c>
      <c r="P57" s="40" t="s">
        <v>38</v>
      </c>
      <c r="Q57" s="41">
        <f t="shared" si="19"/>
        <v>2.0999999999915531E-4</v>
      </c>
      <c r="R57" s="42" t="s">
        <v>38</v>
      </c>
      <c r="S57" s="43">
        <f t="shared" si="20"/>
        <v>2.0999999999915531E-4</v>
      </c>
      <c r="T57" s="44">
        <f>IF(M57="ON",IF(ISBLANK(D57),"0",D57),"0")</f>
        <v>313.98919999999998</v>
      </c>
      <c r="U57" s="44">
        <f t="shared" si="21"/>
        <v>100.257025</v>
      </c>
      <c r="V57" s="44">
        <f t="shared" si="22"/>
        <v>21.684699999999999</v>
      </c>
      <c r="W57" s="44">
        <f t="shared" si="23"/>
        <v>21.680399999999999</v>
      </c>
      <c r="X57" s="45"/>
    </row>
    <row r="58" spans="1:24" x14ac:dyDescent="0.3">
      <c r="A58" s="69">
        <v>6</v>
      </c>
      <c r="B58" s="80" t="s">
        <v>128</v>
      </c>
      <c r="C58" s="80" t="s">
        <v>129</v>
      </c>
      <c r="D58" s="80">
        <v>113.988468</v>
      </c>
      <c r="E58" s="80">
        <v>299.742366</v>
      </c>
      <c r="F58" s="80">
        <v>21.684200000000001</v>
      </c>
      <c r="G58" s="80">
        <v>21.6799</v>
      </c>
      <c r="H58" s="80">
        <v>0</v>
      </c>
      <c r="I58" s="80">
        <v>0</v>
      </c>
      <c r="J58" s="6"/>
      <c r="K58" s="122">
        <f>IF(ISBLANK(D58),"",IF(D57&lt;D58,((D58-200)-$D$73),((D58+200)-$D$73)))</f>
        <v>-1.7680000001973895E-4</v>
      </c>
      <c r="L58" s="123">
        <f t="shared" si="17"/>
        <v>-6.0208722487020877E-5</v>
      </c>
      <c r="M58" s="124" t="s">
        <v>38</v>
      </c>
      <c r="N58" s="122">
        <f>IF(ISBLANK(E58),"",(400-E58)-$E$73)</f>
        <v>-3.0979999999658503E-4</v>
      </c>
      <c r="O58" s="123">
        <f t="shared" si="18"/>
        <v>-1.055014831682202E-4</v>
      </c>
      <c r="P58" s="124" t="s">
        <v>38</v>
      </c>
      <c r="Q58" s="125">
        <f t="shared" si="19"/>
        <v>-2.899999999996794E-4</v>
      </c>
      <c r="R58" s="126" t="s">
        <v>38</v>
      </c>
      <c r="S58" s="127">
        <f t="shared" si="20"/>
        <v>-2.899999999996794E-4</v>
      </c>
      <c r="T58" s="128">
        <f>IF(M58="ON",IF(ISBLANK(D58),"0",IF(D57&lt;D58,(D58-200),(D58+200))),"0")</f>
        <v>313.98846800000001</v>
      </c>
      <c r="U58" s="128">
        <f t="shared" si="21"/>
        <v>100.257634</v>
      </c>
      <c r="V58" s="128">
        <f t="shared" si="22"/>
        <v>21.684200000000001</v>
      </c>
      <c r="W58" s="128">
        <f t="shared" si="23"/>
        <v>21.6799</v>
      </c>
      <c r="X58" s="129"/>
    </row>
    <row r="59" spans="1:24" x14ac:dyDescent="0.3">
      <c r="A59" s="69">
        <v>7</v>
      </c>
      <c r="B59" s="80" t="s">
        <v>128</v>
      </c>
      <c r="C59" s="80" t="s">
        <v>129</v>
      </c>
      <c r="D59" s="80">
        <v>313.98927500000002</v>
      </c>
      <c r="E59" s="80">
        <v>100.257671</v>
      </c>
      <c r="F59" s="80">
        <v>21.684799999999999</v>
      </c>
      <c r="G59" s="80">
        <v>21.680499999999999</v>
      </c>
      <c r="H59" s="80">
        <v>0</v>
      </c>
      <c r="I59" s="80">
        <v>0</v>
      </c>
      <c r="J59" s="6"/>
      <c r="K59" s="38">
        <f>IF(ISBLANK(D59),"",D59-$D$73)</f>
        <v>6.30199999989145E-4</v>
      </c>
      <c r="L59" s="46">
        <f t="shared" si="17"/>
        <v>2.1461870479970777E-4</v>
      </c>
      <c r="M59" s="40" t="s">
        <v>38</v>
      </c>
      <c r="N59" s="38">
        <f>IF(ISBLANK(E59),"",E59-$E$73)</f>
        <v>-2.7279999999052507E-4</v>
      </c>
      <c r="O59" s="46">
        <f t="shared" si="18"/>
        <v>-9.2903812550162301E-5</v>
      </c>
      <c r="P59" s="40" t="s">
        <v>38</v>
      </c>
      <c r="Q59" s="41">
        <f t="shared" si="19"/>
        <v>3.0999999999892225E-4</v>
      </c>
      <c r="R59" s="42" t="s">
        <v>38</v>
      </c>
      <c r="S59" s="43">
        <f t="shared" si="20"/>
        <v>3.0999999999892225E-4</v>
      </c>
      <c r="T59" s="44">
        <f>IF(M59="ON",IF(ISBLANK(D59),"0",D59),"0")</f>
        <v>313.98927500000002</v>
      </c>
      <c r="U59" s="44">
        <f t="shared" si="21"/>
        <v>100.257671</v>
      </c>
      <c r="V59" s="44">
        <f t="shared" si="22"/>
        <v>21.684799999999999</v>
      </c>
      <c r="W59" s="44">
        <f t="shared" si="23"/>
        <v>21.680499999999999</v>
      </c>
      <c r="X59" s="45"/>
    </row>
    <row r="60" spans="1:24" x14ac:dyDescent="0.3">
      <c r="A60" s="69">
        <v>8</v>
      </c>
      <c r="B60" s="80" t="s">
        <v>128</v>
      </c>
      <c r="C60" s="80" t="s">
        <v>129</v>
      </c>
      <c r="D60" s="80">
        <v>113.98842500000001</v>
      </c>
      <c r="E60" s="80">
        <v>299.74105300000002</v>
      </c>
      <c r="F60" s="80">
        <v>21.684100000000001</v>
      </c>
      <c r="G60" s="80">
        <v>21.6798</v>
      </c>
      <c r="H60" s="80">
        <v>0</v>
      </c>
      <c r="I60" s="80">
        <v>0</v>
      </c>
      <c r="J60" s="6"/>
      <c r="K60" s="122">
        <f>IF(ISBLANK(D60),"",IF(D59&lt;D60,((D60-200)-$D$73),((D60+200)-$D$73)))</f>
        <v>-2.1980000002486122E-4</v>
      </c>
      <c r="L60" s="123">
        <f t="shared" si="17"/>
        <v>-7.4851901360331973E-5</v>
      </c>
      <c r="M60" s="124" t="s">
        <v>38</v>
      </c>
      <c r="N60" s="122">
        <f>IF(ISBLANK(E60),"",(400-E60)-$E$73)</f>
        <v>1.0031999999853269E-3</v>
      </c>
      <c r="O60" s="123">
        <f t="shared" si="18"/>
        <v>3.4163524764392459E-4</v>
      </c>
      <c r="P60" s="124" t="s">
        <v>38</v>
      </c>
      <c r="Q60" s="125">
        <f t="shared" si="19"/>
        <v>-3.8999999999944635E-4</v>
      </c>
      <c r="R60" s="126" t="s">
        <v>38</v>
      </c>
      <c r="S60" s="127">
        <f t="shared" si="20"/>
        <v>-3.8999999999944635E-4</v>
      </c>
      <c r="T60" s="128">
        <f>IF(M60="ON",IF(ISBLANK(D60),"0",IF(D59&lt;D60,(D60-200),(D60+200))),"0")</f>
        <v>313.98842500000001</v>
      </c>
      <c r="U60" s="128">
        <f t="shared" si="21"/>
        <v>100.25894699999998</v>
      </c>
      <c r="V60" s="128">
        <f t="shared" si="22"/>
        <v>21.684100000000001</v>
      </c>
      <c r="W60" s="128">
        <f t="shared" si="23"/>
        <v>21.6798</v>
      </c>
      <c r="X60" s="129"/>
    </row>
    <row r="61" spans="1:24" x14ac:dyDescent="0.3">
      <c r="A61" s="69">
        <v>9</v>
      </c>
      <c r="B61" s="36" t="s">
        <v>128</v>
      </c>
      <c r="C61" s="37" t="s">
        <v>129</v>
      </c>
      <c r="D61" s="37">
        <v>313.98880500000001</v>
      </c>
      <c r="E61" s="37">
        <v>100.25738699999999</v>
      </c>
      <c r="F61" s="37">
        <v>21.6846</v>
      </c>
      <c r="G61" s="37">
        <v>21.680299999999999</v>
      </c>
      <c r="H61" s="37">
        <v>0</v>
      </c>
      <c r="I61" s="37">
        <v>0</v>
      </c>
      <c r="J61" s="6"/>
      <c r="K61" s="38">
        <f>IF(ISBLANK(D61),"",D61-$D$73)</f>
        <v>1.6019999998206913E-4</v>
      </c>
      <c r="L61" s="46">
        <f t="shared" si="17"/>
        <v>5.4556647631141854E-5</v>
      </c>
      <c r="M61" s="40" t="s">
        <v>38</v>
      </c>
      <c r="N61" s="38">
        <f>IF(ISBLANK(E61),"",E61-$E$73)</f>
        <v>-5.5679999999824759E-4</v>
      </c>
      <c r="O61" s="46">
        <f t="shared" si="18"/>
        <v>-1.8962010863900753E-4</v>
      </c>
      <c r="P61" s="40" t="s">
        <v>38</v>
      </c>
      <c r="Q61" s="41">
        <f t="shared" si="19"/>
        <v>1.0999999999938836E-4</v>
      </c>
      <c r="R61" s="42" t="s">
        <v>38</v>
      </c>
      <c r="S61" s="43">
        <f t="shared" si="20"/>
        <v>1.0999999999938836E-4</v>
      </c>
      <c r="T61" s="44">
        <f>IF(M61="ON",IF(ISBLANK(D61),"0",D61),"0")</f>
        <v>313.98880500000001</v>
      </c>
      <c r="U61" s="44">
        <f t="shared" si="21"/>
        <v>100.25738699999999</v>
      </c>
      <c r="V61" s="44">
        <f t="shared" si="22"/>
        <v>21.6846</v>
      </c>
      <c r="W61" s="44">
        <f t="shared" si="23"/>
        <v>21.680299999999999</v>
      </c>
      <c r="X61" s="45"/>
    </row>
    <row r="62" spans="1:24" x14ac:dyDescent="0.3">
      <c r="A62" s="69">
        <v>10</v>
      </c>
      <c r="B62" s="36" t="s">
        <v>128</v>
      </c>
      <c r="C62" s="37" t="s">
        <v>129</v>
      </c>
      <c r="D62" s="37">
        <v>113.987566</v>
      </c>
      <c r="E62" s="37">
        <v>299.741105</v>
      </c>
      <c r="F62" s="37">
        <v>21.6843</v>
      </c>
      <c r="G62" s="37">
        <v>21.68</v>
      </c>
      <c r="H62" s="37">
        <v>0</v>
      </c>
      <c r="I62" s="37">
        <v>0</v>
      </c>
      <c r="J62" s="6"/>
      <c r="K62" s="122">
        <f>IF(ISBLANK(D62),"",IF(D61&lt;D62,((D62-200)-$D$73),((D62+200)-$D$73)))</f>
        <v>-1.0788000000161446E-3</v>
      </c>
      <c r="L62" s="123">
        <f t="shared" si="17"/>
        <v>-3.6738387675660042E-4</v>
      </c>
      <c r="M62" s="124" t="s">
        <v>38</v>
      </c>
      <c r="N62" s="122">
        <f>IF(ISBLANK(E62),"",(400-E62)-$E$73)</f>
        <v>9.5120000000292748E-4</v>
      </c>
      <c r="O62" s="123">
        <f t="shared" si="18"/>
        <v>3.2392986982800014E-4</v>
      </c>
      <c r="P62" s="124" t="s">
        <v>38</v>
      </c>
      <c r="Q62" s="125">
        <f t="shared" si="19"/>
        <v>-1.8999999999991246E-4</v>
      </c>
      <c r="R62" s="126" t="s">
        <v>38</v>
      </c>
      <c r="S62" s="127">
        <f t="shared" si="20"/>
        <v>-1.8999999999991246E-4</v>
      </c>
      <c r="T62" s="128">
        <f>IF(M62="ON",IF(ISBLANK(D62),"0",IF(D61&lt;D62,(D62-200),(D62+200))),"0")</f>
        <v>313.98756600000002</v>
      </c>
      <c r="U62" s="128">
        <f t="shared" si="21"/>
        <v>100.258895</v>
      </c>
      <c r="V62" s="128">
        <f t="shared" si="22"/>
        <v>21.6843</v>
      </c>
      <c r="W62" s="128">
        <f t="shared" si="23"/>
        <v>21.68</v>
      </c>
      <c r="X62" s="129"/>
    </row>
    <row r="63" spans="1:24" x14ac:dyDescent="0.3">
      <c r="A63" s="69">
        <v>11</v>
      </c>
      <c r="B63" s="36"/>
      <c r="C63" s="37"/>
      <c r="D63" s="70"/>
      <c r="E63" s="70"/>
      <c r="F63" s="37"/>
      <c r="G63" s="37"/>
      <c r="H63" s="37"/>
      <c r="I63" s="37"/>
      <c r="J63" s="6"/>
      <c r="K63" s="38" t="str">
        <f>IF(ISBLANK(D63),"",D63-$D$73)</f>
        <v/>
      </c>
      <c r="L63" s="46" t="str">
        <f t="shared" si="17"/>
        <v/>
      </c>
      <c r="M63" s="40" t="s">
        <v>38</v>
      </c>
      <c r="N63" s="38" t="str">
        <f>IF(ISBLANK(E63),"",E63-$E$73)</f>
        <v/>
      </c>
      <c r="O63" s="46" t="str">
        <f t="shared" si="18"/>
        <v/>
      </c>
      <c r="P63" s="40" t="s">
        <v>38</v>
      </c>
      <c r="Q63" s="41" t="str">
        <f t="shared" si="19"/>
        <v/>
      </c>
      <c r="R63" s="42" t="s">
        <v>38</v>
      </c>
      <c r="S63" s="43" t="str">
        <f t="shared" si="20"/>
        <v/>
      </c>
      <c r="T63" s="44" t="str">
        <f>IF(M63="ON",IF(ISBLANK(D63),"0",D63),"0")</f>
        <v>0</v>
      </c>
      <c r="U63" s="44" t="str">
        <f t="shared" si="21"/>
        <v>0</v>
      </c>
      <c r="V63" s="44" t="str">
        <f t="shared" si="22"/>
        <v>0</v>
      </c>
      <c r="W63" s="44" t="str">
        <f t="shared" si="23"/>
        <v>0</v>
      </c>
      <c r="X63" s="45"/>
    </row>
    <row r="64" spans="1:24" x14ac:dyDescent="0.3">
      <c r="A64" s="69">
        <v>12</v>
      </c>
      <c r="B64" s="36"/>
      <c r="C64" s="37"/>
      <c r="D64" s="70"/>
      <c r="E64" s="70"/>
      <c r="F64" s="37"/>
      <c r="G64" s="37"/>
      <c r="H64" s="37"/>
      <c r="I64" s="37"/>
      <c r="J64" s="6"/>
      <c r="K64" s="122" t="str">
        <f>IF(ISBLANK(D64),"",IF(D63&lt;D64,((D64-200)-$D$73),((D64+200)-$D$73)))</f>
        <v/>
      </c>
      <c r="L64" s="123" t="str">
        <f t="shared" si="17"/>
        <v/>
      </c>
      <c r="M64" s="124" t="s">
        <v>38</v>
      </c>
      <c r="N64" s="122" t="str">
        <f>IF(ISBLANK(E64),"",(400-E64)-$E$73)</f>
        <v/>
      </c>
      <c r="O64" s="123" t="str">
        <f t="shared" si="18"/>
        <v/>
      </c>
      <c r="P64" s="124" t="s">
        <v>38</v>
      </c>
      <c r="Q64" s="125" t="str">
        <f t="shared" si="19"/>
        <v/>
      </c>
      <c r="R64" s="126" t="s">
        <v>38</v>
      </c>
      <c r="S64" s="127" t="str">
        <f t="shared" si="20"/>
        <v/>
      </c>
      <c r="T64" s="128" t="str">
        <f>IF(M64="ON",IF(ISBLANK(D64),"0",IF(D63&lt;D64,(D64-200),(D64+200))),"0")</f>
        <v>0</v>
      </c>
      <c r="U64" s="128" t="str">
        <f t="shared" si="21"/>
        <v>0</v>
      </c>
      <c r="V64" s="128" t="str">
        <f t="shared" si="22"/>
        <v>0</v>
      </c>
      <c r="W64" s="128" t="str">
        <f t="shared" si="23"/>
        <v>0</v>
      </c>
      <c r="X64" s="129"/>
    </row>
    <row r="65" spans="1:24" x14ac:dyDescent="0.3">
      <c r="A65" s="69">
        <v>13</v>
      </c>
      <c r="B65" s="36"/>
      <c r="C65" s="37"/>
      <c r="D65" s="70"/>
      <c r="E65" s="70"/>
      <c r="F65" s="37"/>
      <c r="G65" s="37"/>
      <c r="H65" s="37"/>
      <c r="I65" s="37"/>
      <c r="J65" s="6"/>
      <c r="K65" s="38" t="str">
        <f>IF(ISBLANK(D65),"",D65-$D$73)</f>
        <v/>
      </c>
      <c r="L65" s="46" t="str">
        <f t="shared" si="17"/>
        <v/>
      </c>
      <c r="M65" s="40" t="s">
        <v>38</v>
      </c>
      <c r="N65" s="38" t="str">
        <f>IF(ISBLANK(E65),"",E65-$E$73)</f>
        <v/>
      </c>
      <c r="O65" s="46" t="str">
        <f t="shared" si="18"/>
        <v/>
      </c>
      <c r="P65" s="40" t="s">
        <v>38</v>
      </c>
      <c r="Q65" s="41" t="str">
        <f t="shared" si="19"/>
        <v/>
      </c>
      <c r="R65" s="42" t="s">
        <v>38</v>
      </c>
      <c r="S65" s="43" t="str">
        <f t="shared" si="20"/>
        <v/>
      </c>
      <c r="T65" s="44" t="str">
        <f>IF(M65="ON",IF(ISBLANK(D65),"0",D65),"0")</f>
        <v>0</v>
      </c>
      <c r="U65" s="44" t="str">
        <f t="shared" si="21"/>
        <v>0</v>
      </c>
      <c r="V65" s="44" t="str">
        <f t="shared" si="22"/>
        <v>0</v>
      </c>
      <c r="W65" s="44" t="str">
        <f t="shared" si="23"/>
        <v>0</v>
      </c>
      <c r="X65" s="45"/>
    </row>
    <row r="66" spans="1:24" x14ac:dyDescent="0.3">
      <c r="A66" s="69">
        <v>14</v>
      </c>
      <c r="B66" s="36"/>
      <c r="C66" s="37"/>
      <c r="D66" s="70"/>
      <c r="E66" s="70"/>
      <c r="F66" s="37"/>
      <c r="G66" s="37"/>
      <c r="H66" s="37"/>
      <c r="I66" s="37"/>
      <c r="J66" s="6"/>
      <c r="K66" s="122" t="str">
        <f>IF(ISBLANK(D66),"",IF(D65&lt;D66,((D66-200)-$D$73),((D66+200)-$D$73)))</f>
        <v/>
      </c>
      <c r="L66" s="123" t="str">
        <f t="shared" si="17"/>
        <v/>
      </c>
      <c r="M66" s="124" t="s">
        <v>38</v>
      </c>
      <c r="N66" s="122" t="str">
        <f>IF(ISBLANK(E66),"",(400-E66)-$E$73)</f>
        <v/>
      </c>
      <c r="O66" s="123" t="str">
        <f t="shared" si="18"/>
        <v/>
      </c>
      <c r="P66" s="124" t="s">
        <v>38</v>
      </c>
      <c r="Q66" s="125" t="str">
        <f t="shared" si="19"/>
        <v/>
      </c>
      <c r="R66" s="126" t="s">
        <v>38</v>
      </c>
      <c r="S66" s="127" t="str">
        <f t="shared" si="20"/>
        <v/>
      </c>
      <c r="T66" s="128" t="str">
        <f>IF(M66="ON",IF(ISBLANK(D66),"0",IF(D65&lt;D66,(D66-200),(D66+200))),"0")</f>
        <v>0</v>
      </c>
      <c r="U66" s="128" t="str">
        <f t="shared" si="21"/>
        <v>0</v>
      </c>
      <c r="V66" s="128" t="str">
        <f t="shared" si="22"/>
        <v>0</v>
      </c>
      <c r="W66" s="128" t="str">
        <f t="shared" si="23"/>
        <v>0</v>
      </c>
      <c r="X66" s="129"/>
    </row>
    <row r="67" spans="1:24" x14ac:dyDescent="0.3">
      <c r="A67" s="69">
        <v>15</v>
      </c>
      <c r="B67" s="36"/>
      <c r="C67" s="37"/>
      <c r="D67" s="70"/>
      <c r="E67" s="70"/>
      <c r="F67" s="37"/>
      <c r="G67" s="37"/>
      <c r="H67" s="37"/>
      <c r="I67" s="37"/>
      <c r="J67" s="6"/>
      <c r="K67" s="38" t="str">
        <f>IF(ISBLANK(D67),"",D67-$D$73)</f>
        <v/>
      </c>
      <c r="L67" s="46" t="str">
        <f t="shared" si="17"/>
        <v/>
      </c>
      <c r="M67" s="40" t="s">
        <v>38</v>
      </c>
      <c r="N67" s="38" t="str">
        <f>IF(ISBLANK(E67),"",E67-$E$73)</f>
        <v/>
      </c>
      <c r="O67" s="46" t="str">
        <f t="shared" si="18"/>
        <v/>
      </c>
      <c r="P67" s="40" t="s">
        <v>38</v>
      </c>
      <c r="Q67" s="41" t="str">
        <f t="shared" si="19"/>
        <v/>
      </c>
      <c r="R67" s="42" t="s">
        <v>38</v>
      </c>
      <c r="S67" s="43" t="str">
        <f t="shared" si="20"/>
        <v/>
      </c>
      <c r="T67" s="44" t="str">
        <f>IF(M67="ON",IF(ISBLANK(D67),"0",D67),"0")</f>
        <v>0</v>
      </c>
      <c r="U67" s="44" t="str">
        <f t="shared" si="21"/>
        <v>0</v>
      </c>
      <c r="V67" s="44" t="str">
        <f t="shared" si="22"/>
        <v>0</v>
      </c>
      <c r="W67" s="44" t="str">
        <f t="shared" si="23"/>
        <v>0</v>
      </c>
      <c r="X67" s="45"/>
    </row>
    <row r="68" spans="1:24" x14ac:dyDescent="0.3">
      <c r="A68" s="69">
        <v>16</v>
      </c>
      <c r="B68" s="36"/>
      <c r="C68" s="37"/>
      <c r="D68" s="70"/>
      <c r="E68" s="70"/>
      <c r="F68" s="37"/>
      <c r="G68" s="37"/>
      <c r="H68" s="37"/>
      <c r="I68" s="37"/>
      <c r="J68" s="6"/>
      <c r="K68" s="122" t="str">
        <f>IF(ISBLANK(D68),"",IF(D67&lt;D68,((D68-200)-$D$73),((D68+200)-$D$73)))</f>
        <v/>
      </c>
      <c r="L68" s="123" t="str">
        <f t="shared" si="17"/>
        <v/>
      </c>
      <c r="M68" s="124" t="s">
        <v>38</v>
      </c>
      <c r="N68" s="122" t="str">
        <f>IF(ISBLANK(E68),"",(400-E68)-$E$73)</f>
        <v/>
      </c>
      <c r="O68" s="123" t="str">
        <f t="shared" si="18"/>
        <v/>
      </c>
      <c r="P68" s="124" t="s">
        <v>38</v>
      </c>
      <c r="Q68" s="125" t="str">
        <f t="shared" si="19"/>
        <v/>
      </c>
      <c r="R68" s="126" t="s">
        <v>38</v>
      </c>
      <c r="S68" s="127" t="str">
        <f t="shared" si="20"/>
        <v/>
      </c>
      <c r="T68" s="128" t="str">
        <f>IF(M68="ON",IF(ISBLANK(D68),"0",IF(D67&lt;D68,(D68-200),(D68+200))),"0")</f>
        <v>0</v>
      </c>
      <c r="U68" s="128" t="str">
        <f t="shared" si="21"/>
        <v>0</v>
      </c>
      <c r="V68" s="128" t="str">
        <f t="shared" si="22"/>
        <v>0</v>
      </c>
      <c r="W68" s="128" t="str">
        <f t="shared" si="23"/>
        <v>0</v>
      </c>
      <c r="X68" s="129"/>
    </row>
    <row r="69" spans="1:24" x14ac:dyDescent="0.3">
      <c r="A69" s="69">
        <v>17</v>
      </c>
      <c r="B69" s="36"/>
      <c r="C69" s="37"/>
      <c r="D69" s="70"/>
      <c r="E69" s="70"/>
      <c r="F69" s="37"/>
      <c r="G69" s="37"/>
      <c r="H69" s="37"/>
      <c r="I69" s="37"/>
      <c r="J69" s="6"/>
      <c r="K69" s="38" t="str">
        <f>IF(ISBLANK(D69),"",D69-$D$73)</f>
        <v/>
      </c>
      <c r="L69" s="46" t="str">
        <f t="shared" si="17"/>
        <v/>
      </c>
      <c r="M69" s="40" t="s">
        <v>38</v>
      </c>
      <c r="N69" s="38" t="str">
        <f>IF(ISBLANK(E69),"",E69-$E$73)</f>
        <v/>
      </c>
      <c r="O69" s="46" t="str">
        <f t="shared" si="18"/>
        <v/>
      </c>
      <c r="P69" s="40" t="s">
        <v>38</v>
      </c>
      <c r="Q69" s="41" t="str">
        <f t="shared" si="19"/>
        <v/>
      </c>
      <c r="R69" s="42" t="s">
        <v>38</v>
      </c>
      <c r="S69" s="43" t="str">
        <f t="shared" si="20"/>
        <v/>
      </c>
      <c r="T69" s="44" t="str">
        <f>IF(M69="ON",IF(ISBLANK(D69),"0",D69),"0")</f>
        <v>0</v>
      </c>
      <c r="U69" s="44" t="str">
        <f t="shared" si="21"/>
        <v>0</v>
      </c>
      <c r="V69" s="44" t="str">
        <f t="shared" si="22"/>
        <v>0</v>
      </c>
      <c r="W69" s="44" t="str">
        <f t="shared" si="23"/>
        <v>0</v>
      </c>
      <c r="X69" s="45"/>
    </row>
    <row r="70" spans="1:24" x14ac:dyDescent="0.3">
      <c r="A70" s="69">
        <v>18</v>
      </c>
      <c r="B70" s="36"/>
      <c r="C70" s="37"/>
      <c r="D70" s="70"/>
      <c r="E70" s="70"/>
      <c r="F70" s="37"/>
      <c r="G70" s="37"/>
      <c r="H70" s="37"/>
      <c r="I70" s="37"/>
      <c r="J70" s="6"/>
      <c r="K70" s="122" t="str">
        <f>IF(ISBLANK(D70),"",IF(D69&lt;D70,((D70-200)-$D$73),((D70+200)-$D$73)))</f>
        <v/>
      </c>
      <c r="L70" s="123" t="str">
        <f t="shared" si="17"/>
        <v/>
      </c>
      <c r="M70" s="124" t="s">
        <v>38</v>
      </c>
      <c r="N70" s="122" t="str">
        <f>IF(ISBLANK(E70),"",(400-E70)-$E$73)</f>
        <v/>
      </c>
      <c r="O70" s="123" t="str">
        <f t="shared" si="18"/>
        <v/>
      </c>
      <c r="P70" s="124" t="s">
        <v>38</v>
      </c>
      <c r="Q70" s="125" t="str">
        <f t="shared" si="19"/>
        <v/>
      </c>
      <c r="R70" s="126" t="s">
        <v>38</v>
      </c>
      <c r="S70" s="127" t="str">
        <f t="shared" si="20"/>
        <v/>
      </c>
      <c r="T70" s="128" t="str">
        <f>IF(M70="ON",IF(ISBLANK(D70),"0",IF(D69&lt;D70,(D70-200),(D70+200))),"0")</f>
        <v>0</v>
      </c>
      <c r="U70" s="128" t="str">
        <f t="shared" si="21"/>
        <v>0</v>
      </c>
      <c r="V70" s="128" t="str">
        <f t="shared" si="22"/>
        <v>0</v>
      </c>
      <c r="W70" s="128" t="str">
        <f t="shared" si="23"/>
        <v>0</v>
      </c>
      <c r="X70" s="129"/>
    </row>
    <row r="71" spans="1:24" x14ac:dyDescent="0.3">
      <c r="A71" s="69">
        <v>19</v>
      </c>
      <c r="B71" s="36"/>
      <c r="C71" s="37"/>
      <c r="D71" s="70"/>
      <c r="E71" s="70"/>
      <c r="F71" s="37"/>
      <c r="G71" s="37"/>
      <c r="H71" s="37"/>
      <c r="I71" s="37"/>
      <c r="J71" s="6"/>
      <c r="K71" s="38" t="str">
        <f>IF(ISBLANK(D71),"",D71-$D$73)</f>
        <v/>
      </c>
      <c r="L71" s="46" t="str">
        <f t="shared" si="17"/>
        <v/>
      </c>
      <c r="M71" s="40" t="s">
        <v>38</v>
      </c>
      <c r="N71" s="38" t="str">
        <f>IF(ISBLANK(E71),"",E71-$E$73)</f>
        <v/>
      </c>
      <c r="O71" s="46" t="str">
        <f t="shared" si="18"/>
        <v/>
      </c>
      <c r="P71" s="40" t="s">
        <v>38</v>
      </c>
      <c r="Q71" s="41" t="str">
        <f t="shared" si="19"/>
        <v/>
      </c>
      <c r="R71" s="42" t="s">
        <v>38</v>
      </c>
      <c r="S71" s="43" t="str">
        <f t="shared" si="20"/>
        <v/>
      </c>
      <c r="T71" s="44" t="str">
        <f>IF(M71="ON",IF(ISBLANK(D71),"0",D71),"0")</f>
        <v>0</v>
      </c>
      <c r="U71" s="44" t="str">
        <f t="shared" si="21"/>
        <v>0</v>
      </c>
      <c r="V71" s="44" t="str">
        <f t="shared" si="22"/>
        <v>0</v>
      </c>
      <c r="W71" s="44" t="str">
        <f t="shared" si="23"/>
        <v>0</v>
      </c>
      <c r="X71" s="45"/>
    </row>
    <row r="72" spans="1:24" x14ac:dyDescent="0.3">
      <c r="A72" s="69">
        <v>20</v>
      </c>
      <c r="B72" s="36"/>
      <c r="C72" s="37"/>
      <c r="D72" s="70"/>
      <c r="E72" s="70"/>
      <c r="F72" s="37"/>
      <c r="G72" s="37"/>
      <c r="H72" s="37"/>
      <c r="I72" s="37"/>
      <c r="J72" s="6"/>
      <c r="K72" s="122" t="str">
        <f>IF(ISBLANK(D72),"",IF(D71&lt;D72,((D72-200)-$D$73),((D72+200)-$D$73)))</f>
        <v/>
      </c>
      <c r="L72" s="123" t="str">
        <f t="shared" si="17"/>
        <v/>
      </c>
      <c r="M72" s="124" t="s">
        <v>38</v>
      </c>
      <c r="N72" s="122" t="str">
        <f>IF(ISBLANK(E72),"",(400-E72)-$E$73)</f>
        <v/>
      </c>
      <c r="O72" s="123" t="str">
        <f t="shared" si="18"/>
        <v/>
      </c>
      <c r="P72" s="124" t="s">
        <v>38</v>
      </c>
      <c r="Q72" s="125" t="str">
        <f t="shared" si="19"/>
        <v/>
      </c>
      <c r="R72" s="126" t="s">
        <v>38</v>
      </c>
      <c r="S72" s="127" t="str">
        <f t="shared" si="20"/>
        <v/>
      </c>
      <c r="T72" s="128" t="str">
        <f>IF(M72="ON",IF(ISBLANK(D72),"0",IF(D71&lt;D72,(D72-200),(D72+200))),"0")</f>
        <v>0</v>
      </c>
      <c r="U72" s="128" t="str">
        <f t="shared" si="21"/>
        <v>0</v>
      </c>
      <c r="V72" s="128" t="str">
        <f t="shared" si="22"/>
        <v>0</v>
      </c>
      <c r="W72" s="128" t="str">
        <f t="shared" si="23"/>
        <v>0</v>
      </c>
      <c r="X72" s="129"/>
    </row>
    <row r="73" spans="1:24" x14ac:dyDescent="0.3">
      <c r="A73" s="52"/>
      <c r="B73" s="49" t="str">
        <f>B53</f>
        <v>AG0519</v>
      </c>
      <c r="C73" s="49" t="str">
        <f>C53</f>
        <v>AG0537</v>
      </c>
      <c r="D73" s="50">
        <f>T73</f>
        <v>313.98864480000003</v>
      </c>
      <c r="E73" s="50">
        <f>U73</f>
        <v>100.25794379999999</v>
      </c>
      <c r="F73" s="51">
        <f>V73</f>
        <v>21.68449</v>
      </c>
      <c r="G73" s="51">
        <f>W73</f>
        <v>21.68019</v>
      </c>
      <c r="H73" s="49">
        <f>H53</f>
        <v>0</v>
      </c>
      <c r="I73" s="49">
        <f>I53</f>
        <v>0</v>
      </c>
      <c r="J73" s="6"/>
      <c r="K73" s="52"/>
      <c r="L73" s="53"/>
      <c r="M73" s="54"/>
      <c r="N73" s="55"/>
      <c r="O73" s="53"/>
      <c r="P73" s="55"/>
      <c r="Q73" s="52"/>
      <c r="R73" s="55"/>
      <c r="S73" s="54"/>
      <c r="T73" s="56">
        <f>IF(T74=0,VALUE(0),(T53+T54+T55+T56+T57+T58+T59+T60+T61+T62+T63+T64+T65+T66+T67+T68+T69+T70+T71+T72)/T74)</f>
        <v>313.98864480000003</v>
      </c>
      <c r="U73" s="57">
        <f>IF(U74=0,VALUE(0),(U53+U54+U55+U56+U57+U58+U59+U60+U61+U62+U63+U64+U65+U66+U67+U68+U69+U70+U71+U72)/U74)</f>
        <v>100.25794379999999</v>
      </c>
      <c r="V73" s="57">
        <f>IF(V74=0,VALUE(0),(V53+V54+V55+V56+V57+V58+V59+V60+V61+V62+V63+V64+V65+V66+V67+V68+V69+V70+V71+V72)/V74)</f>
        <v>21.68449</v>
      </c>
      <c r="W73" s="57">
        <f>IF(W74=0,VALUE(0),(W53+W54+W55+W56+W57+W58+W59+W60+W61+W62+W63+W64+W65+W66+W67+W68+W69+W70+W71+W72)/W74)</f>
        <v>21.68019</v>
      </c>
      <c r="X73" s="58"/>
    </row>
    <row r="74" spans="1:24" x14ac:dyDescent="0.3">
      <c r="A74" s="62"/>
      <c r="B74" s="19"/>
      <c r="C74" s="19"/>
      <c r="D74" s="60"/>
      <c r="E74" s="60"/>
      <c r="F74" s="61"/>
      <c r="G74" s="61"/>
      <c r="H74" s="19"/>
      <c r="I74" s="19"/>
      <c r="J74" s="19"/>
      <c r="K74" s="62"/>
      <c r="L74" s="63"/>
      <c r="M74" s="64"/>
      <c r="N74" s="65"/>
      <c r="O74" s="63"/>
      <c r="P74" s="65"/>
      <c r="Q74" s="62"/>
      <c r="R74" s="65"/>
      <c r="S74" s="64"/>
      <c r="T74" s="66">
        <f>COUNT(T53:T72)</f>
        <v>10</v>
      </c>
      <c r="U74" s="66">
        <f>COUNT(U53:U72)</f>
        <v>10</v>
      </c>
      <c r="V74" s="66">
        <f>COUNT(V53:V72)</f>
        <v>10</v>
      </c>
      <c r="W74" s="66">
        <f>COUNT(W53:W72)</f>
        <v>10</v>
      </c>
      <c r="X74" s="64"/>
    </row>
    <row r="75" spans="1:24" x14ac:dyDescent="0.3">
      <c r="X75" s="22"/>
    </row>
    <row r="76" spans="1:24" x14ac:dyDescent="0.3">
      <c r="A76" s="23" t="s">
        <v>24</v>
      </c>
      <c r="B76" s="23" t="s">
        <v>25</v>
      </c>
      <c r="C76" s="23" t="s">
        <v>26</v>
      </c>
      <c r="D76" s="23" t="s">
        <v>4</v>
      </c>
      <c r="E76" s="23" t="s">
        <v>5</v>
      </c>
      <c r="F76" s="23" t="s">
        <v>27</v>
      </c>
      <c r="G76" s="23" t="s">
        <v>28</v>
      </c>
      <c r="H76" s="23" t="s">
        <v>8</v>
      </c>
      <c r="I76" s="24" t="s">
        <v>29</v>
      </c>
      <c r="J76" s="25"/>
      <c r="K76" s="24" t="s">
        <v>30</v>
      </c>
      <c r="L76" s="26" t="s">
        <v>31</v>
      </c>
      <c r="M76" s="25"/>
      <c r="N76" s="24" t="s">
        <v>32</v>
      </c>
      <c r="O76" s="26" t="s">
        <v>31</v>
      </c>
      <c r="P76" s="25"/>
      <c r="Q76" s="24" t="s">
        <v>33</v>
      </c>
      <c r="R76" s="26"/>
      <c r="S76" s="25" t="s">
        <v>34</v>
      </c>
      <c r="T76" s="67" t="s">
        <v>35</v>
      </c>
      <c r="U76" s="27" t="s">
        <v>35</v>
      </c>
      <c r="V76" s="27" t="s">
        <v>36</v>
      </c>
      <c r="W76" s="28" t="s">
        <v>36</v>
      </c>
      <c r="X76" s="206" t="s">
        <v>16</v>
      </c>
    </row>
    <row r="77" spans="1:24" x14ac:dyDescent="0.3">
      <c r="A77" s="29"/>
      <c r="B77" s="29"/>
      <c r="C77" s="29"/>
      <c r="D77" s="29"/>
      <c r="E77" s="29"/>
      <c r="F77" s="29"/>
      <c r="G77" s="29"/>
      <c r="H77" s="29"/>
      <c r="I77" s="30"/>
      <c r="J77" s="31"/>
      <c r="K77" s="30"/>
      <c r="L77" s="32"/>
      <c r="M77" s="31"/>
      <c r="N77" s="30"/>
      <c r="O77" s="32"/>
      <c r="P77" s="31"/>
      <c r="Q77" s="30"/>
      <c r="R77" s="32"/>
      <c r="S77" s="31"/>
      <c r="T77" s="68" t="s">
        <v>4</v>
      </c>
      <c r="U77" s="33" t="s">
        <v>5</v>
      </c>
      <c r="V77" s="33" t="s">
        <v>27</v>
      </c>
      <c r="W77" s="34" t="s">
        <v>37</v>
      </c>
      <c r="X77" s="207"/>
    </row>
    <row r="78" spans="1:24" x14ac:dyDescent="0.3">
      <c r="A78" s="69">
        <v>1</v>
      </c>
      <c r="B78" s="37"/>
      <c r="C78" s="37"/>
      <c r="D78" s="37"/>
      <c r="E78" s="37"/>
      <c r="F78" s="37"/>
      <c r="G78" s="37"/>
      <c r="H78" s="37"/>
      <c r="I78" s="37"/>
      <c r="J78" s="6"/>
      <c r="K78" s="38" t="str">
        <f>IF(ISBLANK(D78),"",D78-$D$98)</f>
        <v/>
      </c>
      <c r="L78" s="39" t="str">
        <f t="shared" ref="L78:L97" si="24">IF(K78="","",SIN(K78*PI()/200)*G78)</f>
        <v/>
      </c>
      <c r="M78" s="40" t="s">
        <v>38</v>
      </c>
      <c r="N78" s="38" t="str">
        <f>IF(ISBLANK(E78),"",E78-$E$98)</f>
        <v/>
      </c>
      <c r="O78" s="39" t="str">
        <f t="shared" ref="O78:O97" si="25">IF(N78="","",SIN(N78*PI()/200)*G78)</f>
        <v/>
      </c>
      <c r="P78" s="40" t="s">
        <v>38</v>
      </c>
      <c r="Q78" s="41" t="str">
        <f t="shared" ref="Q78:Q97" si="26">IF(ISBLANK(F78),"",F78-$F$98)</f>
        <v/>
      </c>
      <c r="R78" s="42" t="s">
        <v>38</v>
      </c>
      <c r="S78" s="43" t="str">
        <f t="shared" ref="S78:S97" si="27">IF(ISBLANK(G78),"",G78-$G$98)</f>
        <v/>
      </c>
      <c r="T78" s="44" t="str">
        <f>IF(M78="ON",IF(ISBLANK(D78),"0",D78),"0")</f>
        <v>0</v>
      </c>
      <c r="U78" s="44" t="str">
        <f t="shared" ref="U78:U97" si="28">IF(P78="ON",IF(ISBLANK(E78),"0",IF(E78&lt;200,E78,(400-E78))),"0")</f>
        <v>0</v>
      </c>
      <c r="V78" s="44" t="str">
        <f t="shared" ref="V78:V97" si="29">IF(R78="ON",IF(ISBLANK(F78),"0",F78),"0")</f>
        <v>0</v>
      </c>
      <c r="W78" s="44" t="str">
        <f t="shared" ref="W78:W97" si="30">IF(R78="ON",IF(ISBLANK(G78),"0",G78),"0")</f>
        <v>0</v>
      </c>
      <c r="X78" s="45"/>
    </row>
    <row r="79" spans="1:24" x14ac:dyDescent="0.3">
      <c r="A79" s="69">
        <v>2</v>
      </c>
      <c r="B79" s="37"/>
      <c r="C79" s="37"/>
      <c r="D79" s="37"/>
      <c r="E79" s="37"/>
      <c r="F79" s="37"/>
      <c r="G79" s="37"/>
      <c r="H79" s="37"/>
      <c r="I79" s="37"/>
      <c r="J79" s="6"/>
      <c r="K79" s="122" t="str">
        <f>IF(ISBLANK(D79),"",IF(D78&lt;D79,((D79-200)-$D$98),((D79+200)-$D$98)))</f>
        <v/>
      </c>
      <c r="L79" s="123" t="str">
        <f t="shared" si="24"/>
        <v/>
      </c>
      <c r="M79" s="124" t="s">
        <v>38</v>
      </c>
      <c r="N79" s="122" t="str">
        <f>IF(ISBLANK(E79),"",(400-E79)-$E$98)</f>
        <v/>
      </c>
      <c r="O79" s="123" t="str">
        <f t="shared" si="25"/>
        <v/>
      </c>
      <c r="P79" s="124" t="s">
        <v>38</v>
      </c>
      <c r="Q79" s="125" t="str">
        <f t="shared" si="26"/>
        <v/>
      </c>
      <c r="R79" s="126" t="s">
        <v>38</v>
      </c>
      <c r="S79" s="127" t="str">
        <f t="shared" si="27"/>
        <v/>
      </c>
      <c r="T79" s="128" t="str">
        <f>IF(M79="ON",IF(ISBLANK(D79),"0",IF(D78&lt;D79,(D79-200),(D79+200))),"0")</f>
        <v>0</v>
      </c>
      <c r="U79" s="128" t="str">
        <f t="shared" si="28"/>
        <v>0</v>
      </c>
      <c r="V79" s="128" t="str">
        <f t="shared" si="29"/>
        <v>0</v>
      </c>
      <c r="W79" s="128" t="str">
        <f t="shared" si="30"/>
        <v>0</v>
      </c>
      <c r="X79" s="129"/>
    </row>
    <row r="80" spans="1:24" x14ac:dyDescent="0.3">
      <c r="A80" s="69">
        <v>3</v>
      </c>
      <c r="B80" s="37"/>
      <c r="C80" s="37"/>
      <c r="D80" s="37"/>
      <c r="E80" s="37"/>
      <c r="F80" s="37"/>
      <c r="G80" s="37"/>
      <c r="H80" s="37"/>
      <c r="I80" s="37"/>
      <c r="J80" s="6"/>
      <c r="K80" s="38" t="str">
        <f>IF(ISBLANK(D80),"",D80-$D$98)</f>
        <v/>
      </c>
      <c r="L80" s="46" t="str">
        <f t="shared" si="24"/>
        <v/>
      </c>
      <c r="M80" s="40" t="s">
        <v>38</v>
      </c>
      <c r="N80" s="38" t="str">
        <f>IF(ISBLANK(E80),"",E80-$E$98)</f>
        <v/>
      </c>
      <c r="O80" s="46" t="str">
        <f t="shared" si="25"/>
        <v/>
      </c>
      <c r="P80" s="40" t="s">
        <v>38</v>
      </c>
      <c r="Q80" s="41" t="str">
        <f t="shared" si="26"/>
        <v/>
      </c>
      <c r="R80" s="42" t="s">
        <v>38</v>
      </c>
      <c r="S80" s="43" t="str">
        <f t="shared" si="27"/>
        <v/>
      </c>
      <c r="T80" s="44" t="str">
        <f>IF(M80="ON",IF(ISBLANK(D80),"0",D80),"0")</f>
        <v>0</v>
      </c>
      <c r="U80" s="44" t="str">
        <f t="shared" si="28"/>
        <v>0</v>
      </c>
      <c r="V80" s="44" t="str">
        <f t="shared" si="29"/>
        <v>0</v>
      </c>
      <c r="W80" s="44" t="str">
        <f t="shared" si="30"/>
        <v>0</v>
      </c>
      <c r="X80" s="45"/>
    </row>
    <row r="81" spans="1:24" x14ac:dyDescent="0.3">
      <c r="A81" s="69">
        <v>4</v>
      </c>
      <c r="B81" s="37"/>
      <c r="C81" s="37"/>
      <c r="D81" s="37"/>
      <c r="E81" s="37"/>
      <c r="F81" s="37"/>
      <c r="G81" s="37"/>
      <c r="H81" s="37"/>
      <c r="I81" s="37"/>
      <c r="J81" s="6"/>
      <c r="K81" s="122" t="str">
        <f>IF(ISBLANK(D81),"",IF(D80&lt;D81,((D81-200)-$D$98),((D81+200)-$D$98)))</f>
        <v/>
      </c>
      <c r="L81" s="123" t="str">
        <f t="shared" si="24"/>
        <v/>
      </c>
      <c r="M81" s="124" t="s">
        <v>38</v>
      </c>
      <c r="N81" s="122" t="str">
        <f>IF(ISBLANK(E81),"",(400-E81)-$E$98)</f>
        <v/>
      </c>
      <c r="O81" s="123" t="str">
        <f t="shared" si="25"/>
        <v/>
      </c>
      <c r="P81" s="124" t="s">
        <v>38</v>
      </c>
      <c r="Q81" s="125" t="str">
        <f t="shared" si="26"/>
        <v/>
      </c>
      <c r="R81" s="126" t="s">
        <v>38</v>
      </c>
      <c r="S81" s="127" t="str">
        <f t="shared" si="27"/>
        <v/>
      </c>
      <c r="T81" s="128" t="str">
        <f>IF(M81="ON",IF(ISBLANK(D81),"0",IF(D80&lt;D81,(D81-200),(D81+200))),"0")</f>
        <v>0</v>
      </c>
      <c r="U81" s="128" t="str">
        <f t="shared" si="28"/>
        <v>0</v>
      </c>
      <c r="V81" s="128" t="str">
        <f t="shared" si="29"/>
        <v>0</v>
      </c>
      <c r="W81" s="128" t="str">
        <f t="shared" si="30"/>
        <v>0</v>
      </c>
      <c r="X81" s="129"/>
    </row>
    <row r="82" spans="1:24" x14ac:dyDescent="0.3">
      <c r="A82" s="69">
        <v>5</v>
      </c>
      <c r="B82" s="37"/>
      <c r="C82" s="37"/>
      <c r="D82" s="37"/>
      <c r="E82" s="37"/>
      <c r="F82" s="37"/>
      <c r="G82" s="37"/>
      <c r="H82" s="37"/>
      <c r="I82" s="37"/>
      <c r="J82" s="6"/>
      <c r="K82" s="38" t="str">
        <f>IF(ISBLANK(D82),"",D82-$D$98)</f>
        <v/>
      </c>
      <c r="L82" s="46" t="str">
        <f t="shared" si="24"/>
        <v/>
      </c>
      <c r="M82" s="40" t="s">
        <v>38</v>
      </c>
      <c r="N82" s="38" t="str">
        <f>IF(ISBLANK(E82),"",E82-$E$98)</f>
        <v/>
      </c>
      <c r="O82" s="46" t="str">
        <f t="shared" si="25"/>
        <v/>
      </c>
      <c r="P82" s="40" t="s">
        <v>38</v>
      </c>
      <c r="Q82" s="41" t="str">
        <f t="shared" si="26"/>
        <v/>
      </c>
      <c r="R82" s="42" t="s">
        <v>38</v>
      </c>
      <c r="S82" s="43" t="str">
        <f t="shared" si="27"/>
        <v/>
      </c>
      <c r="T82" s="44" t="str">
        <f>IF(M82="ON",IF(ISBLANK(D82),"0",D82),"0")</f>
        <v>0</v>
      </c>
      <c r="U82" s="44" t="str">
        <f t="shared" si="28"/>
        <v>0</v>
      </c>
      <c r="V82" s="44" t="str">
        <f t="shared" si="29"/>
        <v>0</v>
      </c>
      <c r="W82" s="44" t="str">
        <f t="shared" si="30"/>
        <v>0</v>
      </c>
      <c r="X82" s="45"/>
    </row>
    <row r="83" spans="1:24" x14ac:dyDescent="0.3">
      <c r="A83" s="69">
        <v>6</v>
      </c>
      <c r="B83" s="37"/>
      <c r="C83" s="37"/>
      <c r="D83" s="37"/>
      <c r="E83" s="37"/>
      <c r="F83" s="37"/>
      <c r="G83" s="37"/>
      <c r="H83" s="37"/>
      <c r="I83" s="37"/>
      <c r="J83" s="6"/>
      <c r="K83" s="122" t="str">
        <f>IF(ISBLANK(D83),"",IF(D82&lt;D83,((D83-200)-$D$98),((D83+200)-$D$98)))</f>
        <v/>
      </c>
      <c r="L83" s="123" t="str">
        <f t="shared" si="24"/>
        <v/>
      </c>
      <c r="M83" s="124" t="s">
        <v>38</v>
      </c>
      <c r="N83" s="122" t="str">
        <f>IF(ISBLANK(E83),"",(400-E83)-$E$98)</f>
        <v/>
      </c>
      <c r="O83" s="123" t="str">
        <f t="shared" si="25"/>
        <v/>
      </c>
      <c r="P83" s="124" t="s">
        <v>38</v>
      </c>
      <c r="Q83" s="125" t="str">
        <f t="shared" si="26"/>
        <v/>
      </c>
      <c r="R83" s="126" t="s">
        <v>38</v>
      </c>
      <c r="S83" s="127" t="str">
        <f t="shared" si="27"/>
        <v/>
      </c>
      <c r="T83" s="128" t="str">
        <f>IF(M83="ON",IF(ISBLANK(D83),"0",IF(D82&lt;D83,(D83-200),(D83+200))),"0")</f>
        <v>0</v>
      </c>
      <c r="U83" s="128" t="str">
        <f t="shared" si="28"/>
        <v>0</v>
      </c>
      <c r="V83" s="128" t="str">
        <f t="shared" si="29"/>
        <v>0</v>
      </c>
      <c r="W83" s="128" t="str">
        <f t="shared" si="30"/>
        <v>0</v>
      </c>
      <c r="X83" s="129"/>
    </row>
    <row r="84" spans="1:24" x14ac:dyDescent="0.3">
      <c r="A84" s="69">
        <v>7</v>
      </c>
      <c r="B84" s="37"/>
      <c r="C84" s="37"/>
      <c r="D84" s="37"/>
      <c r="E84" s="37"/>
      <c r="F84" s="37"/>
      <c r="G84" s="37"/>
      <c r="H84" s="37"/>
      <c r="I84" s="37"/>
      <c r="J84" s="6"/>
      <c r="K84" s="38" t="str">
        <f>IF(ISBLANK(D84),"",D84-$D$98)</f>
        <v/>
      </c>
      <c r="L84" s="46" t="str">
        <f t="shared" si="24"/>
        <v/>
      </c>
      <c r="M84" s="40" t="s">
        <v>38</v>
      </c>
      <c r="N84" s="38" t="str">
        <f>IF(ISBLANK(E84),"",E84-$E$98)</f>
        <v/>
      </c>
      <c r="O84" s="46" t="str">
        <f t="shared" si="25"/>
        <v/>
      </c>
      <c r="P84" s="40" t="s">
        <v>38</v>
      </c>
      <c r="Q84" s="41" t="str">
        <f t="shared" si="26"/>
        <v/>
      </c>
      <c r="R84" s="42" t="s">
        <v>38</v>
      </c>
      <c r="S84" s="43" t="str">
        <f t="shared" si="27"/>
        <v/>
      </c>
      <c r="T84" s="44" t="str">
        <f>IF(M84="ON",IF(ISBLANK(D84),"0",D84),"0")</f>
        <v>0</v>
      </c>
      <c r="U84" s="44" t="str">
        <f t="shared" si="28"/>
        <v>0</v>
      </c>
      <c r="V84" s="44" t="str">
        <f t="shared" si="29"/>
        <v>0</v>
      </c>
      <c r="W84" s="44" t="str">
        <f t="shared" si="30"/>
        <v>0</v>
      </c>
      <c r="X84" s="45"/>
    </row>
    <row r="85" spans="1:24" x14ac:dyDescent="0.3">
      <c r="A85" s="69">
        <v>8</v>
      </c>
      <c r="B85" s="37"/>
      <c r="C85" s="37"/>
      <c r="D85" s="37"/>
      <c r="E85" s="37"/>
      <c r="F85" s="37"/>
      <c r="G85" s="37"/>
      <c r="H85" s="37"/>
      <c r="I85" s="37"/>
      <c r="J85" s="6"/>
      <c r="K85" s="122" t="str">
        <f>IF(ISBLANK(D85),"",IF(D84&lt;D85,((D85-200)-$D$98),((D85+200)-$D$98)))</f>
        <v/>
      </c>
      <c r="L85" s="123" t="str">
        <f t="shared" si="24"/>
        <v/>
      </c>
      <c r="M85" s="124" t="s">
        <v>38</v>
      </c>
      <c r="N85" s="122" t="str">
        <f>IF(ISBLANK(E85),"",(400-E85)-$E$98)</f>
        <v/>
      </c>
      <c r="O85" s="123" t="str">
        <f t="shared" si="25"/>
        <v/>
      </c>
      <c r="P85" s="124" t="s">
        <v>38</v>
      </c>
      <c r="Q85" s="125" t="str">
        <f t="shared" si="26"/>
        <v/>
      </c>
      <c r="R85" s="126" t="s">
        <v>38</v>
      </c>
      <c r="S85" s="127" t="str">
        <f t="shared" si="27"/>
        <v/>
      </c>
      <c r="T85" s="128" t="str">
        <f>IF(M85="ON",IF(ISBLANK(D85),"0",IF(D84&lt;D85,(D85-200),(D85+200))),"0")</f>
        <v>0</v>
      </c>
      <c r="U85" s="128" t="str">
        <f t="shared" si="28"/>
        <v>0</v>
      </c>
      <c r="V85" s="128" t="str">
        <f t="shared" si="29"/>
        <v>0</v>
      </c>
      <c r="W85" s="128" t="str">
        <f t="shared" si="30"/>
        <v>0</v>
      </c>
      <c r="X85" s="129"/>
    </row>
    <row r="86" spans="1:24" x14ac:dyDescent="0.3">
      <c r="A86" s="69">
        <v>9</v>
      </c>
      <c r="B86" s="37"/>
      <c r="C86" s="37"/>
      <c r="D86" s="37"/>
      <c r="E86" s="37"/>
      <c r="F86" s="37"/>
      <c r="G86" s="37"/>
      <c r="H86" s="37"/>
      <c r="I86" s="37"/>
      <c r="J86" s="6"/>
      <c r="K86" s="38" t="str">
        <f>IF(ISBLANK(D86),"",D86-$D$98)</f>
        <v/>
      </c>
      <c r="L86" s="46" t="str">
        <f t="shared" si="24"/>
        <v/>
      </c>
      <c r="M86" s="40" t="s">
        <v>38</v>
      </c>
      <c r="N86" s="38" t="str">
        <f>IF(ISBLANK(E86),"",E86-$E$98)</f>
        <v/>
      </c>
      <c r="O86" s="46" t="str">
        <f t="shared" si="25"/>
        <v/>
      </c>
      <c r="P86" s="40" t="s">
        <v>38</v>
      </c>
      <c r="Q86" s="41" t="str">
        <f t="shared" si="26"/>
        <v/>
      </c>
      <c r="R86" s="42" t="s">
        <v>38</v>
      </c>
      <c r="S86" s="43" t="str">
        <f t="shared" si="27"/>
        <v/>
      </c>
      <c r="T86" s="44" t="str">
        <f>IF(M86="ON",IF(ISBLANK(D86),"0",D86),"0")</f>
        <v>0</v>
      </c>
      <c r="U86" s="44" t="str">
        <f t="shared" si="28"/>
        <v>0</v>
      </c>
      <c r="V86" s="44" t="str">
        <f t="shared" si="29"/>
        <v>0</v>
      </c>
      <c r="W86" s="44" t="str">
        <f t="shared" si="30"/>
        <v>0</v>
      </c>
      <c r="X86" s="45"/>
    </row>
    <row r="87" spans="1:24" x14ac:dyDescent="0.3">
      <c r="A87" s="69">
        <v>10</v>
      </c>
      <c r="B87" s="37"/>
      <c r="C87" s="37"/>
      <c r="D87" s="37"/>
      <c r="E87" s="37"/>
      <c r="F87" s="37"/>
      <c r="G87" s="37"/>
      <c r="H87" s="37"/>
      <c r="I87" s="37"/>
      <c r="J87" s="6"/>
      <c r="K87" s="122" t="str">
        <f>IF(ISBLANK(D87),"",IF(D86&lt;D87,((D87-200)-$D$98),((D87+200)-$D$98)))</f>
        <v/>
      </c>
      <c r="L87" s="123" t="str">
        <f t="shared" si="24"/>
        <v/>
      </c>
      <c r="M87" s="124" t="s">
        <v>38</v>
      </c>
      <c r="N87" s="122" t="str">
        <f>IF(ISBLANK(E87),"",(400-E87)-$E$98)</f>
        <v/>
      </c>
      <c r="O87" s="123" t="str">
        <f t="shared" si="25"/>
        <v/>
      </c>
      <c r="P87" s="124" t="s">
        <v>38</v>
      </c>
      <c r="Q87" s="125" t="str">
        <f t="shared" si="26"/>
        <v/>
      </c>
      <c r="R87" s="126" t="s">
        <v>38</v>
      </c>
      <c r="S87" s="127" t="str">
        <f t="shared" si="27"/>
        <v/>
      </c>
      <c r="T87" s="128" t="str">
        <f>IF(M87="ON",IF(ISBLANK(D87),"0",IF(D86&lt;D87,(D87-200),(D87+200))),"0")</f>
        <v>0</v>
      </c>
      <c r="U87" s="128" t="str">
        <f t="shared" si="28"/>
        <v>0</v>
      </c>
      <c r="V87" s="128" t="str">
        <f t="shared" si="29"/>
        <v>0</v>
      </c>
      <c r="W87" s="128" t="str">
        <f t="shared" si="30"/>
        <v>0</v>
      </c>
      <c r="X87" s="129"/>
    </row>
    <row r="88" spans="1:24" x14ac:dyDescent="0.3">
      <c r="A88" s="69">
        <v>11</v>
      </c>
      <c r="B88" s="71"/>
      <c r="C88" s="71"/>
      <c r="D88" s="72"/>
      <c r="E88" s="72"/>
      <c r="F88" s="73"/>
      <c r="G88" s="73"/>
      <c r="H88" s="73"/>
      <c r="I88" s="73"/>
      <c r="J88" s="6"/>
      <c r="K88" s="38" t="str">
        <f>IF(ISBLANK(D88),"",D88-$D$98)</f>
        <v/>
      </c>
      <c r="L88" s="46" t="str">
        <f t="shared" si="24"/>
        <v/>
      </c>
      <c r="M88" s="40" t="s">
        <v>38</v>
      </c>
      <c r="N88" s="38" t="str">
        <f>IF(ISBLANK(E88),"",E88-$E$98)</f>
        <v/>
      </c>
      <c r="O88" s="46" t="str">
        <f t="shared" si="25"/>
        <v/>
      </c>
      <c r="P88" s="40" t="s">
        <v>38</v>
      </c>
      <c r="Q88" s="41" t="str">
        <f t="shared" si="26"/>
        <v/>
      </c>
      <c r="R88" s="42" t="s">
        <v>38</v>
      </c>
      <c r="S88" s="43" t="str">
        <f t="shared" si="27"/>
        <v/>
      </c>
      <c r="T88" s="44" t="str">
        <f>IF(M88="ON",IF(ISBLANK(D88),"0",D88),"0")</f>
        <v>0</v>
      </c>
      <c r="U88" s="44" t="str">
        <f t="shared" si="28"/>
        <v>0</v>
      </c>
      <c r="V88" s="44" t="str">
        <f t="shared" si="29"/>
        <v>0</v>
      </c>
      <c r="W88" s="44" t="str">
        <f t="shared" si="30"/>
        <v>0</v>
      </c>
      <c r="X88" s="45"/>
    </row>
    <row r="89" spans="1:24" x14ac:dyDescent="0.3">
      <c r="A89" s="69">
        <v>12</v>
      </c>
      <c r="B89" s="71"/>
      <c r="C89" s="71"/>
      <c r="D89" s="72"/>
      <c r="E89" s="72"/>
      <c r="F89" s="73"/>
      <c r="G89" s="73"/>
      <c r="H89" s="73"/>
      <c r="I89" s="73"/>
      <c r="J89" s="6"/>
      <c r="K89" s="122" t="str">
        <f>IF(ISBLANK(D89),"",IF(D88&lt;D89,((D89-200)-$D$98),((D89+200)-$D$98)))</f>
        <v/>
      </c>
      <c r="L89" s="123" t="str">
        <f t="shared" si="24"/>
        <v/>
      </c>
      <c r="M89" s="124" t="s">
        <v>38</v>
      </c>
      <c r="N89" s="122" t="str">
        <f>IF(ISBLANK(E89),"",(400-E89)-$E$98)</f>
        <v/>
      </c>
      <c r="O89" s="123" t="str">
        <f t="shared" si="25"/>
        <v/>
      </c>
      <c r="P89" s="124" t="s">
        <v>38</v>
      </c>
      <c r="Q89" s="125" t="str">
        <f t="shared" si="26"/>
        <v/>
      </c>
      <c r="R89" s="126" t="s">
        <v>38</v>
      </c>
      <c r="S89" s="127" t="str">
        <f t="shared" si="27"/>
        <v/>
      </c>
      <c r="T89" s="128" t="str">
        <f>IF(M89="ON",IF(ISBLANK(D89),"0",IF(D88&lt;D89,(D89-200),(D89+200))),"0")</f>
        <v>0</v>
      </c>
      <c r="U89" s="128" t="str">
        <f t="shared" si="28"/>
        <v>0</v>
      </c>
      <c r="V89" s="128" t="str">
        <f t="shared" si="29"/>
        <v>0</v>
      </c>
      <c r="W89" s="128" t="str">
        <f t="shared" si="30"/>
        <v>0</v>
      </c>
      <c r="X89" s="129"/>
    </row>
    <row r="90" spans="1:24" x14ac:dyDescent="0.3">
      <c r="A90" s="69">
        <v>13</v>
      </c>
      <c r="B90" s="71"/>
      <c r="C90" s="71"/>
      <c r="D90" s="72"/>
      <c r="E90" s="72"/>
      <c r="F90" s="73"/>
      <c r="G90" s="73"/>
      <c r="H90" s="73"/>
      <c r="I90" s="73"/>
      <c r="J90" s="6"/>
      <c r="K90" s="38" t="str">
        <f>IF(ISBLANK(D90),"",D90-$D$98)</f>
        <v/>
      </c>
      <c r="L90" s="46" t="str">
        <f t="shared" si="24"/>
        <v/>
      </c>
      <c r="M90" s="40" t="s">
        <v>38</v>
      </c>
      <c r="N90" s="38" t="str">
        <f>IF(ISBLANK(E90),"",E90-$E$98)</f>
        <v/>
      </c>
      <c r="O90" s="46" t="str">
        <f t="shared" si="25"/>
        <v/>
      </c>
      <c r="P90" s="40" t="s">
        <v>38</v>
      </c>
      <c r="Q90" s="41" t="str">
        <f t="shared" si="26"/>
        <v/>
      </c>
      <c r="R90" s="42" t="s">
        <v>38</v>
      </c>
      <c r="S90" s="43" t="str">
        <f t="shared" si="27"/>
        <v/>
      </c>
      <c r="T90" s="44" t="str">
        <f>IF(M90="ON",IF(ISBLANK(D90),"0",D90),"0")</f>
        <v>0</v>
      </c>
      <c r="U90" s="44" t="str">
        <f t="shared" si="28"/>
        <v>0</v>
      </c>
      <c r="V90" s="44" t="str">
        <f t="shared" si="29"/>
        <v>0</v>
      </c>
      <c r="W90" s="44" t="str">
        <f t="shared" si="30"/>
        <v>0</v>
      </c>
      <c r="X90" s="45"/>
    </row>
    <row r="91" spans="1:24" x14ac:dyDescent="0.3">
      <c r="A91" s="69">
        <v>14</v>
      </c>
      <c r="B91" s="71"/>
      <c r="C91" s="71"/>
      <c r="D91" s="72"/>
      <c r="E91" s="72"/>
      <c r="F91" s="73"/>
      <c r="G91" s="73"/>
      <c r="H91" s="73"/>
      <c r="I91" s="73"/>
      <c r="J91" s="6"/>
      <c r="K91" s="122" t="str">
        <f>IF(ISBLANK(D91),"",IF(D90&lt;D91,((D91-200)-$D$98),((D91+200)-$D$98)))</f>
        <v/>
      </c>
      <c r="L91" s="123" t="str">
        <f t="shared" si="24"/>
        <v/>
      </c>
      <c r="M91" s="124" t="s">
        <v>38</v>
      </c>
      <c r="N91" s="122" t="str">
        <f>IF(ISBLANK(E91),"",(400-E91)-$E$98)</f>
        <v/>
      </c>
      <c r="O91" s="123" t="str">
        <f t="shared" si="25"/>
        <v/>
      </c>
      <c r="P91" s="124" t="s">
        <v>38</v>
      </c>
      <c r="Q91" s="125" t="str">
        <f t="shared" si="26"/>
        <v/>
      </c>
      <c r="R91" s="126" t="s">
        <v>38</v>
      </c>
      <c r="S91" s="127" t="str">
        <f t="shared" si="27"/>
        <v/>
      </c>
      <c r="T91" s="128" t="str">
        <f>IF(M91="ON",IF(ISBLANK(D91),"0",IF(D90&lt;D91,(D91-200),(D91+200))),"0")</f>
        <v>0</v>
      </c>
      <c r="U91" s="128" t="str">
        <f t="shared" si="28"/>
        <v>0</v>
      </c>
      <c r="V91" s="128" t="str">
        <f t="shared" si="29"/>
        <v>0</v>
      </c>
      <c r="W91" s="128" t="str">
        <f t="shared" si="30"/>
        <v>0</v>
      </c>
      <c r="X91" s="129"/>
    </row>
    <row r="92" spans="1:24" x14ac:dyDescent="0.3">
      <c r="A92" s="69">
        <v>15</v>
      </c>
      <c r="B92" s="71"/>
      <c r="C92" s="71"/>
      <c r="D92" s="72"/>
      <c r="E92" s="72"/>
      <c r="F92" s="73"/>
      <c r="G92" s="73"/>
      <c r="H92" s="73"/>
      <c r="I92" s="73"/>
      <c r="J92" s="6"/>
      <c r="K92" s="38" t="str">
        <f>IF(ISBLANK(D92),"",D92-$D$98)</f>
        <v/>
      </c>
      <c r="L92" s="46" t="str">
        <f t="shared" si="24"/>
        <v/>
      </c>
      <c r="M92" s="40" t="s">
        <v>38</v>
      </c>
      <c r="N92" s="38" t="str">
        <f>IF(ISBLANK(E92),"",E92-$E$98)</f>
        <v/>
      </c>
      <c r="O92" s="46" t="str">
        <f t="shared" si="25"/>
        <v/>
      </c>
      <c r="P92" s="40" t="s">
        <v>38</v>
      </c>
      <c r="Q92" s="41" t="str">
        <f t="shared" si="26"/>
        <v/>
      </c>
      <c r="R92" s="42" t="s">
        <v>38</v>
      </c>
      <c r="S92" s="43" t="str">
        <f t="shared" si="27"/>
        <v/>
      </c>
      <c r="T92" s="44" t="str">
        <f>IF(M92="ON",IF(ISBLANK(D92),"0",D92),"0")</f>
        <v>0</v>
      </c>
      <c r="U92" s="44" t="str">
        <f t="shared" si="28"/>
        <v>0</v>
      </c>
      <c r="V92" s="44" t="str">
        <f t="shared" si="29"/>
        <v>0</v>
      </c>
      <c r="W92" s="44" t="str">
        <f t="shared" si="30"/>
        <v>0</v>
      </c>
      <c r="X92" s="45"/>
    </row>
    <row r="93" spans="1:24" x14ac:dyDescent="0.3">
      <c r="A93" s="69">
        <v>16</v>
      </c>
      <c r="B93" s="71"/>
      <c r="C93" s="71"/>
      <c r="D93" s="72"/>
      <c r="E93" s="72"/>
      <c r="F93" s="73"/>
      <c r="G93" s="73"/>
      <c r="H93" s="73"/>
      <c r="I93" s="73"/>
      <c r="J93" s="6"/>
      <c r="K93" s="122" t="str">
        <f>IF(ISBLANK(D93),"",IF(D92&lt;D93,((D93-200)-$D$98),((D93+200)-$D$98)))</f>
        <v/>
      </c>
      <c r="L93" s="123" t="str">
        <f t="shared" si="24"/>
        <v/>
      </c>
      <c r="M93" s="124" t="s">
        <v>38</v>
      </c>
      <c r="N93" s="122" t="str">
        <f>IF(ISBLANK(E93),"",(400-E93)-$E$98)</f>
        <v/>
      </c>
      <c r="O93" s="123" t="str">
        <f t="shared" si="25"/>
        <v/>
      </c>
      <c r="P93" s="124" t="s">
        <v>38</v>
      </c>
      <c r="Q93" s="125" t="str">
        <f t="shared" si="26"/>
        <v/>
      </c>
      <c r="R93" s="126" t="s">
        <v>38</v>
      </c>
      <c r="S93" s="127" t="str">
        <f t="shared" si="27"/>
        <v/>
      </c>
      <c r="T93" s="128" t="str">
        <f>IF(M93="ON",IF(ISBLANK(D93),"0",IF(D92&lt;D93,(D93-200),(D93+200))),"0")</f>
        <v>0</v>
      </c>
      <c r="U93" s="128" t="str">
        <f t="shared" si="28"/>
        <v>0</v>
      </c>
      <c r="V93" s="128" t="str">
        <f t="shared" si="29"/>
        <v>0</v>
      </c>
      <c r="W93" s="128" t="str">
        <f t="shared" si="30"/>
        <v>0</v>
      </c>
      <c r="X93" s="129"/>
    </row>
    <row r="94" spans="1:24" x14ac:dyDescent="0.3">
      <c r="A94" s="69">
        <v>17</v>
      </c>
      <c r="B94" s="71"/>
      <c r="C94" s="71"/>
      <c r="D94" s="72"/>
      <c r="E94" s="72"/>
      <c r="F94" s="73"/>
      <c r="G94" s="73"/>
      <c r="H94" s="73"/>
      <c r="I94" s="73"/>
      <c r="J94" s="6"/>
      <c r="K94" s="38" t="str">
        <f>IF(ISBLANK(D94),"",D94-$D$98)</f>
        <v/>
      </c>
      <c r="L94" s="46" t="str">
        <f t="shared" si="24"/>
        <v/>
      </c>
      <c r="M94" s="40" t="s">
        <v>38</v>
      </c>
      <c r="N94" s="38" t="str">
        <f>IF(ISBLANK(E94),"",E94-$E$98)</f>
        <v/>
      </c>
      <c r="O94" s="46" t="str">
        <f t="shared" si="25"/>
        <v/>
      </c>
      <c r="P94" s="40" t="s">
        <v>38</v>
      </c>
      <c r="Q94" s="41" t="str">
        <f t="shared" si="26"/>
        <v/>
      </c>
      <c r="R94" s="42" t="s">
        <v>38</v>
      </c>
      <c r="S94" s="43" t="str">
        <f t="shared" si="27"/>
        <v/>
      </c>
      <c r="T94" s="44" t="str">
        <f>IF(M94="ON",IF(ISBLANK(D94),"0",D94),"0")</f>
        <v>0</v>
      </c>
      <c r="U94" s="44" t="str">
        <f t="shared" si="28"/>
        <v>0</v>
      </c>
      <c r="V94" s="44" t="str">
        <f t="shared" si="29"/>
        <v>0</v>
      </c>
      <c r="W94" s="44" t="str">
        <f t="shared" si="30"/>
        <v>0</v>
      </c>
      <c r="X94" s="45"/>
    </row>
    <row r="95" spans="1:24" x14ac:dyDescent="0.3">
      <c r="A95" s="69">
        <v>18</v>
      </c>
      <c r="B95" s="71"/>
      <c r="C95" s="71"/>
      <c r="D95" s="72"/>
      <c r="E95" s="72"/>
      <c r="F95" s="73"/>
      <c r="G95" s="73"/>
      <c r="H95" s="73"/>
      <c r="I95" s="73"/>
      <c r="J95" s="6"/>
      <c r="K95" s="122" t="str">
        <f>IF(ISBLANK(D95),"",IF(D94&lt;D95,((D95-200)-$D$98),((D95+200)-$D$98)))</f>
        <v/>
      </c>
      <c r="L95" s="123" t="str">
        <f t="shared" si="24"/>
        <v/>
      </c>
      <c r="M95" s="124" t="s">
        <v>38</v>
      </c>
      <c r="N95" s="122" t="str">
        <f>IF(ISBLANK(E95),"",(400-E95)-$E$98)</f>
        <v/>
      </c>
      <c r="O95" s="123" t="str">
        <f t="shared" si="25"/>
        <v/>
      </c>
      <c r="P95" s="124" t="s">
        <v>38</v>
      </c>
      <c r="Q95" s="125" t="str">
        <f t="shared" si="26"/>
        <v/>
      </c>
      <c r="R95" s="126" t="s">
        <v>38</v>
      </c>
      <c r="S95" s="127" t="str">
        <f t="shared" si="27"/>
        <v/>
      </c>
      <c r="T95" s="128" t="str">
        <f>IF(M95="ON",IF(ISBLANK(D95),"0",IF(D94&lt;D95,(D95-200),(D95+200))),"0")</f>
        <v>0</v>
      </c>
      <c r="U95" s="128" t="str">
        <f t="shared" si="28"/>
        <v>0</v>
      </c>
      <c r="V95" s="128" t="str">
        <f t="shared" si="29"/>
        <v>0</v>
      </c>
      <c r="W95" s="128" t="str">
        <f t="shared" si="30"/>
        <v>0</v>
      </c>
      <c r="X95" s="129"/>
    </row>
    <row r="96" spans="1:24" x14ac:dyDescent="0.3">
      <c r="A96" s="69">
        <v>19</v>
      </c>
      <c r="B96" s="71"/>
      <c r="C96" s="71"/>
      <c r="D96" s="72"/>
      <c r="E96" s="72"/>
      <c r="F96" s="73"/>
      <c r="G96" s="73"/>
      <c r="H96" s="73"/>
      <c r="I96" s="73"/>
      <c r="J96" s="6"/>
      <c r="K96" s="38" t="str">
        <f>IF(ISBLANK(D96),"",D96-$D$98)</f>
        <v/>
      </c>
      <c r="L96" s="46" t="str">
        <f t="shared" si="24"/>
        <v/>
      </c>
      <c r="M96" s="40" t="s">
        <v>38</v>
      </c>
      <c r="N96" s="38" t="str">
        <f>IF(ISBLANK(E96),"",E96-$E$98)</f>
        <v/>
      </c>
      <c r="O96" s="46" t="str">
        <f t="shared" si="25"/>
        <v/>
      </c>
      <c r="P96" s="40" t="s">
        <v>38</v>
      </c>
      <c r="Q96" s="41" t="str">
        <f t="shared" si="26"/>
        <v/>
      </c>
      <c r="R96" s="42" t="s">
        <v>38</v>
      </c>
      <c r="S96" s="43" t="str">
        <f t="shared" si="27"/>
        <v/>
      </c>
      <c r="T96" s="44" t="str">
        <f>IF(M96="ON",IF(ISBLANK(D96),"0",D96),"0")</f>
        <v>0</v>
      </c>
      <c r="U96" s="44" t="str">
        <f t="shared" si="28"/>
        <v>0</v>
      </c>
      <c r="V96" s="44" t="str">
        <f t="shared" si="29"/>
        <v>0</v>
      </c>
      <c r="W96" s="44" t="str">
        <f t="shared" si="30"/>
        <v>0</v>
      </c>
      <c r="X96" s="45"/>
    </row>
    <row r="97" spans="1:24" x14ac:dyDescent="0.3">
      <c r="A97" s="69">
        <v>20</v>
      </c>
      <c r="B97" s="71"/>
      <c r="C97" s="71"/>
      <c r="D97" s="72"/>
      <c r="E97" s="72"/>
      <c r="F97" s="73"/>
      <c r="G97" s="73"/>
      <c r="H97" s="73"/>
      <c r="I97" s="73"/>
      <c r="J97" s="6"/>
      <c r="K97" s="122" t="str">
        <f>IF(ISBLANK(D97),"",IF(D96&lt;D97,((D97-200)-$D$98),((D97+200)-$D$98)))</f>
        <v/>
      </c>
      <c r="L97" s="123" t="str">
        <f t="shared" si="24"/>
        <v/>
      </c>
      <c r="M97" s="124" t="s">
        <v>38</v>
      </c>
      <c r="N97" s="122" t="str">
        <f>IF(ISBLANK(E97),"",(400-E97)-$E$98)</f>
        <v/>
      </c>
      <c r="O97" s="123" t="str">
        <f t="shared" si="25"/>
        <v/>
      </c>
      <c r="P97" s="124" t="s">
        <v>38</v>
      </c>
      <c r="Q97" s="125" t="str">
        <f t="shared" si="26"/>
        <v/>
      </c>
      <c r="R97" s="126" t="s">
        <v>38</v>
      </c>
      <c r="S97" s="127" t="str">
        <f t="shared" si="27"/>
        <v/>
      </c>
      <c r="T97" s="128" t="str">
        <f>IF(M97="ON",IF(ISBLANK(D97),"0",IF(D96&lt;D97,(D97-200),(D97+200))),"0")</f>
        <v>0</v>
      </c>
      <c r="U97" s="128" t="str">
        <f t="shared" si="28"/>
        <v>0</v>
      </c>
      <c r="V97" s="128" t="str">
        <f t="shared" si="29"/>
        <v>0</v>
      </c>
      <c r="W97" s="128" t="str">
        <f t="shared" si="30"/>
        <v>0</v>
      </c>
      <c r="X97" s="129"/>
    </row>
    <row r="98" spans="1:24" x14ac:dyDescent="0.3">
      <c r="A98" s="52"/>
      <c r="B98" s="49">
        <f>B78</f>
        <v>0</v>
      </c>
      <c r="C98" s="49">
        <f>C78</f>
        <v>0</v>
      </c>
      <c r="D98" s="50">
        <f>T98</f>
        <v>0</v>
      </c>
      <c r="E98" s="50">
        <f>U98</f>
        <v>0</v>
      </c>
      <c r="F98" s="51">
        <f>V98</f>
        <v>0</v>
      </c>
      <c r="G98" s="51">
        <f>W98</f>
        <v>0</v>
      </c>
      <c r="H98" s="49">
        <f>H78</f>
        <v>0</v>
      </c>
      <c r="I98" s="49">
        <f>I78</f>
        <v>0</v>
      </c>
      <c r="J98" s="6"/>
      <c r="K98" s="52"/>
      <c r="L98" s="53"/>
      <c r="M98" s="54"/>
      <c r="N98" s="52"/>
      <c r="O98" s="53"/>
      <c r="P98" s="54"/>
      <c r="Q98" s="52"/>
      <c r="R98" s="55"/>
      <c r="S98" s="54"/>
      <c r="T98" s="56">
        <f>IF(T99=0,VALUE(0),(T78+T79+T80+T81+T82+T83+T84+T85+T86+T87+T88+T89+T90+T91+T92+T93+T94+T95+T96+T97)/T99)</f>
        <v>0</v>
      </c>
      <c r="U98" s="57">
        <f>IF(U99=0,VALUE(0),(U78+U79+U80+U81+U82+U83+U84+U85+U86+U87+U88+U89+U90+U91+U92+U93+U94+U95+U96+U97)/U99)</f>
        <v>0</v>
      </c>
      <c r="V98" s="57">
        <f>IF(V99=0,VALUE(0),(V78+V79+V80+V81+V82+V83+V84+V85+V86+V87+V88+V89+V90+V91+V92+V93+V94+V95+V96+V97)/V99)</f>
        <v>0</v>
      </c>
      <c r="W98" s="57">
        <f>IF(W99=0,VALUE(0),(W78+W79+W80+W81+W82+W83+W84+W85+W86+W87+W88+W89+W90+W91+W92+W93+W94+W95+W96+W97)/W99)</f>
        <v>0</v>
      </c>
      <c r="X98" s="58"/>
    </row>
    <row r="99" spans="1:24" x14ac:dyDescent="0.3">
      <c r="A99" s="62"/>
      <c r="B99" s="19"/>
      <c r="C99" s="19"/>
      <c r="D99" s="60"/>
      <c r="E99" s="60"/>
      <c r="F99" s="61"/>
      <c r="G99" s="61"/>
      <c r="H99" s="19"/>
      <c r="I99" s="19"/>
      <c r="J99" s="19"/>
      <c r="K99" s="62"/>
      <c r="L99" s="63"/>
      <c r="M99" s="64"/>
      <c r="N99" s="62"/>
      <c r="O99" s="63"/>
      <c r="P99" s="64"/>
      <c r="Q99" s="62"/>
      <c r="R99" s="65"/>
      <c r="S99" s="64"/>
      <c r="T99" s="66">
        <f>COUNT(T78:T97)</f>
        <v>0</v>
      </c>
      <c r="U99" s="66">
        <f>COUNT(U78:U97)</f>
        <v>0</v>
      </c>
      <c r="V99" s="66">
        <f>COUNT(V78:V97)</f>
        <v>0</v>
      </c>
      <c r="W99" s="66">
        <f>COUNT(W78:W97)</f>
        <v>0</v>
      </c>
      <c r="X99" s="64"/>
    </row>
    <row r="100" spans="1:24" x14ac:dyDescent="0.3">
      <c r="X100" s="22"/>
    </row>
    <row r="101" spans="1:24" x14ac:dyDescent="0.3">
      <c r="A101" s="23" t="s">
        <v>24</v>
      </c>
      <c r="B101" s="23" t="s">
        <v>25</v>
      </c>
      <c r="C101" s="23" t="s">
        <v>26</v>
      </c>
      <c r="D101" s="23" t="s">
        <v>4</v>
      </c>
      <c r="E101" s="23" t="s">
        <v>5</v>
      </c>
      <c r="F101" s="23" t="s">
        <v>27</v>
      </c>
      <c r="G101" s="23" t="s">
        <v>28</v>
      </c>
      <c r="H101" s="23" t="s">
        <v>8</v>
      </c>
      <c r="I101" s="24" t="s">
        <v>29</v>
      </c>
      <c r="J101" s="25"/>
      <c r="K101" s="24" t="s">
        <v>30</v>
      </c>
      <c r="L101" s="26" t="s">
        <v>31</v>
      </c>
      <c r="M101" s="25"/>
      <c r="N101" s="24" t="s">
        <v>32</v>
      </c>
      <c r="O101" s="26" t="s">
        <v>31</v>
      </c>
      <c r="P101" s="25"/>
      <c r="Q101" s="24" t="s">
        <v>33</v>
      </c>
      <c r="R101" s="26"/>
      <c r="S101" s="25" t="s">
        <v>34</v>
      </c>
      <c r="T101" s="67" t="s">
        <v>35</v>
      </c>
      <c r="U101" s="27" t="s">
        <v>35</v>
      </c>
      <c r="V101" s="27" t="s">
        <v>36</v>
      </c>
      <c r="W101" s="28" t="s">
        <v>36</v>
      </c>
      <c r="X101" s="206" t="s">
        <v>17</v>
      </c>
    </row>
    <row r="102" spans="1:24" x14ac:dyDescent="0.3">
      <c r="A102" s="29"/>
      <c r="B102" s="29"/>
      <c r="C102" s="29"/>
      <c r="D102" s="29"/>
      <c r="E102" s="29"/>
      <c r="F102" s="29"/>
      <c r="G102" s="29"/>
      <c r="H102" s="29"/>
      <c r="I102" s="30"/>
      <c r="J102" s="31"/>
      <c r="K102" s="30"/>
      <c r="L102" s="32"/>
      <c r="M102" s="31"/>
      <c r="N102" s="30"/>
      <c r="O102" s="32"/>
      <c r="P102" s="31"/>
      <c r="Q102" s="30"/>
      <c r="R102" s="32"/>
      <c r="S102" s="31"/>
      <c r="T102" s="68" t="s">
        <v>4</v>
      </c>
      <c r="U102" s="33" t="s">
        <v>5</v>
      </c>
      <c r="V102" s="33" t="s">
        <v>27</v>
      </c>
      <c r="W102" s="34" t="s">
        <v>37</v>
      </c>
      <c r="X102" s="207"/>
    </row>
    <row r="103" spans="1:24" x14ac:dyDescent="0.3">
      <c r="A103" s="69">
        <v>1</v>
      </c>
      <c r="B103" s="37"/>
      <c r="C103" s="37"/>
      <c r="D103" s="37"/>
      <c r="E103" s="37"/>
      <c r="F103" s="37"/>
      <c r="G103" s="37"/>
      <c r="H103" s="37"/>
      <c r="I103" s="37"/>
      <c r="J103" s="6"/>
      <c r="K103" s="38" t="str">
        <f>IF(ISBLANK(D103),"",D103-$D$123)</f>
        <v/>
      </c>
      <c r="L103" s="39" t="str">
        <f t="shared" ref="L103:L122" si="31">IF(K103="","",SIN(K103*PI()/200)*G103)</f>
        <v/>
      </c>
      <c r="M103" s="40" t="s">
        <v>38</v>
      </c>
      <c r="N103" s="38" t="str">
        <f>IF(ISBLANK(E103),"",E103-$E$123)</f>
        <v/>
      </c>
      <c r="O103" s="39" t="str">
        <f t="shared" ref="O103:O122" si="32">IF(N103="","",SIN(N103*PI()/200)*G103)</f>
        <v/>
      </c>
      <c r="P103" s="40" t="s">
        <v>38</v>
      </c>
      <c r="Q103" s="41" t="str">
        <f t="shared" ref="Q103:Q122" si="33">IF(ISBLANK(F103),"",F103-$F$123)</f>
        <v/>
      </c>
      <c r="R103" s="42" t="s">
        <v>38</v>
      </c>
      <c r="S103" s="43" t="str">
        <f t="shared" ref="S103:S122" si="34">IF(ISBLANK(G103),"",G103-$G$123)</f>
        <v/>
      </c>
      <c r="T103" s="44" t="str">
        <f>IF(M103="ON",IF(ISBLANK(D103),"0",D103),"0")</f>
        <v>0</v>
      </c>
      <c r="U103" s="44" t="str">
        <f t="shared" ref="U103:U122" si="35">IF(P103="ON",IF(ISBLANK(E103),"0",IF(E103&lt;200,E103,(400-E103))),"0")</f>
        <v>0</v>
      </c>
      <c r="V103" s="44" t="str">
        <f t="shared" ref="V103:V122" si="36">IF(R103="ON",IF(ISBLANK(F103),"0",F103),"0")</f>
        <v>0</v>
      </c>
      <c r="W103" s="44" t="str">
        <f t="shared" ref="W103:W122" si="37">IF(R103="ON",IF(ISBLANK(G103),"0",G103),"0")</f>
        <v>0</v>
      </c>
      <c r="X103" s="45"/>
    </row>
    <row r="104" spans="1:24" x14ac:dyDescent="0.3">
      <c r="A104" s="69">
        <v>2</v>
      </c>
      <c r="B104" s="37"/>
      <c r="C104" s="37"/>
      <c r="D104" s="37"/>
      <c r="E104" s="37"/>
      <c r="F104" s="37"/>
      <c r="G104" s="37"/>
      <c r="H104" s="37"/>
      <c r="I104" s="37"/>
      <c r="J104" s="6"/>
      <c r="K104" s="122" t="str">
        <f>IF(ISBLANK(D104),"",IF(D103&lt;D104,((D104-200)-$D$123),((D104+200)-$D$123)))</f>
        <v/>
      </c>
      <c r="L104" s="123" t="str">
        <f t="shared" si="31"/>
        <v/>
      </c>
      <c r="M104" s="124" t="s">
        <v>38</v>
      </c>
      <c r="N104" s="122" t="str">
        <f>IF(ISBLANK(E104),"",(400-E104)-$E$123)</f>
        <v/>
      </c>
      <c r="O104" s="123" t="str">
        <f t="shared" si="32"/>
        <v/>
      </c>
      <c r="P104" s="124" t="s">
        <v>38</v>
      </c>
      <c r="Q104" s="125" t="str">
        <f t="shared" si="33"/>
        <v/>
      </c>
      <c r="R104" s="126" t="s">
        <v>38</v>
      </c>
      <c r="S104" s="127" t="str">
        <f t="shared" si="34"/>
        <v/>
      </c>
      <c r="T104" s="128" t="str">
        <f>IF(M104="ON",IF(ISBLANK(D104),"0",IF(D103&lt;D104,(D104-200),(D104+200))),"0")</f>
        <v>0</v>
      </c>
      <c r="U104" s="128" t="str">
        <f t="shared" si="35"/>
        <v>0</v>
      </c>
      <c r="V104" s="128" t="str">
        <f t="shared" si="36"/>
        <v>0</v>
      </c>
      <c r="W104" s="128" t="str">
        <f t="shared" si="37"/>
        <v>0</v>
      </c>
      <c r="X104" s="129"/>
    </row>
    <row r="105" spans="1:24" x14ac:dyDescent="0.3">
      <c r="A105" s="69">
        <v>3</v>
      </c>
      <c r="B105" s="37"/>
      <c r="C105" s="37"/>
      <c r="D105" s="37"/>
      <c r="E105" s="37"/>
      <c r="F105" s="37"/>
      <c r="G105" s="37"/>
      <c r="H105" s="37"/>
      <c r="I105" s="37"/>
      <c r="J105" s="6"/>
      <c r="K105" s="38" t="str">
        <f>IF(ISBLANK(D105),"",D105-$D$123)</f>
        <v/>
      </c>
      <c r="L105" s="46" t="str">
        <f t="shared" si="31"/>
        <v/>
      </c>
      <c r="M105" s="40" t="s">
        <v>38</v>
      </c>
      <c r="N105" s="38" t="str">
        <f>IF(ISBLANK(E105),"",E105-$E$123)</f>
        <v/>
      </c>
      <c r="O105" s="46" t="str">
        <f t="shared" si="32"/>
        <v/>
      </c>
      <c r="P105" s="40" t="s">
        <v>38</v>
      </c>
      <c r="Q105" s="41" t="str">
        <f t="shared" si="33"/>
        <v/>
      </c>
      <c r="R105" s="42" t="s">
        <v>38</v>
      </c>
      <c r="S105" s="43" t="str">
        <f t="shared" si="34"/>
        <v/>
      </c>
      <c r="T105" s="44" t="str">
        <f>IF(M105="ON",IF(ISBLANK(D105),"0",D105),"0")</f>
        <v>0</v>
      </c>
      <c r="U105" s="44" t="str">
        <f t="shared" si="35"/>
        <v>0</v>
      </c>
      <c r="V105" s="44" t="str">
        <f t="shared" si="36"/>
        <v>0</v>
      </c>
      <c r="W105" s="44" t="str">
        <f t="shared" si="37"/>
        <v>0</v>
      </c>
      <c r="X105" s="45"/>
    </row>
    <row r="106" spans="1:24" x14ac:dyDescent="0.3">
      <c r="A106" s="69">
        <v>4</v>
      </c>
      <c r="B106" s="37"/>
      <c r="C106" s="37"/>
      <c r="D106" s="37"/>
      <c r="E106" s="37"/>
      <c r="F106" s="37"/>
      <c r="G106" s="37"/>
      <c r="H106" s="37"/>
      <c r="I106" s="37"/>
      <c r="J106" s="6"/>
      <c r="K106" s="122" t="str">
        <f>IF(ISBLANK(D106),"",IF(D105&lt;D106,((D106-200)-$D$123),((D106+200)-$D$123)))</f>
        <v/>
      </c>
      <c r="L106" s="123" t="str">
        <f t="shared" si="31"/>
        <v/>
      </c>
      <c r="M106" s="124" t="s">
        <v>38</v>
      </c>
      <c r="N106" s="122" t="str">
        <f>IF(ISBLANK(E106),"",(400-E106)-$E$123)</f>
        <v/>
      </c>
      <c r="O106" s="123" t="str">
        <f t="shared" si="32"/>
        <v/>
      </c>
      <c r="P106" s="124" t="s">
        <v>38</v>
      </c>
      <c r="Q106" s="125" t="str">
        <f t="shared" si="33"/>
        <v/>
      </c>
      <c r="R106" s="126" t="s">
        <v>38</v>
      </c>
      <c r="S106" s="127" t="str">
        <f t="shared" si="34"/>
        <v/>
      </c>
      <c r="T106" s="128" t="str">
        <f>IF(M106="ON",IF(ISBLANK(D106),"0",IF(D105&lt;D106,(D106-200),(D106+200))),"0")</f>
        <v>0</v>
      </c>
      <c r="U106" s="128" t="str">
        <f t="shared" si="35"/>
        <v>0</v>
      </c>
      <c r="V106" s="128" t="str">
        <f t="shared" si="36"/>
        <v>0</v>
      </c>
      <c r="W106" s="128" t="str">
        <f t="shared" si="37"/>
        <v>0</v>
      </c>
      <c r="X106" s="129"/>
    </row>
    <row r="107" spans="1:24" x14ac:dyDescent="0.3">
      <c r="A107" s="69">
        <v>5</v>
      </c>
      <c r="B107" s="37"/>
      <c r="C107" s="37"/>
      <c r="D107" s="37"/>
      <c r="E107" s="37"/>
      <c r="F107" s="37"/>
      <c r="G107" s="37"/>
      <c r="H107" s="37"/>
      <c r="I107" s="37"/>
      <c r="J107" s="6"/>
      <c r="K107" s="38" t="str">
        <f>IF(ISBLANK(D107),"",D107-$D$123)</f>
        <v/>
      </c>
      <c r="L107" s="46" t="str">
        <f t="shared" si="31"/>
        <v/>
      </c>
      <c r="M107" s="40" t="s">
        <v>38</v>
      </c>
      <c r="N107" s="38" t="str">
        <f>IF(ISBLANK(E107),"",E107-$E$123)</f>
        <v/>
      </c>
      <c r="O107" s="46" t="str">
        <f t="shared" si="32"/>
        <v/>
      </c>
      <c r="P107" s="40" t="s">
        <v>38</v>
      </c>
      <c r="Q107" s="41" t="str">
        <f t="shared" si="33"/>
        <v/>
      </c>
      <c r="R107" s="42" t="s">
        <v>38</v>
      </c>
      <c r="S107" s="43" t="str">
        <f t="shared" si="34"/>
        <v/>
      </c>
      <c r="T107" s="44" t="str">
        <f>IF(M107="ON",IF(ISBLANK(D107),"0",D107),"0")</f>
        <v>0</v>
      </c>
      <c r="U107" s="44" t="str">
        <f t="shared" si="35"/>
        <v>0</v>
      </c>
      <c r="V107" s="44" t="str">
        <f t="shared" si="36"/>
        <v>0</v>
      </c>
      <c r="W107" s="44" t="str">
        <f t="shared" si="37"/>
        <v>0</v>
      </c>
      <c r="X107" s="45"/>
    </row>
    <row r="108" spans="1:24" x14ac:dyDescent="0.3">
      <c r="A108" s="69">
        <v>6</v>
      </c>
      <c r="B108" s="37"/>
      <c r="C108" s="37"/>
      <c r="D108" s="37"/>
      <c r="E108" s="37"/>
      <c r="F108" s="37"/>
      <c r="G108" s="37"/>
      <c r="H108" s="37"/>
      <c r="I108" s="37"/>
      <c r="J108" s="6"/>
      <c r="K108" s="122" t="str">
        <f>IF(ISBLANK(D108),"",IF(D107&lt;D108,((D108-200)-$D$123),((D108+200)-$D$123)))</f>
        <v/>
      </c>
      <c r="L108" s="123" t="str">
        <f t="shared" si="31"/>
        <v/>
      </c>
      <c r="M108" s="124" t="s">
        <v>38</v>
      </c>
      <c r="N108" s="122" t="str">
        <f>IF(ISBLANK(E108),"",(400-E108)-$E$123)</f>
        <v/>
      </c>
      <c r="O108" s="123" t="str">
        <f t="shared" si="32"/>
        <v/>
      </c>
      <c r="P108" s="124" t="s">
        <v>38</v>
      </c>
      <c r="Q108" s="125" t="str">
        <f t="shared" si="33"/>
        <v/>
      </c>
      <c r="R108" s="126" t="s">
        <v>38</v>
      </c>
      <c r="S108" s="127" t="str">
        <f t="shared" si="34"/>
        <v/>
      </c>
      <c r="T108" s="128" t="str">
        <f>IF(M108="ON",IF(ISBLANK(D108),"0",IF(D107&lt;D108,(D108-200),(D108+200))),"0")</f>
        <v>0</v>
      </c>
      <c r="U108" s="128" t="str">
        <f t="shared" si="35"/>
        <v>0</v>
      </c>
      <c r="V108" s="128" t="str">
        <f t="shared" si="36"/>
        <v>0</v>
      </c>
      <c r="W108" s="128" t="str">
        <f t="shared" si="37"/>
        <v>0</v>
      </c>
      <c r="X108" s="129"/>
    </row>
    <row r="109" spans="1:24" x14ac:dyDescent="0.3">
      <c r="A109" s="69">
        <v>7</v>
      </c>
      <c r="B109" s="37"/>
      <c r="C109" s="37"/>
      <c r="D109" s="37"/>
      <c r="E109" s="37"/>
      <c r="F109" s="37"/>
      <c r="G109" s="37"/>
      <c r="H109" s="37"/>
      <c r="I109" s="37"/>
      <c r="J109" s="6"/>
      <c r="K109" s="38" t="str">
        <f>IF(ISBLANK(D109),"",D109-$D$123)</f>
        <v/>
      </c>
      <c r="L109" s="46" t="str">
        <f t="shared" si="31"/>
        <v/>
      </c>
      <c r="M109" s="40" t="s">
        <v>38</v>
      </c>
      <c r="N109" s="38" t="str">
        <f>IF(ISBLANK(E109),"",E109-$E$123)</f>
        <v/>
      </c>
      <c r="O109" s="46" t="str">
        <f t="shared" si="32"/>
        <v/>
      </c>
      <c r="P109" s="40" t="s">
        <v>38</v>
      </c>
      <c r="Q109" s="41" t="str">
        <f t="shared" si="33"/>
        <v/>
      </c>
      <c r="R109" s="42" t="s">
        <v>38</v>
      </c>
      <c r="S109" s="43" t="str">
        <f t="shared" si="34"/>
        <v/>
      </c>
      <c r="T109" s="44" t="str">
        <f>IF(M109="ON",IF(ISBLANK(D109),"0",D109),"0")</f>
        <v>0</v>
      </c>
      <c r="U109" s="44" t="str">
        <f t="shared" si="35"/>
        <v>0</v>
      </c>
      <c r="V109" s="44" t="str">
        <f t="shared" si="36"/>
        <v>0</v>
      </c>
      <c r="W109" s="44" t="str">
        <f t="shared" si="37"/>
        <v>0</v>
      </c>
      <c r="X109" s="45"/>
    </row>
    <row r="110" spans="1:24" x14ac:dyDescent="0.3">
      <c r="A110" s="69">
        <v>8</v>
      </c>
      <c r="B110" s="37"/>
      <c r="C110" s="37"/>
      <c r="D110" s="37"/>
      <c r="E110" s="37"/>
      <c r="F110" s="37"/>
      <c r="G110" s="37"/>
      <c r="H110" s="37"/>
      <c r="I110" s="37"/>
      <c r="J110" s="6"/>
      <c r="K110" s="122" t="str">
        <f>IF(ISBLANK(D110),"",IF(D109&lt;D110,((D110-200)-$D$123),((D110+200)-$D$123)))</f>
        <v/>
      </c>
      <c r="L110" s="123" t="str">
        <f t="shared" si="31"/>
        <v/>
      </c>
      <c r="M110" s="124" t="s">
        <v>38</v>
      </c>
      <c r="N110" s="122" t="str">
        <f>IF(ISBLANK(E110),"",(400-E110)-$E$123)</f>
        <v/>
      </c>
      <c r="O110" s="123" t="str">
        <f t="shared" si="32"/>
        <v/>
      </c>
      <c r="P110" s="124" t="s">
        <v>38</v>
      </c>
      <c r="Q110" s="125" t="str">
        <f t="shared" si="33"/>
        <v/>
      </c>
      <c r="R110" s="126" t="s">
        <v>38</v>
      </c>
      <c r="S110" s="127" t="str">
        <f t="shared" si="34"/>
        <v/>
      </c>
      <c r="T110" s="128" t="str">
        <f>IF(M110="ON",IF(ISBLANK(D110),"0",IF(D109&lt;D110,(D110-200),(D110+200))),"0")</f>
        <v>0</v>
      </c>
      <c r="U110" s="128" t="str">
        <f t="shared" si="35"/>
        <v>0</v>
      </c>
      <c r="V110" s="128" t="str">
        <f t="shared" si="36"/>
        <v>0</v>
      </c>
      <c r="W110" s="128" t="str">
        <f t="shared" si="37"/>
        <v>0</v>
      </c>
      <c r="X110" s="129"/>
    </row>
    <row r="111" spans="1:24" x14ac:dyDescent="0.3">
      <c r="A111" s="69">
        <v>9</v>
      </c>
      <c r="B111" s="37"/>
      <c r="C111" s="37"/>
      <c r="D111" s="37"/>
      <c r="E111" s="37"/>
      <c r="F111" s="37"/>
      <c r="G111" s="37"/>
      <c r="H111" s="37"/>
      <c r="I111" s="37"/>
      <c r="J111" s="6"/>
      <c r="K111" s="38" t="str">
        <f>IF(ISBLANK(D111),"",D111-$D$123)</f>
        <v/>
      </c>
      <c r="L111" s="46" t="str">
        <f t="shared" si="31"/>
        <v/>
      </c>
      <c r="M111" s="40" t="s">
        <v>38</v>
      </c>
      <c r="N111" s="38" t="str">
        <f>IF(ISBLANK(E111),"",E111-$E$123)</f>
        <v/>
      </c>
      <c r="O111" s="46" t="str">
        <f t="shared" si="32"/>
        <v/>
      </c>
      <c r="P111" s="40" t="s">
        <v>38</v>
      </c>
      <c r="Q111" s="41" t="str">
        <f t="shared" si="33"/>
        <v/>
      </c>
      <c r="R111" s="42" t="s">
        <v>38</v>
      </c>
      <c r="S111" s="43" t="str">
        <f t="shared" si="34"/>
        <v/>
      </c>
      <c r="T111" s="44" t="str">
        <f>IF(M111="ON",IF(ISBLANK(D111),"0",D111),"0")</f>
        <v>0</v>
      </c>
      <c r="U111" s="44" t="str">
        <f t="shared" si="35"/>
        <v>0</v>
      </c>
      <c r="V111" s="44" t="str">
        <f t="shared" si="36"/>
        <v>0</v>
      </c>
      <c r="W111" s="44" t="str">
        <f t="shared" si="37"/>
        <v>0</v>
      </c>
      <c r="X111" s="45"/>
    </row>
    <row r="112" spans="1:24" x14ac:dyDescent="0.3">
      <c r="A112" s="69">
        <v>10</v>
      </c>
      <c r="B112" s="37"/>
      <c r="C112" s="37"/>
      <c r="D112" s="37"/>
      <c r="E112" s="37"/>
      <c r="F112" s="37"/>
      <c r="G112" s="37"/>
      <c r="H112" s="37"/>
      <c r="I112" s="37"/>
      <c r="J112" s="6"/>
      <c r="K112" s="122" t="str">
        <f>IF(ISBLANK(D112),"",IF(D111&lt;D112,((D112-200)-$D$123),((D112+200)-$D$123)))</f>
        <v/>
      </c>
      <c r="L112" s="123" t="str">
        <f t="shared" si="31"/>
        <v/>
      </c>
      <c r="M112" s="124" t="s">
        <v>38</v>
      </c>
      <c r="N112" s="122" t="str">
        <f>IF(ISBLANK(E112),"",(400-E112)-$E$123)</f>
        <v/>
      </c>
      <c r="O112" s="123" t="str">
        <f t="shared" si="32"/>
        <v/>
      </c>
      <c r="P112" s="124" t="s">
        <v>38</v>
      </c>
      <c r="Q112" s="125" t="str">
        <f t="shared" si="33"/>
        <v/>
      </c>
      <c r="R112" s="126" t="s">
        <v>38</v>
      </c>
      <c r="S112" s="127" t="str">
        <f t="shared" si="34"/>
        <v/>
      </c>
      <c r="T112" s="128" t="str">
        <f>IF(M112="ON",IF(ISBLANK(D112),"0",IF(D111&lt;D112,(D112-200),(D112+200))),"0")</f>
        <v>0</v>
      </c>
      <c r="U112" s="128" t="str">
        <f t="shared" si="35"/>
        <v>0</v>
      </c>
      <c r="V112" s="128" t="str">
        <f t="shared" si="36"/>
        <v>0</v>
      </c>
      <c r="W112" s="128" t="str">
        <f t="shared" si="37"/>
        <v>0</v>
      </c>
      <c r="X112" s="129"/>
    </row>
    <row r="113" spans="1:24" x14ac:dyDescent="0.3">
      <c r="A113" s="69">
        <v>11</v>
      </c>
      <c r="B113" s="71"/>
      <c r="C113" s="71"/>
      <c r="D113" s="72"/>
      <c r="E113" s="72"/>
      <c r="F113" s="73"/>
      <c r="G113" s="73"/>
      <c r="H113" s="73"/>
      <c r="I113" s="73"/>
      <c r="J113" s="6"/>
      <c r="K113" s="38" t="str">
        <f>IF(ISBLANK(D113),"",D113-$D$123)</f>
        <v/>
      </c>
      <c r="L113" s="46" t="str">
        <f t="shared" si="31"/>
        <v/>
      </c>
      <c r="M113" s="40" t="s">
        <v>38</v>
      </c>
      <c r="N113" s="38" t="str">
        <f>IF(ISBLANK(E113),"",E113-$E$123)</f>
        <v/>
      </c>
      <c r="O113" s="46" t="str">
        <f t="shared" si="32"/>
        <v/>
      </c>
      <c r="P113" s="40" t="s">
        <v>38</v>
      </c>
      <c r="Q113" s="41" t="str">
        <f t="shared" si="33"/>
        <v/>
      </c>
      <c r="R113" s="42" t="s">
        <v>38</v>
      </c>
      <c r="S113" s="43" t="str">
        <f t="shared" si="34"/>
        <v/>
      </c>
      <c r="T113" s="44" t="str">
        <f>IF(M113="ON",IF(ISBLANK(D113),"0",D113),"0")</f>
        <v>0</v>
      </c>
      <c r="U113" s="44" t="str">
        <f t="shared" si="35"/>
        <v>0</v>
      </c>
      <c r="V113" s="44" t="str">
        <f t="shared" si="36"/>
        <v>0</v>
      </c>
      <c r="W113" s="44" t="str">
        <f t="shared" si="37"/>
        <v>0</v>
      </c>
      <c r="X113" s="45"/>
    </row>
    <row r="114" spans="1:24" x14ac:dyDescent="0.3">
      <c r="A114" s="69">
        <v>12</v>
      </c>
      <c r="B114" s="71"/>
      <c r="C114" s="71"/>
      <c r="D114" s="72"/>
      <c r="E114" s="72"/>
      <c r="F114" s="73"/>
      <c r="G114" s="73"/>
      <c r="H114" s="73"/>
      <c r="I114" s="73"/>
      <c r="J114" s="6"/>
      <c r="K114" s="122" t="str">
        <f>IF(ISBLANK(D114),"",IF(D113&lt;D114,((D114-200)-$D$123),((D114+200)-$D$123)))</f>
        <v/>
      </c>
      <c r="L114" s="123" t="str">
        <f t="shared" si="31"/>
        <v/>
      </c>
      <c r="M114" s="124" t="s">
        <v>38</v>
      </c>
      <c r="N114" s="122" t="str">
        <f>IF(ISBLANK(E114),"",(400-E114)-$E$123)</f>
        <v/>
      </c>
      <c r="O114" s="123" t="str">
        <f t="shared" si="32"/>
        <v/>
      </c>
      <c r="P114" s="124" t="s">
        <v>38</v>
      </c>
      <c r="Q114" s="125" t="str">
        <f t="shared" si="33"/>
        <v/>
      </c>
      <c r="R114" s="126" t="s">
        <v>38</v>
      </c>
      <c r="S114" s="127" t="str">
        <f t="shared" si="34"/>
        <v/>
      </c>
      <c r="T114" s="128" t="str">
        <f>IF(M114="ON",IF(ISBLANK(D114),"0",IF(D113&lt;D114,(D114-200),(D114+200))),"0")</f>
        <v>0</v>
      </c>
      <c r="U114" s="128" t="str">
        <f t="shared" si="35"/>
        <v>0</v>
      </c>
      <c r="V114" s="128" t="str">
        <f t="shared" si="36"/>
        <v>0</v>
      </c>
      <c r="W114" s="128" t="str">
        <f t="shared" si="37"/>
        <v>0</v>
      </c>
      <c r="X114" s="129"/>
    </row>
    <row r="115" spans="1:24" x14ac:dyDescent="0.3">
      <c r="A115" s="69">
        <v>13</v>
      </c>
      <c r="B115" s="71"/>
      <c r="C115" s="71"/>
      <c r="D115" s="72"/>
      <c r="E115" s="72"/>
      <c r="F115" s="73"/>
      <c r="G115" s="73"/>
      <c r="H115" s="73"/>
      <c r="I115" s="73"/>
      <c r="J115" s="6"/>
      <c r="K115" s="38" t="str">
        <f>IF(ISBLANK(D115),"",D115-$D$123)</f>
        <v/>
      </c>
      <c r="L115" s="46" t="str">
        <f t="shared" si="31"/>
        <v/>
      </c>
      <c r="M115" s="40" t="s">
        <v>38</v>
      </c>
      <c r="N115" s="38" t="str">
        <f>IF(ISBLANK(E115),"",E115-$E$123)</f>
        <v/>
      </c>
      <c r="O115" s="46" t="str">
        <f t="shared" si="32"/>
        <v/>
      </c>
      <c r="P115" s="40" t="s">
        <v>38</v>
      </c>
      <c r="Q115" s="41" t="str">
        <f t="shared" si="33"/>
        <v/>
      </c>
      <c r="R115" s="42" t="s">
        <v>38</v>
      </c>
      <c r="S115" s="43" t="str">
        <f t="shared" si="34"/>
        <v/>
      </c>
      <c r="T115" s="44" t="str">
        <f>IF(M115="ON",IF(ISBLANK(D115),"0",D115),"0")</f>
        <v>0</v>
      </c>
      <c r="U115" s="44" t="str">
        <f t="shared" si="35"/>
        <v>0</v>
      </c>
      <c r="V115" s="44" t="str">
        <f t="shared" si="36"/>
        <v>0</v>
      </c>
      <c r="W115" s="44" t="str">
        <f t="shared" si="37"/>
        <v>0</v>
      </c>
      <c r="X115" s="45"/>
    </row>
    <row r="116" spans="1:24" x14ac:dyDescent="0.3">
      <c r="A116" s="69">
        <v>14</v>
      </c>
      <c r="B116" s="71"/>
      <c r="C116" s="71"/>
      <c r="D116" s="72"/>
      <c r="E116" s="72"/>
      <c r="F116" s="73"/>
      <c r="G116" s="73"/>
      <c r="H116" s="73"/>
      <c r="I116" s="73"/>
      <c r="J116" s="6"/>
      <c r="K116" s="122" t="str">
        <f>IF(ISBLANK(D116),"",IF(D115&lt;D116,((D116-200)-$D$123),((D116+200)-$D$123)))</f>
        <v/>
      </c>
      <c r="L116" s="123" t="str">
        <f t="shared" si="31"/>
        <v/>
      </c>
      <c r="M116" s="124" t="s">
        <v>38</v>
      </c>
      <c r="N116" s="122" t="str">
        <f>IF(ISBLANK(E116),"",(400-E116)-$E$123)</f>
        <v/>
      </c>
      <c r="O116" s="123" t="str">
        <f t="shared" si="32"/>
        <v/>
      </c>
      <c r="P116" s="124" t="s">
        <v>38</v>
      </c>
      <c r="Q116" s="125" t="str">
        <f t="shared" si="33"/>
        <v/>
      </c>
      <c r="R116" s="126" t="s">
        <v>38</v>
      </c>
      <c r="S116" s="127" t="str">
        <f t="shared" si="34"/>
        <v/>
      </c>
      <c r="T116" s="128" t="str">
        <f>IF(M116="ON",IF(ISBLANK(D116),"0",IF(D115&lt;D116,(D116-200),(D116+200))),"0")</f>
        <v>0</v>
      </c>
      <c r="U116" s="128" t="str">
        <f t="shared" si="35"/>
        <v>0</v>
      </c>
      <c r="V116" s="128" t="str">
        <f t="shared" si="36"/>
        <v>0</v>
      </c>
      <c r="W116" s="128" t="str">
        <f t="shared" si="37"/>
        <v>0</v>
      </c>
      <c r="X116" s="129"/>
    </row>
    <row r="117" spans="1:24" x14ac:dyDescent="0.3">
      <c r="A117" s="69">
        <v>15</v>
      </c>
      <c r="B117" s="71"/>
      <c r="C117" s="71"/>
      <c r="D117" s="72"/>
      <c r="E117" s="72"/>
      <c r="F117" s="73"/>
      <c r="G117" s="73"/>
      <c r="H117" s="73"/>
      <c r="I117" s="73"/>
      <c r="J117" s="6"/>
      <c r="K117" s="38" t="str">
        <f>IF(ISBLANK(D117),"",D117-$D$123)</f>
        <v/>
      </c>
      <c r="L117" s="46" t="str">
        <f t="shared" si="31"/>
        <v/>
      </c>
      <c r="M117" s="40" t="s">
        <v>38</v>
      </c>
      <c r="N117" s="38" t="str">
        <f>IF(ISBLANK(E117),"",E117-$E$123)</f>
        <v/>
      </c>
      <c r="O117" s="46" t="str">
        <f t="shared" si="32"/>
        <v/>
      </c>
      <c r="P117" s="40" t="s">
        <v>38</v>
      </c>
      <c r="Q117" s="41" t="str">
        <f t="shared" si="33"/>
        <v/>
      </c>
      <c r="R117" s="42" t="s">
        <v>38</v>
      </c>
      <c r="S117" s="43" t="str">
        <f t="shared" si="34"/>
        <v/>
      </c>
      <c r="T117" s="44" t="str">
        <f>IF(M117="ON",IF(ISBLANK(D117),"0",D117),"0")</f>
        <v>0</v>
      </c>
      <c r="U117" s="44" t="str">
        <f t="shared" si="35"/>
        <v>0</v>
      </c>
      <c r="V117" s="44" t="str">
        <f t="shared" si="36"/>
        <v>0</v>
      </c>
      <c r="W117" s="44" t="str">
        <f t="shared" si="37"/>
        <v>0</v>
      </c>
      <c r="X117" s="45"/>
    </row>
    <row r="118" spans="1:24" x14ac:dyDescent="0.3">
      <c r="A118" s="69">
        <v>16</v>
      </c>
      <c r="B118" s="71"/>
      <c r="C118" s="71"/>
      <c r="D118" s="72"/>
      <c r="E118" s="72"/>
      <c r="F118" s="73"/>
      <c r="G118" s="73"/>
      <c r="H118" s="73"/>
      <c r="I118" s="73"/>
      <c r="J118" s="6"/>
      <c r="K118" s="122" t="str">
        <f>IF(ISBLANK(D118),"",IF(D117&lt;D118,((D118-200)-$D$123),((D118+200)-$D$123)))</f>
        <v/>
      </c>
      <c r="L118" s="123" t="str">
        <f t="shared" si="31"/>
        <v/>
      </c>
      <c r="M118" s="124" t="s">
        <v>38</v>
      </c>
      <c r="N118" s="122" t="str">
        <f>IF(ISBLANK(E118),"",(400-E118)-$E$123)</f>
        <v/>
      </c>
      <c r="O118" s="123" t="str">
        <f t="shared" si="32"/>
        <v/>
      </c>
      <c r="P118" s="124" t="s">
        <v>38</v>
      </c>
      <c r="Q118" s="125" t="str">
        <f t="shared" si="33"/>
        <v/>
      </c>
      <c r="R118" s="126" t="s">
        <v>38</v>
      </c>
      <c r="S118" s="127" t="str">
        <f t="shared" si="34"/>
        <v/>
      </c>
      <c r="T118" s="128" t="str">
        <f>IF(M118="ON",IF(ISBLANK(D118),"0",IF(D117&lt;D118,(D118-200),(D118+200))),"0")</f>
        <v>0</v>
      </c>
      <c r="U118" s="128" t="str">
        <f t="shared" si="35"/>
        <v>0</v>
      </c>
      <c r="V118" s="128" t="str">
        <f t="shared" si="36"/>
        <v>0</v>
      </c>
      <c r="W118" s="128" t="str">
        <f t="shared" si="37"/>
        <v>0</v>
      </c>
      <c r="X118" s="129"/>
    </row>
    <row r="119" spans="1:24" x14ac:dyDescent="0.3">
      <c r="A119" s="69">
        <v>17</v>
      </c>
      <c r="B119" s="71"/>
      <c r="C119" s="71"/>
      <c r="D119" s="72"/>
      <c r="E119" s="72"/>
      <c r="F119" s="73"/>
      <c r="G119" s="73"/>
      <c r="H119" s="73"/>
      <c r="I119" s="73"/>
      <c r="J119" s="6"/>
      <c r="K119" s="38" t="str">
        <f>IF(ISBLANK(D119),"",D119-$D$123)</f>
        <v/>
      </c>
      <c r="L119" s="46" t="str">
        <f t="shared" si="31"/>
        <v/>
      </c>
      <c r="M119" s="40" t="s">
        <v>38</v>
      </c>
      <c r="N119" s="38" t="str">
        <f>IF(ISBLANK(E119),"",E119-$E$123)</f>
        <v/>
      </c>
      <c r="O119" s="46" t="str">
        <f t="shared" si="32"/>
        <v/>
      </c>
      <c r="P119" s="40" t="s">
        <v>38</v>
      </c>
      <c r="Q119" s="41" t="str">
        <f t="shared" si="33"/>
        <v/>
      </c>
      <c r="R119" s="42" t="s">
        <v>38</v>
      </c>
      <c r="S119" s="43" t="str">
        <f t="shared" si="34"/>
        <v/>
      </c>
      <c r="T119" s="44" t="str">
        <f>IF(M119="ON",IF(ISBLANK(D119),"0",D119),"0")</f>
        <v>0</v>
      </c>
      <c r="U119" s="44" t="str">
        <f t="shared" si="35"/>
        <v>0</v>
      </c>
      <c r="V119" s="44" t="str">
        <f t="shared" si="36"/>
        <v>0</v>
      </c>
      <c r="W119" s="44" t="str">
        <f t="shared" si="37"/>
        <v>0</v>
      </c>
      <c r="X119" s="45"/>
    </row>
    <row r="120" spans="1:24" x14ac:dyDescent="0.3">
      <c r="A120" s="69">
        <v>18</v>
      </c>
      <c r="B120" s="71"/>
      <c r="C120" s="71"/>
      <c r="D120" s="72"/>
      <c r="E120" s="72"/>
      <c r="F120" s="73"/>
      <c r="G120" s="73"/>
      <c r="H120" s="73"/>
      <c r="I120" s="73"/>
      <c r="J120" s="6"/>
      <c r="K120" s="122" t="str">
        <f>IF(ISBLANK(D120),"",IF(D119&lt;D120,((D120-200)-$D$123),((D120+200)-$D$123)))</f>
        <v/>
      </c>
      <c r="L120" s="123" t="str">
        <f t="shared" si="31"/>
        <v/>
      </c>
      <c r="M120" s="124" t="s">
        <v>38</v>
      </c>
      <c r="N120" s="122" t="str">
        <f>IF(ISBLANK(E120),"",(400-E120)-$E$123)</f>
        <v/>
      </c>
      <c r="O120" s="123" t="str">
        <f t="shared" si="32"/>
        <v/>
      </c>
      <c r="P120" s="124" t="s">
        <v>38</v>
      </c>
      <c r="Q120" s="125" t="str">
        <f t="shared" si="33"/>
        <v/>
      </c>
      <c r="R120" s="126" t="s">
        <v>38</v>
      </c>
      <c r="S120" s="127" t="str">
        <f t="shared" si="34"/>
        <v/>
      </c>
      <c r="T120" s="128" t="str">
        <f>IF(M120="ON",IF(ISBLANK(D120),"0",IF(D119&lt;D120,(D120-200),(D120+200))),"0")</f>
        <v>0</v>
      </c>
      <c r="U120" s="128" t="str">
        <f t="shared" si="35"/>
        <v>0</v>
      </c>
      <c r="V120" s="128" t="str">
        <f t="shared" si="36"/>
        <v>0</v>
      </c>
      <c r="W120" s="128" t="str">
        <f t="shared" si="37"/>
        <v>0</v>
      </c>
      <c r="X120" s="129"/>
    </row>
    <row r="121" spans="1:24" x14ac:dyDescent="0.3">
      <c r="A121" s="69">
        <v>19</v>
      </c>
      <c r="B121" s="71"/>
      <c r="C121" s="71"/>
      <c r="D121" s="72"/>
      <c r="E121" s="72"/>
      <c r="F121" s="73"/>
      <c r="G121" s="73"/>
      <c r="H121" s="73"/>
      <c r="I121" s="73"/>
      <c r="J121" s="6"/>
      <c r="K121" s="38" t="str">
        <f>IF(ISBLANK(D121),"",D121-$D$123)</f>
        <v/>
      </c>
      <c r="L121" s="46" t="str">
        <f t="shared" si="31"/>
        <v/>
      </c>
      <c r="M121" s="40" t="s">
        <v>38</v>
      </c>
      <c r="N121" s="38" t="str">
        <f>IF(ISBLANK(E121),"",E121-$E$123)</f>
        <v/>
      </c>
      <c r="O121" s="46" t="str">
        <f t="shared" si="32"/>
        <v/>
      </c>
      <c r="P121" s="40" t="s">
        <v>38</v>
      </c>
      <c r="Q121" s="41" t="str">
        <f t="shared" si="33"/>
        <v/>
      </c>
      <c r="R121" s="42" t="s">
        <v>38</v>
      </c>
      <c r="S121" s="43" t="str">
        <f t="shared" si="34"/>
        <v/>
      </c>
      <c r="T121" s="44" t="str">
        <f>IF(M121="ON",IF(ISBLANK(D121),"0",D121),"0")</f>
        <v>0</v>
      </c>
      <c r="U121" s="44" t="str">
        <f t="shared" si="35"/>
        <v>0</v>
      </c>
      <c r="V121" s="44" t="str">
        <f t="shared" si="36"/>
        <v>0</v>
      </c>
      <c r="W121" s="44" t="str">
        <f t="shared" si="37"/>
        <v>0</v>
      </c>
      <c r="X121" s="45"/>
    </row>
    <row r="122" spans="1:24" x14ac:dyDescent="0.3">
      <c r="A122" s="69">
        <v>20</v>
      </c>
      <c r="B122" s="71"/>
      <c r="C122" s="71"/>
      <c r="D122" s="72"/>
      <c r="E122" s="72"/>
      <c r="F122" s="73"/>
      <c r="G122" s="73"/>
      <c r="H122" s="73"/>
      <c r="I122" s="73"/>
      <c r="J122" s="6"/>
      <c r="K122" s="122" t="str">
        <f>IF(ISBLANK(D122),"",IF(D121&lt;D122,((D122-200)-$D$123),((D122+200)-$D$123)))</f>
        <v/>
      </c>
      <c r="L122" s="123" t="str">
        <f t="shared" si="31"/>
        <v/>
      </c>
      <c r="M122" s="124" t="s">
        <v>38</v>
      </c>
      <c r="N122" s="122" t="str">
        <f>IF(ISBLANK(E122),"",(400-E122)-$E$123)</f>
        <v/>
      </c>
      <c r="O122" s="123" t="str">
        <f t="shared" si="32"/>
        <v/>
      </c>
      <c r="P122" s="124" t="s">
        <v>38</v>
      </c>
      <c r="Q122" s="125" t="str">
        <f t="shared" si="33"/>
        <v/>
      </c>
      <c r="R122" s="126" t="s">
        <v>38</v>
      </c>
      <c r="S122" s="127" t="str">
        <f t="shared" si="34"/>
        <v/>
      </c>
      <c r="T122" s="128" t="str">
        <f>IF(M122="ON",IF(ISBLANK(D122),"0",IF(D121&lt;D122,(D122-200),(D122+200))),"0")</f>
        <v>0</v>
      </c>
      <c r="U122" s="128" t="str">
        <f t="shared" si="35"/>
        <v>0</v>
      </c>
      <c r="V122" s="128" t="str">
        <f t="shared" si="36"/>
        <v>0</v>
      </c>
      <c r="W122" s="128" t="str">
        <f t="shared" si="37"/>
        <v>0</v>
      </c>
      <c r="X122" s="129"/>
    </row>
    <row r="123" spans="1:24" x14ac:dyDescent="0.3">
      <c r="A123" s="52"/>
      <c r="B123" s="49">
        <f>B103</f>
        <v>0</v>
      </c>
      <c r="C123" s="49">
        <f>C103</f>
        <v>0</v>
      </c>
      <c r="D123" s="50">
        <f>T123</f>
        <v>0</v>
      </c>
      <c r="E123" s="50">
        <f>U123</f>
        <v>0</v>
      </c>
      <c r="F123" s="51">
        <f>V123</f>
        <v>0</v>
      </c>
      <c r="G123" s="51">
        <f>W123</f>
        <v>0</v>
      </c>
      <c r="H123" s="49">
        <f>H103</f>
        <v>0</v>
      </c>
      <c r="I123" s="49">
        <f>I103</f>
        <v>0</v>
      </c>
      <c r="J123" s="6"/>
      <c r="K123" s="52"/>
      <c r="L123" s="53"/>
      <c r="M123" s="54"/>
      <c r="N123" s="52"/>
      <c r="O123" s="53"/>
      <c r="P123" s="54"/>
      <c r="Q123" s="52"/>
      <c r="R123" s="55"/>
      <c r="S123" s="54"/>
      <c r="T123" s="56">
        <f>IF(T124=0,VALUE(0),(T103+T104+T105+T106+T107+T108+T109+T110+T111+T112+T113+T114+T115+T116+T117+T118+T119+T120+T121+T122)/T124)</f>
        <v>0</v>
      </c>
      <c r="U123" s="57">
        <f>IF(U124=0,VALUE(0),(U103+U104+U105+U106+U107+U108+U109+U110+U111+U112+U113+U114+U115+U116+U117+U118+U119+U120+U121+U122)/U124)</f>
        <v>0</v>
      </c>
      <c r="V123" s="57">
        <f>IF(V124=0,VALUE(0),(V103+V104+V105+V106+V107+V108+V109+V110+V111+V112+V113+V114+V115+V116+V117+V118+V119+V120+V121+V122)/V124)</f>
        <v>0</v>
      </c>
      <c r="W123" s="57">
        <f>IF(W124=0,VALUE(0),(W103+W104+W105+W106+W107+W108+W109+W110+W111+W112+W113+W114+W115+W116+W117+W118+W119+W120+W121+W122)/W124)</f>
        <v>0</v>
      </c>
      <c r="X123" s="58"/>
    </row>
    <row r="124" spans="1:24" x14ac:dyDescent="0.3">
      <c r="A124" s="62"/>
      <c r="B124" s="19"/>
      <c r="C124" s="19"/>
      <c r="D124" s="60"/>
      <c r="E124" s="60"/>
      <c r="F124" s="61"/>
      <c r="G124" s="61"/>
      <c r="H124" s="19"/>
      <c r="I124" s="19"/>
      <c r="J124" s="19"/>
      <c r="K124" s="62"/>
      <c r="L124" s="63"/>
      <c r="M124" s="64"/>
      <c r="N124" s="62"/>
      <c r="O124" s="63"/>
      <c r="P124" s="64"/>
      <c r="Q124" s="62"/>
      <c r="R124" s="65"/>
      <c r="S124" s="64"/>
      <c r="T124" s="66">
        <f>COUNT(T103:T122)</f>
        <v>0</v>
      </c>
      <c r="U124" s="66">
        <f>COUNT(U103:U122)</f>
        <v>0</v>
      </c>
      <c r="V124" s="66">
        <f>COUNT(V103:V122)</f>
        <v>0</v>
      </c>
      <c r="W124" s="66">
        <f>COUNT(W103:W122)</f>
        <v>0</v>
      </c>
      <c r="X124" s="64"/>
    </row>
    <row r="125" spans="1:24" x14ac:dyDescent="0.3">
      <c r="X125" s="22"/>
    </row>
    <row r="126" spans="1:24" x14ac:dyDescent="0.3">
      <c r="A126" s="23" t="s">
        <v>24</v>
      </c>
      <c r="B126" s="23" t="s">
        <v>25</v>
      </c>
      <c r="C126" s="23" t="s">
        <v>26</v>
      </c>
      <c r="D126" s="23" t="s">
        <v>4</v>
      </c>
      <c r="E126" s="23" t="s">
        <v>5</v>
      </c>
      <c r="F126" s="23" t="s">
        <v>27</v>
      </c>
      <c r="G126" s="23" t="s">
        <v>28</v>
      </c>
      <c r="H126" s="23" t="s">
        <v>8</v>
      </c>
      <c r="I126" s="24" t="s">
        <v>29</v>
      </c>
      <c r="J126" s="25"/>
      <c r="K126" s="24" t="s">
        <v>30</v>
      </c>
      <c r="L126" s="26" t="s">
        <v>31</v>
      </c>
      <c r="M126" s="25"/>
      <c r="N126" s="24" t="s">
        <v>32</v>
      </c>
      <c r="O126" s="26" t="s">
        <v>31</v>
      </c>
      <c r="P126" s="25"/>
      <c r="Q126" s="24" t="s">
        <v>33</v>
      </c>
      <c r="R126" s="26"/>
      <c r="S126" s="25" t="s">
        <v>34</v>
      </c>
      <c r="T126" s="67" t="s">
        <v>35</v>
      </c>
      <c r="U126" s="27" t="s">
        <v>35</v>
      </c>
      <c r="V126" s="27" t="s">
        <v>36</v>
      </c>
      <c r="W126" s="28" t="s">
        <v>36</v>
      </c>
      <c r="X126" s="206" t="s">
        <v>18</v>
      </c>
    </row>
    <row r="127" spans="1:24" x14ac:dyDescent="0.3">
      <c r="A127" s="29"/>
      <c r="B127" s="29"/>
      <c r="C127" s="29"/>
      <c r="D127" s="29"/>
      <c r="E127" s="29"/>
      <c r="F127" s="29"/>
      <c r="G127" s="29"/>
      <c r="H127" s="29"/>
      <c r="I127" s="30"/>
      <c r="J127" s="31"/>
      <c r="K127" s="30"/>
      <c r="L127" s="32"/>
      <c r="M127" s="31"/>
      <c r="N127" s="30"/>
      <c r="O127" s="32"/>
      <c r="P127" s="31"/>
      <c r="Q127" s="30"/>
      <c r="R127" s="32"/>
      <c r="S127" s="31"/>
      <c r="T127" s="68" t="s">
        <v>4</v>
      </c>
      <c r="U127" s="33" t="s">
        <v>5</v>
      </c>
      <c r="V127" s="33" t="s">
        <v>27</v>
      </c>
      <c r="W127" s="34" t="s">
        <v>37</v>
      </c>
      <c r="X127" s="207"/>
    </row>
    <row r="128" spans="1:24" x14ac:dyDescent="0.3">
      <c r="A128" s="69">
        <v>1</v>
      </c>
      <c r="B128" s="37"/>
      <c r="C128" s="37"/>
      <c r="D128" s="37"/>
      <c r="E128" s="37"/>
      <c r="F128" s="37"/>
      <c r="G128" s="37"/>
      <c r="H128" s="37"/>
      <c r="I128" s="37"/>
      <c r="J128" s="6"/>
      <c r="K128" s="38" t="str">
        <f>IF(ISBLANK(D128),"",D128-$D$148)</f>
        <v/>
      </c>
      <c r="L128" s="39" t="str">
        <f t="shared" ref="L128:L147" si="38">IF(K128="","",SIN(K128*PI()/200)*G128)</f>
        <v/>
      </c>
      <c r="M128" s="40" t="s">
        <v>38</v>
      </c>
      <c r="N128" s="38" t="str">
        <f>IF(ISBLANK(E128),"",E128-$E$148)</f>
        <v/>
      </c>
      <c r="O128" s="39" t="str">
        <f t="shared" ref="O128:O147" si="39">IF(N128="","",SIN(N128*PI()/200)*G128)</f>
        <v/>
      </c>
      <c r="P128" s="40" t="s">
        <v>38</v>
      </c>
      <c r="Q128" s="41" t="str">
        <f t="shared" ref="Q128:Q147" si="40">IF(ISBLANK(F128),"",F128-$F$148)</f>
        <v/>
      </c>
      <c r="R128" s="42" t="s">
        <v>38</v>
      </c>
      <c r="S128" s="43" t="str">
        <f t="shared" ref="S128:S147" si="41">IF(ISBLANK(G128),"",G128-$G$148)</f>
        <v/>
      </c>
      <c r="T128" s="44" t="str">
        <f>IF(M128="ON",IF(ISBLANK(D128),"0",D128),"0")</f>
        <v>0</v>
      </c>
      <c r="U128" s="44" t="str">
        <f t="shared" ref="U128:U147" si="42">IF(P128="ON",IF(ISBLANK(E128),"0",IF(E128&lt;200,E128,(400-E128))),"0")</f>
        <v>0</v>
      </c>
      <c r="V128" s="44" t="str">
        <f t="shared" ref="V128:V147" si="43">IF(R128="ON",IF(ISBLANK(F128),"0",F128),"0")</f>
        <v>0</v>
      </c>
      <c r="W128" s="44" t="str">
        <f t="shared" ref="W128:W147" si="44">IF(R128="ON",IF(ISBLANK(G128),"0",G128),"0")</f>
        <v>0</v>
      </c>
      <c r="X128" s="45"/>
    </row>
    <row r="129" spans="1:24" x14ac:dyDescent="0.3">
      <c r="A129" s="69">
        <v>2</v>
      </c>
      <c r="B129" s="37"/>
      <c r="C129" s="37"/>
      <c r="D129" s="37"/>
      <c r="E129" s="37"/>
      <c r="F129" s="37"/>
      <c r="G129" s="37"/>
      <c r="H129" s="37"/>
      <c r="I129" s="37"/>
      <c r="J129" s="6"/>
      <c r="K129" s="122" t="str">
        <f>IF(ISBLANK(D129),"",IF(D128&lt;D129,((D129-200)-$D$148),((D129+200)-$D$148)))</f>
        <v/>
      </c>
      <c r="L129" s="123" t="str">
        <f t="shared" si="38"/>
        <v/>
      </c>
      <c r="M129" s="124" t="s">
        <v>38</v>
      </c>
      <c r="N129" s="122" t="str">
        <f>IF(ISBLANK(E129),"",(400-E129)-$E$148)</f>
        <v/>
      </c>
      <c r="O129" s="123" t="str">
        <f t="shared" si="39"/>
        <v/>
      </c>
      <c r="P129" s="124" t="s">
        <v>38</v>
      </c>
      <c r="Q129" s="125" t="str">
        <f t="shared" si="40"/>
        <v/>
      </c>
      <c r="R129" s="126" t="s">
        <v>38</v>
      </c>
      <c r="S129" s="127" t="str">
        <f t="shared" si="41"/>
        <v/>
      </c>
      <c r="T129" s="128" t="str">
        <f>IF(M129="ON",IF(ISBLANK(D129),"0",IF(D128&lt;D129,(D129-200),(D129+200))),"0")</f>
        <v>0</v>
      </c>
      <c r="U129" s="128" t="str">
        <f t="shared" si="42"/>
        <v>0</v>
      </c>
      <c r="V129" s="128" t="str">
        <f t="shared" si="43"/>
        <v>0</v>
      </c>
      <c r="W129" s="128" t="str">
        <f t="shared" si="44"/>
        <v>0</v>
      </c>
      <c r="X129" s="129"/>
    </row>
    <row r="130" spans="1:24" x14ac:dyDescent="0.3">
      <c r="A130" s="69">
        <v>3</v>
      </c>
      <c r="B130" s="37"/>
      <c r="C130" s="37"/>
      <c r="D130" s="37"/>
      <c r="E130" s="37"/>
      <c r="F130" s="37"/>
      <c r="G130" s="37"/>
      <c r="H130" s="37"/>
      <c r="I130" s="37"/>
      <c r="J130" s="6"/>
      <c r="K130" s="38" t="str">
        <f>IF(ISBLANK(D130),"",D130-$D$148)</f>
        <v/>
      </c>
      <c r="L130" s="46" t="str">
        <f t="shared" si="38"/>
        <v/>
      </c>
      <c r="M130" s="40" t="s">
        <v>38</v>
      </c>
      <c r="N130" s="38" t="str">
        <f>IF(ISBLANK(E130),"",E130-$E$148)</f>
        <v/>
      </c>
      <c r="O130" s="46" t="str">
        <f t="shared" si="39"/>
        <v/>
      </c>
      <c r="P130" s="40" t="s">
        <v>38</v>
      </c>
      <c r="Q130" s="41" t="str">
        <f t="shared" si="40"/>
        <v/>
      </c>
      <c r="R130" s="42" t="s">
        <v>38</v>
      </c>
      <c r="S130" s="43" t="str">
        <f t="shared" si="41"/>
        <v/>
      </c>
      <c r="T130" s="44" t="str">
        <f>IF(M130="ON",IF(ISBLANK(D130),"0",D130),"0")</f>
        <v>0</v>
      </c>
      <c r="U130" s="44" t="str">
        <f t="shared" si="42"/>
        <v>0</v>
      </c>
      <c r="V130" s="44" t="str">
        <f t="shared" si="43"/>
        <v>0</v>
      </c>
      <c r="W130" s="44" t="str">
        <f t="shared" si="44"/>
        <v>0</v>
      </c>
      <c r="X130" s="45"/>
    </row>
    <row r="131" spans="1:24" x14ac:dyDescent="0.3">
      <c r="A131" s="69">
        <v>4</v>
      </c>
      <c r="B131" s="37"/>
      <c r="C131" s="37"/>
      <c r="D131" s="37"/>
      <c r="E131" s="37"/>
      <c r="F131" s="37"/>
      <c r="G131" s="37"/>
      <c r="H131" s="37"/>
      <c r="I131" s="37"/>
      <c r="J131" s="6"/>
      <c r="K131" s="122" t="str">
        <f>IF(ISBLANK(D131),"",IF(D130&lt;D131,((D131-200)-$D$148),((D131+200)-$D$148)))</f>
        <v/>
      </c>
      <c r="L131" s="123" t="str">
        <f t="shared" si="38"/>
        <v/>
      </c>
      <c r="M131" s="124" t="s">
        <v>38</v>
      </c>
      <c r="N131" s="122" t="str">
        <f>IF(ISBLANK(E131),"",(400-E131)-$E$148)</f>
        <v/>
      </c>
      <c r="O131" s="123" t="str">
        <f t="shared" si="39"/>
        <v/>
      </c>
      <c r="P131" s="124" t="s">
        <v>38</v>
      </c>
      <c r="Q131" s="125" t="str">
        <f t="shared" si="40"/>
        <v/>
      </c>
      <c r="R131" s="126" t="s">
        <v>38</v>
      </c>
      <c r="S131" s="127" t="str">
        <f t="shared" si="41"/>
        <v/>
      </c>
      <c r="T131" s="128" t="str">
        <f>IF(M131="ON",IF(ISBLANK(D131),"0",IF(D130&lt;D131,(D131-200),(D131+200))),"0")</f>
        <v>0</v>
      </c>
      <c r="U131" s="128" t="str">
        <f t="shared" si="42"/>
        <v>0</v>
      </c>
      <c r="V131" s="128" t="str">
        <f t="shared" si="43"/>
        <v>0</v>
      </c>
      <c r="W131" s="128" t="str">
        <f t="shared" si="44"/>
        <v>0</v>
      </c>
      <c r="X131" s="129"/>
    </row>
    <row r="132" spans="1:24" x14ac:dyDescent="0.3">
      <c r="A132" s="69">
        <v>5</v>
      </c>
      <c r="B132" s="37"/>
      <c r="C132" s="37"/>
      <c r="D132" s="37"/>
      <c r="E132" s="37"/>
      <c r="F132" s="37"/>
      <c r="G132" s="37"/>
      <c r="H132" s="37"/>
      <c r="I132" s="37"/>
      <c r="J132" s="6"/>
      <c r="K132" s="38" t="str">
        <f>IF(ISBLANK(D132),"",D132-$D$148)</f>
        <v/>
      </c>
      <c r="L132" s="46" t="str">
        <f t="shared" si="38"/>
        <v/>
      </c>
      <c r="M132" s="40" t="s">
        <v>38</v>
      </c>
      <c r="N132" s="38" t="str">
        <f>IF(ISBLANK(E132),"",E132-$E$148)</f>
        <v/>
      </c>
      <c r="O132" s="46" t="str">
        <f t="shared" si="39"/>
        <v/>
      </c>
      <c r="P132" s="40" t="s">
        <v>38</v>
      </c>
      <c r="Q132" s="41" t="str">
        <f t="shared" si="40"/>
        <v/>
      </c>
      <c r="R132" s="42" t="s">
        <v>38</v>
      </c>
      <c r="S132" s="43" t="str">
        <f t="shared" si="41"/>
        <v/>
      </c>
      <c r="T132" s="44" t="str">
        <f>IF(M132="ON",IF(ISBLANK(D132),"0",D132),"0")</f>
        <v>0</v>
      </c>
      <c r="U132" s="44" t="str">
        <f t="shared" si="42"/>
        <v>0</v>
      </c>
      <c r="V132" s="44" t="str">
        <f t="shared" si="43"/>
        <v>0</v>
      </c>
      <c r="W132" s="44" t="str">
        <f t="shared" si="44"/>
        <v>0</v>
      </c>
      <c r="X132" s="45"/>
    </row>
    <row r="133" spans="1:24" x14ac:dyDescent="0.3">
      <c r="A133" s="69">
        <v>6</v>
      </c>
      <c r="B133" s="37"/>
      <c r="C133" s="37"/>
      <c r="D133" s="37"/>
      <c r="E133" s="37"/>
      <c r="F133" s="37"/>
      <c r="G133" s="37"/>
      <c r="H133" s="37"/>
      <c r="I133" s="37"/>
      <c r="J133" s="6"/>
      <c r="K133" s="122" t="str">
        <f>IF(ISBLANK(D133),"",IF(D132&lt;D133,((D133-200)-$D$148),((D133+200)-$D$148)))</f>
        <v/>
      </c>
      <c r="L133" s="123" t="str">
        <f t="shared" si="38"/>
        <v/>
      </c>
      <c r="M133" s="124" t="s">
        <v>38</v>
      </c>
      <c r="N133" s="122" t="str">
        <f>IF(ISBLANK(E133),"",(400-E133)-$E$148)</f>
        <v/>
      </c>
      <c r="O133" s="123" t="str">
        <f t="shared" si="39"/>
        <v/>
      </c>
      <c r="P133" s="124" t="s">
        <v>38</v>
      </c>
      <c r="Q133" s="125" t="str">
        <f t="shared" si="40"/>
        <v/>
      </c>
      <c r="R133" s="126" t="s">
        <v>38</v>
      </c>
      <c r="S133" s="127" t="str">
        <f t="shared" si="41"/>
        <v/>
      </c>
      <c r="T133" s="128" t="str">
        <f>IF(M133="ON",IF(ISBLANK(D133),"0",IF(D132&lt;D133,(D133-200),(D133+200))),"0")</f>
        <v>0</v>
      </c>
      <c r="U133" s="128" t="str">
        <f t="shared" si="42"/>
        <v>0</v>
      </c>
      <c r="V133" s="128" t="str">
        <f t="shared" si="43"/>
        <v>0</v>
      </c>
      <c r="W133" s="128" t="str">
        <f t="shared" si="44"/>
        <v>0</v>
      </c>
      <c r="X133" s="129"/>
    </row>
    <row r="134" spans="1:24" x14ac:dyDescent="0.3">
      <c r="A134" s="69">
        <v>7</v>
      </c>
      <c r="B134" s="37"/>
      <c r="C134" s="37"/>
      <c r="D134" s="37"/>
      <c r="E134" s="37"/>
      <c r="F134" s="37"/>
      <c r="G134" s="37"/>
      <c r="H134" s="37"/>
      <c r="I134" s="37"/>
      <c r="J134" s="6"/>
      <c r="K134" s="38" t="str">
        <f>IF(ISBLANK(D134),"",D134-$D$148)</f>
        <v/>
      </c>
      <c r="L134" s="46" t="str">
        <f t="shared" si="38"/>
        <v/>
      </c>
      <c r="M134" s="40" t="s">
        <v>38</v>
      </c>
      <c r="N134" s="38" t="str">
        <f>IF(ISBLANK(E134),"",E134-$E$148)</f>
        <v/>
      </c>
      <c r="O134" s="46" t="str">
        <f t="shared" si="39"/>
        <v/>
      </c>
      <c r="P134" s="40" t="s">
        <v>38</v>
      </c>
      <c r="Q134" s="41" t="str">
        <f t="shared" si="40"/>
        <v/>
      </c>
      <c r="R134" s="42" t="s">
        <v>38</v>
      </c>
      <c r="S134" s="43" t="str">
        <f t="shared" si="41"/>
        <v/>
      </c>
      <c r="T134" s="44" t="str">
        <f>IF(M134="ON",IF(ISBLANK(D134),"0",D134),"0")</f>
        <v>0</v>
      </c>
      <c r="U134" s="44" t="str">
        <f t="shared" si="42"/>
        <v>0</v>
      </c>
      <c r="V134" s="44" t="str">
        <f t="shared" si="43"/>
        <v>0</v>
      </c>
      <c r="W134" s="44" t="str">
        <f t="shared" si="44"/>
        <v>0</v>
      </c>
      <c r="X134" s="45"/>
    </row>
    <row r="135" spans="1:24" x14ac:dyDescent="0.3">
      <c r="A135" s="69">
        <v>8</v>
      </c>
      <c r="B135" s="37"/>
      <c r="C135" s="37"/>
      <c r="D135" s="37"/>
      <c r="E135" s="37"/>
      <c r="F135" s="37"/>
      <c r="G135" s="37"/>
      <c r="H135" s="37"/>
      <c r="I135" s="37"/>
      <c r="J135" s="6"/>
      <c r="K135" s="122" t="str">
        <f>IF(ISBLANK(D135),"",IF(D134&lt;D135,((D135-200)-$D$148),((D135+200)-$D$148)))</f>
        <v/>
      </c>
      <c r="L135" s="123" t="str">
        <f t="shared" si="38"/>
        <v/>
      </c>
      <c r="M135" s="124" t="s">
        <v>38</v>
      </c>
      <c r="N135" s="122" t="str">
        <f>IF(ISBLANK(E135),"",(400-E135)-$E$148)</f>
        <v/>
      </c>
      <c r="O135" s="123" t="str">
        <f t="shared" si="39"/>
        <v/>
      </c>
      <c r="P135" s="124" t="s">
        <v>38</v>
      </c>
      <c r="Q135" s="125" t="str">
        <f t="shared" si="40"/>
        <v/>
      </c>
      <c r="R135" s="126" t="s">
        <v>38</v>
      </c>
      <c r="S135" s="127" t="str">
        <f t="shared" si="41"/>
        <v/>
      </c>
      <c r="T135" s="128" t="str">
        <f>IF(M135="ON",IF(ISBLANK(D135),"0",IF(D134&lt;D135,(D135-200),(D135+200))),"0")</f>
        <v>0</v>
      </c>
      <c r="U135" s="128" t="str">
        <f t="shared" si="42"/>
        <v>0</v>
      </c>
      <c r="V135" s="128" t="str">
        <f t="shared" si="43"/>
        <v>0</v>
      </c>
      <c r="W135" s="128" t="str">
        <f t="shared" si="44"/>
        <v>0</v>
      </c>
      <c r="X135" s="129"/>
    </row>
    <row r="136" spans="1:24" x14ac:dyDescent="0.3">
      <c r="A136" s="69">
        <v>9</v>
      </c>
      <c r="B136" s="37"/>
      <c r="C136" s="37"/>
      <c r="D136" s="37"/>
      <c r="E136" s="37"/>
      <c r="F136" s="37"/>
      <c r="G136" s="37"/>
      <c r="H136" s="37"/>
      <c r="I136" s="37"/>
      <c r="J136" s="6"/>
      <c r="K136" s="38" t="str">
        <f>IF(ISBLANK(D136),"",D136-$D$148)</f>
        <v/>
      </c>
      <c r="L136" s="46" t="str">
        <f t="shared" si="38"/>
        <v/>
      </c>
      <c r="M136" s="40" t="s">
        <v>38</v>
      </c>
      <c r="N136" s="38" t="str">
        <f>IF(ISBLANK(E136),"",E136-$E$148)</f>
        <v/>
      </c>
      <c r="O136" s="46" t="str">
        <f t="shared" si="39"/>
        <v/>
      </c>
      <c r="P136" s="40" t="s">
        <v>38</v>
      </c>
      <c r="Q136" s="41" t="str">
        <f t="shared" si="40"/>
        <v/>
      </c>
      <c r="R136" s="42" t="s">
        <v>38</v>
      </c>
      <c r="S136" s="43" t="str">
        <f t="shared" si="41"/>
        <v/>
      </c>
      <c r="T136" s="44" t="str">
        <f>IF(M136="ON",IF(ISBLANK(D136),"0",D136),"0")</f>
        <v>0</v>
      </c>
      <c r="U136" s="44" t="str">
        <f t="shared" si="42"/>
        <v>0</v>
      </c>
      <c r="V136" s="44" t="str">
        <f t="shared" si="43"/>
        <v>0</v>
      </c>
      <c r="W136" s="44" t="str">
        <f t="shared" si="44"/>
        <v>0</v>
      </c>
      <c r="X136" s="45"/>
    </row>
    <row r="137" spans="1:24" x14ac:dyDescent="0.3">
      <c r="A137" s="69">
        <v>10</v>
      </c>
      <c r="B137" s="37"/>
      <c r="C137" s="37"/>
      <c r="D137" s="37"/>
      <c r="E137" s="37"/>
      <c r="F137" s="37"/>
      <c r="G137" s="37"/>
      <c r="H137" s="37"/>
      <c r="I137" s="37"/>
      <c r="J137" s="6"/>
      <c r="K137" s="122" t="str">
        <f>IF(ISBLANK(D137),"",IF(D136&lt;D137,((D137-200)-$D$148),((D137+200)-$D$148)))</f>
        <v/>
      </c>
      <c r="L137" s="123" t="str">
        <f t="shared" si="38"/>
        <v/>
      </c>
      <c r="M137" s="124" t="s">
        <v>38</v>
      </c>
      <c r="N137" s="122" t="str">
        <f>IF(ISBLANK(E137),"",(400-E137)-$E$148)</f>
        <v/>
      </c>
      <c r="O137" s="123" t="str">
        <f t="shared" si="39"/>
        <v/>
      </c>
      <c r="P137" s="124" t="s">
        <v>38</v>
      </c>
      <c r="Q137" s="125" t="str">
        <f t="shared" si="40"/>
        <v/>
      </c>
      <c r="R137" s="126" t="s">
        <v>38</v>
      </c>
      <c r="S137" s="127" t="str">
        <f t="shared" si="41"/>
        <v/>
      </c>
      <c r="T137" s="128" t="str">
        <f>IF(M137="ON",IF(ISBLANK(D137),"0",IF(D136&lt;D137,(D137-200),(D137+200))),"0")</f>
        <v>0</v>
      </c>
      <c r="U137" s="128" t="str">
        <f t="shared" si="42"/>
        <v>0</v>
      </c>
      <c r="V137" s="128" t="str">
        <f t="shared" si="43"/>
        <v>0</v>
      </c>
      <c r="W137" s="128" t="str">
        <f t="shared" si="44"/>
        <v>0</v>
      </c>
      <c r="X137" s="129"/>
    </row>
    <row r="138" spans="1:24" x14ac:dyDescent="0.3">
      <c r="A138" s="69">
        <v>11</v>
      </c>
      <c r="B138" s="71"/>
      <c r="C138" s="71"/>
      <c r="D138" s="72"/>
      <c r="E138" s="72"/>
      <c r="F138" s="73"/>
      <c r="G138" s="73"/>
      <c r="H138" s="73"/>
      <c r="I138" s="73"/>
      <c r="J138" s="6"/>
      <c r="K138" s="38" t="str">
        <f>IF(ISBLANK(D138),"",D138-$D$148)</f>
        <v/>
      </c>
      <c r="L138" s="46" t="str">
        <f t="shared" si="38"/>
        <v/>
      </c>
      <c r="M138" s="40" t="s">
        <v>38</v>
      </c>
      <c r="N138" s="38" t="str">
        <f>IF(ISBLANK(E138),"",E138-$E$148)</f>
        <v/>
      </c>
      <c r="O138" s="46" t="str">
        <f t="shared" si="39"/>
        <v/>
      </c>
      <c r="P138" s="40" t="s">
        <v>38</v>
      </c>
      <c r="Q138" s="41" t="str">
        <f t="shared" si="40"/>
        <v/>
      </c>
      <c r="R138" s="42" t="s">
        <v>38</v>
      </c>
      <c r="S138" s="43" t="str">
        <f t="shared" si="41"/>
        <v/>
      </c>
      <c r="T138" s="44" t="str">
        <f>IF(M138="ON",IF(ISBLANK(D138),"0",D138),"0")</f>
        <v>0</v>
      </c>
      <c r="U138" s="44" t="str">
        <f t="shared" si="42"/>
        <v>0</v>
      </c>
      <c r="V138" s="44" t="str">
        <f t="shared" si="43"/>
        <v>0</v>
      </c>
      <c r="W138" s="44" t="str">
        <f t="shared" si="44"/>
        <v>0</v>
      </c>
      <c r="X138" s="45"/>
    </row>
    <row r="139" spans="1:24" x14ac:dyDescent="0.3">
      <c r="A139" s="69">
        <v>12</v>
      </c>
      <c r="B139" s="71"/>
      <c r="C139" s="71"/>
      <c r="D139" s="72"/>
      <c r="E139" s="72"/>
      <c r="F139" s="73"/>
      <c r="G139" s="73"/>
      <c r="H139" s="73"/>
      <c r="I139" s="73"/>
      <c r="J139" s="6"/>
      <c r="K139" s="122" t="str">
        <f>IF(ISBLANK(D139),"",IF(D138&lt;D139,((D139-200)-$D$148),((D139+200)-$D$148)))</f>
        <v/>
      </c>
      <c r="L139" s="123" t="str">
        <f t="shared" si="38"/>
        <v/>
      </c>
      <c r="M139" s="124" t="s">
        <v>38</v>
      </c>
      <c r="N139" s="122" t="str">
        <f>IF(ISBLANK(E139),"",(400-E139)-$E$148)</f>
        <v/>
      </c>
      <c r="O139" s="123" t="str">
        <f t="shared" si="39"/>
        <v/>
      </c>
      <c r="P139" s="124" t="s">
        <v>38</v>
      </c>
      <c r="Q139" s="125" t="str">
        <f t="shared" si="40"/>
        <v/>
      </c>
      <c r="R139" s="126" t="s">
        <v>38</v>
      </c>
      <c r="S139" s="127" t="str">
        <f t="shared" si="41"/>
        <v/>
      </c>
      <c r="T139" s="128" t="str">
        <f>IF(M139="ON",IF(ISBLANK(D139),"0",IF(D138&lt;D139,(D139-200),(D139+200))),"0")</f>
        <v>0</v>
      </c>
      <c r="U139" s="128" t="str">
        <f t="shared" si="42"/>
        <v>0</v>
      </c>
      <c r="V139" s="128" t="str">
        <f t="shared" si="43"/>
        <v>0</v>
      </c>
      <c r="W139" s="128" t="str">
        <f t="shared" si="44"/>
        <v>0</v>
      </c>
      <c r="X139" s="129"/>
    </row>
    <row r="140" spans="1:24" x14ac:dyDescent="0.3">
      <c r="A140" s="69">
        <v>13</v>
      </c>
      <c r="B140" s="71"/>
      <c r="C140" s="71"/>
      <c r="D140" s="72"/>
      <c r="E140" s="72"/>
      <c r="F140" s="73"/>
      <c r="G140" s="73"/>
      <c r="H140" s="73"/>
      <c r="I140" s="73"/>
      <c r="J140" s="6"/>
      <c r="K140" s="38" t="str">
        <f>IF(ISBLANK(D140),"",D140-$D$148)</f>
        <v/>
      </c>
      <c r="L140" s="46" t="str">
        <f t="shared" si="38"/>
        <v/>
      </c>
      <c r="M140" s="40" t="s">
        <v>38</v>
      </c>
      <c r="N140" s="38" t="str">
        <f>IF(ISBLANK(E140),"",E140-$E$148)</f>
        <v/>
      </c>
      <c r="O140" s="46" t="str">
        <f t="shared" si="39"/>
        <v/>
      </c>
      <c r="P140" s="40" t="s">
        <v>38</v>
      </c>
      <c r="Q140" s="41" t="str">
        <f t="shared" si="40"/>
        <v/>
      </c>
      <c r="R140" s="42" t="s">
        <v>38</v>
      </c>
      <c r="S140" s="43" t="str">
        <f t="shared" si="41"/>
        <v/>
      </c>
      <c r="T140" s="44" t="str">
        <f>IF(M140="ON",IF(ISBLANK(D140),"0",D140),"0")</f>
        <v>0</v>
      </c>
      <c r="U140" s="44" t="str">
        <f t="shared" si="42"/>
        <v>0</v>
      </c>
      <c r="V140" s="44" t="str">
        <f t="shared" si="43"/>
        <v>0</v>
      </c>
      <c r="W140" s="44" t="str">
        <f t="shared" si="44"/>
        <v>0</v>
      </c>
      <c r="X140" s="45"/>
    </row>
    <row r="141" spans="1:24" x14ac:dyDescent="0.3">
      <c r="A141" s="69">
        <v>14</v>
      </c>
      <c r="B141" s="71"/>
      <c r="C141" s="71"/>
      <c r="D141" s="72"/>
      <c r="E141" s="72"/>
      <c r="F141" s="73"/>
      <c r="G141" s="73"/>
      <c r="H141" s="73"/>
      <c r="I141" s="73"/>
      <c r="J141" s="6"/>
      <c r="K141" s="122" t="str">
        <f>IF(ISBLANK(D141),"",IF(D140&lt;D141,((D141-200)-$D$148),((D141+200)-$D$148)))</f>
        <v/>
      </c>
      <c r="L141" s="123" t="str">
        <f t="shared" si="38"/>
        <v/>
      </c>
      <c r="M141" s="124" t="s">
        <v>38</v>
      </c>
      <c r="N141" s="122" t="str">
        <f>IF(ISBLANK(E141),"",(400-E141)-$E$148)</f>
        <v/>
      </c>
      <c r="O141" s="123" t="str">
        <f t="shared" si="39"/>
        <v/>
      </c>
      <c r="P141" s="124" t="s">
        <v>38</v>
      </c>
      <c r="Q141" s="125" t="str">
        <f t="shared" si="40"/>
        <v/>
      </c>
      <c r="R141" s="126" t="s">
        <v>38</v>
      </c>
      <c r="S141" s="127" t="str">
        <f t="shared" si="41"/>
        <v/>
      </c>
      <c r="T141" s="128" t="str">
        <f>IF(M141="ON",IF(ISBLANK(D141),"0",IF(D140&lt;D141,(D141-200),(D141+200))),"0")</f>
        <v>0</v>
      </c>
      <c r="U141" s="128" t="str">
        <f t="shared" si="42"/>
        <v>0</v>
      </c>
      <c r="V141" s="128" t="str">
        <f t="shared" si="43"/>
        <v>0</v>
      </c>
      <c r="W141" s="128" t="str">
        <f t="shared" si="44"/>
        <v>0</v>
      </c>
      <c r="X141" s="129"/>
    </row>
    <row r="142" spans="1:24" x14ac:dyDescent="0.3">
      <c r="A142" s="69">
        <v>15</v>
      </c>
      <c r="B142" s="71"/>
      <c r="C142" s="71"/>
      <c r="D142" s="72"/>
      <c r="E142" s="72"/>
      <c r="F142" s="73"/>
      <c r="G142" s="73"/>
      <c r="H142" s="73"/>
      <c r="I142" s="73"/>
      <c r="J142" s="6"/>
      <c r="K142" s="38" t="str">
        <f>IF(ISBLANK(D142),"",D142-$D$148)</f>
        <v/>
      </c>
      <c r="L142" s="46" t="str">
        <f t="shared" si="38"/>
        <v/>
      </c>
      <c r="M142" s="40" t="s">
        <v>38</v>
      </c>
      <c r="N142" s="38" t="str">
        <f>IF(ISBLANK(E142),"",E142-$E$148)</f>
        <v/>
      </c>
      <c r="O142" s="46" t="str">
        <f t="shared" si="39"/>
        <v/>
      </c>
      <c r="P142" s="40" t="s">
        <v>38</v>
      </c>
      <c r="Q142" s="41" t="str">
        <f t="shared" si="40"/>
        <v/>
      </c>
      <c r="R142" s="42" t="s">
        <v>38</v>
      </c>
      <c r="S142" s="43" t="str">
        <f t="shared" si="41"/>
        <v/>
      </c>
      <c r="T142" s="44" t="str">
        <f>IF(M142="ON",IF(ISBLANK(D142),"0",D142),"0")</f>
        <v>0</v>
      </c>
      <c r="U142" s="44" t="str">
        <f t="shared" si="42"/>
        <v>0</v>
      </c>
      <c r="V142" s="44" t="str">
        <f t="shared" si="43"/>
        <v>0</v>
      </c>
      <c r="W142" s="44" t="str">
        <f t="shared" si="44"/>
        <v>0</v>
      </c>
      <c r="X142" s="45"/>
    </row>
    <row r="143" spans="1:24" x14ac:dyDescent="0.3">
      <c r="A143" s="69">
        <v>16</v>
      </c>
      <c r="B143" s="71"/>
      <c r="C143" s="71"/>
      <c r="D143" s="72"/>
      <c r="E143" s="72"/>
      <c r="F143" s="73"/>
      <c r="G143" s="73"/>
      <c r="H143" s="73"/>
      <c r="I143" s="73"/>
      <c r="J143" s="6"/>
      <c r="K143" s="122" t="str">
        <f>IF(ISBLANK(D143),"",IF(D142&lt;D143,((D143-200)-$D$148),((D143+200)-$D$148)))</f>
        <v/>
      </c>
      <c r="L143" s="123" t="str">
        <f t="shared" si="38"/>
        <v/>
      </c>
      <c r="M143" s="124" t="s">
        <v>38</v>
      </c>
      <c r="N143" s="122" t="str">
        <f>IF(ISBLANK(E143),"",(400-E143)-$E$148)</f>
        <v/>
      </c>
      <c r="O143" s="123" t="str">
        <f t="shared" si="39"/>
        <v/>
      </c>
      <c r="P143" s="124" t="s">
        <v>38</v>
      </c>
      <c r="Q143" s="125" t="str">
        <f t="shared" si="40"/>
        <v/>
      </c>
      <c r="R143" s="126" t="s">
        <v>38</v>
      </c>
      <c r="S143" s="127" t="str">
        <f t="shared" si="41"/>
        <v/>
      </c>
      <c r="T143" s="128" t="str">
        <f>IF(M143="ON",IF(ISBLANK(D143),"0",IF(D142&lt;D143,(D143-200),(D143+200))),"0")</f>
        <v>0</v>
      </c>
      <c r="U143" s="128" t="str">
        <f t="shared" si="42"/>
        <v>0</v>
      </c>
      <c r="V143" s="128" t="str">
        <f t="shared" si="43"/>
        <v>0</v>
      </c>
      <c r="W143" s="128" t="str">
        <f t="shared" si="44"/>
        <v>0</v>
      </c>
      <c r="X143" s="129"/>
    </row>
    <row r="144" spans="1:24" x14ac:dyDescent="0.3">
      <c r="A144" s="69">
        <v>17</v>
      </c>
      <c r="B144" s="71"/>
      <c r="C144" s="71"/>
      <c r="D144" s="72"/>
      <c r="E144" s="72"/>
      <c r="F144" s="73"/>
      <c r="G144" s="73"/>
      <c r="H144" s="73"/>
      <c r="I144" s="73"/>
      <c r="J144" s="6"/>
      <c r="K144" s="38" t="str">
        <f>IF(ISBLANK(D144),"",D144-$D$148)</f>
        <v/>
      </c>
      <c r="L144" s="46" t="str">
        <f t="shared" si="38"/>
        <v/>
      </c>
      <c r="M144" s="40" t="s">
        <v>38</v>
      </c>
      <c r="N144" s="38" t="str">
        <f>IF(ISBLANK(E144),"",E144-$E$148)</f>
        <v/>
      </c>
      <c r="O144" s="46" t="str">
        <f t="shared" si="39"/>
        <v/>
      </c>
      <c r="P144" s="40" t="s">
        <v>38</v>
      </c>
      <c r="Q144" s="41" t="str">
        <f t="shared" si="40"/>
        <v/>
      </c>
      <c r="R144" s="42" t="s">
        <v>38</v>
      </c>
      <c r="S144" s="43" t="str">
        <f t="shared" si="41"/>
        <v/>
      </c>
      <c r="T144" s="44" t="str">
        <f>IF(M144="ON",IF(ISBLANK(D144),"0",D144),"0")</f>
        <v>0</v>
      </c>
      <c r="U144" s="44" t="str">
        <f t="shared" si="42"/>
        <v>0</v>
      </c>
      <c r="V144" s="44" t="str">
        <f t="shared" si="43"/>
        <v>0</v>
      </c>
      <c r="W144" s="44" t="str">
        <f t="shared" si="44"/>
        <v>0</v>
      </c>
      <c r="X144" s="45"/>
    </row>
    <row r="145" spans="1:24" x14ac:dyDescent="0.3">
      <c r="A145" s="69">
        <v>18</v>
      </c>
      <c r="B145" s="71"/>
      <c r="C145" s="71"/>
      <c r="D145" s="72"/>
      <c r="E145" s="72"/>
      <c r="F145" s="73"/>
      <c r="G145" s="73"/>
      <c r="H145" s="73"/>
      <c r="I145" s="73"/>
      <c r="J145" s="6"/>
      <c r="K145" s="122" t="str">
        <f>IF(ISBLANK(D145),"",IF(D144&lt;D145,((D145-200)-$D$148),((D145+200)-$D$148)))</f>
        <v/>
      </c>
      <c r="L145" s="123" t="str">
        <f t="shared" si="38"/>
        <v/>
      </c>
      <c r="M145" s="124" t="s">
        <v>38</v>
      </c>
      <c r="N145" s="122" t="str">
        <f>IF(ISBLANK(E145),"",(400-E145)-$E$148)</f>
        <v/>
      </c>
      <c r="O145" s="123" t="str">
        <f t="shared" si="39"/>
        <v/>
      </c>
      <c r="P145" s="124" t="s">
        <v>38</v>
      </c>
      <c r="Q145" s="125" t="str">
        <f t="shared" si="40"/>
        <v/>
      </c>
      <c r="R145" s="126" t="s">
        <v>38</v>
      </c>
      <c r="S145" s="127" t="str">
        <f t="shared" si="41"/>
        <v/>
      </c>
      <c r="T145" s="128" t="str">
        <f>IF(M145="ON",IF(ISBLANK(D145),"0",IF(D144&lt;D145,(D145-200),(D145+200))),"0")</f>
        <v>0</v>
      </c>
      <c r="U145" s="128" t="str">
        <f t="shared" si="42"/>
        <v>0</v>
      </c>
      <c r="V145" s="128" t="str">
        <f t="shared" si="43"/>
        <v>0</v>
      </c>
      <c r="W145" s="128" t="str">
        <f t="shared" si="44"/>
        <v>0</v>
      </c>
      <c r="X145" s="129"/>
    </row>
    <row r="146" spans="1:24" x14ac:dyDescent="0.3">
      <c r="A146" s="69">
        <v>19</v>
      </c>
      <c r="B146" s="71"/>
      <c r="C146" s="71"/>
      <c r="D146" s="72"/>
      <c r="E146" s="72"/>
      <c r="F146" s="73"/>
      <c r="G146" s="73"/>
      <c r="H146" s="73"/>
      <c r="I146" s="73"/>
      <c r="J146" s="6"/>
      <c r="K146" s="38" t="str">
        <f>IF(ISBLANK(D146),"",D146-$D$148)</f>
        <v/>
      </c>
      <c r="L146" s="46" t="str">
        <f t="shared" si="38"/>
        <v/>
      </c>
      <c r="M146" s="40" t="s">
        <v>38</v>
      </c>
      <c r="N146" s="38" t="str">
        <f>IF(ISBLANK(E146),"",E146-$E$148)</f>
        <v/>
      </c>
      <c r="O146" s="46" t="str">
        <f t="shared" si="39"/>
        <v/>
      </c>
      <c r="P146" s="40" t="s">
        <v>38</v>
      </c>
      <c r="Q146" s="41" t="str">
        <f t="shared" si="40"/>
        <v/>
      </c>
      <c r="R146" s="42" t="s">
        <v>38</v>
      </c>
      <c r="S146" s="43" t="str">
        <f t="shared" si="41"/>
        <v/>
      </c>
      <c r="T146" s="44" t="str">
        <f>IF(M146="ON",IF(ISBLANK(D146),"0",D146),"0")</f>
        <v>0</v>
      </c>
      <c r="U146" s="44" t="str">
        <f t="shared" si="42"/>
        <v>0</v>
      </c>
      <c r="V146" s="44" t="str">
        <f t="shared" si="43"/>
        <v>0</v>
      </c>
      <c r="W146" s="44" t="str">
        <f t="shared" si="44"/>
        <v>0</v>
      </c>
      <c r="X146" s="45"/>
    </row>
    <row r="147" spans="1:24" x14ac:dyDescent="0.3">
      <c r="A147" s="69">
        <v>20</v>
      </c>
      <c r="B147" s="71"/>
      <c r="C147" s="71"/>
      <c r="D147" s="72"/>
      <c r="E147" s="72"/>
      <c r="F147" s="73"/>
      <c r="G147" s="73"/>
      <c r="H147" s="73"/>
      <c r="I147" s="73"/>
      <c r="J147" s="6"/>
      <c r="K147" s="122" t="str">
        <f>IF(ISBLANK(D147),"",IF(D146&lt;D147,((D147-200)-$D$148),((D147+200)-$D$148)))</f>
        <v/>
      </c>
      <c r="L147" s="123" t="str">
        <f t="shared" si="38"/>
        <v/>
      </c>
      <c r="M147" s="124" t="s">
        <v>38</v>
      </c>
      <c r="N147" s="122" t="str">
        <f>IF(ISBLANK(E147),"",(400-E147)-$E$148)</f>
        <v/>
      </c>
      <c r="O147" s="123" t="str">
        <f t="shared" si="39"/>
        <v/>
      </c>
      <c r="P147" s="124" t="s">
        <v>38</v>
      </c>
      <c r="Q147" s="125" t="str">
        <f t="shared" si="40"/>
        <v/>
      </c>
      <c r="R147" s="126" t="s">
        <v>38</v>
      </c>
      <c r="S147" s="127" t="str">
        <f t="shared" si="41"/>
        <v/>
      </c>
      <c r="T147" s="128" t="str">
        <f>IF(M147="ON",IF(ISBLANK(D147),"0",IF(D146&lt;D147,(D147-200),(D147+200))),"0")</f>
        <v>0</v>
      </c>
      <c r="U147" s="128" t="str">
        <f t="shared" si="42"/>
        <v>0</v>
      </c>
      <c r="V147" s="128" t="str">
        <f t="shared" si="43"/>
        <v>0</v>
      </c>
      <c r="W147" s="128" t="str">
        <f t="shared" si="44"/>
        <v>0</v>
      </c>
      <c r="X147" s="129"/>
    </row>
    <row r="148" spans="1:24" x14ac:dyDescent="0.3">
      <c r="A148" s="52"/>
      <c r="B148" s="49">
        <f>B128</f>
        <v>0</v>
      </c>
      <c r="C148" s="49">
        <f>C128</f>
        <v>0</v>
      </c>
      <c r="D148" s="50">
        <f>T148</f>
        <v>0</v>
      </c>
      <c r="E148" s="50">
        <f>U148</f>
        <v>0</v>
      </c>
      <c r="F148" s="51">
        <f>V148</f>
        <v>0</v>
      </c>
      <c r="G148" s="51">
        <f>W148</f>
        <v>0</v>
      </c>
      <c r="H148" s="49">
        <f>H128</f>
        <v>0</v>
      </c>
      <c r="I148" s="49">
        <f>I128</f>
        <v>0</v>
      </c>
      <c r="J148" s="6"/>
      <c r="K148" s="52"/>
      <c r="L148" s="53"/>
      <c r="M148" s="54"/>
      <c r="N148" s="52"/>
      <c r="O148" s="53"/>
      <c r="P148" s="54"/>
      <c r="Q148" s="52"/>
      <c r="R148" s="55"/>
      <c r="S148" s="54"/>
      <c r="T148" s="56">
        <f>IF(T149=0,VALUE(0),(T128+T129+T130+T131+T132+T133+T134+T135+T136+T137+T138+T139+T140+T141+T142+T143+T144+T145+T146+T147)/T149)</f>
        <v>0</v>
      </c>
      <c r="U148" s="57">
        <f>IF(U149=0,VALUE(0),(U128+U129+U130+U131+U132+U133+U134+U135+U136+U137+U138+U139+U140+U141+U142+U143+U144+U145+U146+U147)/U149)</f>
        <v>0</v>
      </c>
      <c r="V148" s="57">
        <f>IF(V149=0,VALUE(0),(V128+V129+V130+V131+V132+V133+V134+V135+V136+V137+V138+V139+V140+V141+V142+V143+V144+V145+V146+V147)/V149)</f>
        <v>0</v>
      </c>
      <c r="W148" s="57">
        <f>IF(W149=0,VALUE(0),(W128+W129+W130+W131+W132+W133+W134+W135+W136+W137+W138+W139+W140+W141+W142+W143+W144+W145+W146+W147)/W149)</f>
        <v>0</v>
      </c>
      <c r="X148" s="58"/>
    </row>
    <row r="149" spans="1:24" x14ac:dyDescent="0.3">
      <c r="A149" s="62"/>
      <c r="B149" s="19"/>
      <c r="C149" s="19"/>
      <c r="D149" s="60"/>
      <c r="E149" s="60"/>
      <c r="F149" s="61"/>
      <c r="G149" s="61"/>
      <c r="H149" s="19"/>
      <c r="I149" s="19"/>
      <c r="J149" s="19"/>
      <c r="K149" s="62"/>
      <c r="L149" s="63"/>
      <c r="M149" s="64"/>
      <c r="N149" s="62"/>
      <c r="O149" s="63"/>
      <c r="P149" s="64"/>
      <c r="Q149" s="62"/>
      <c r="R149" s="65"/>
      <c r="S149" s="64"/>
      <c r="T149" s="66">
        <f>COUNT(T128:T147)</f>
        <v>0</v>
      </c>
      <c r="U149" s="66">
        <f>COUNT(U128:U147)</f>
        <v>0</v>
      </c>
      <c r="V149" s="66">
        <f>COUNT(V128:V147)</f>
        <v>0</v>
      </c>
      <c r="W149" s="66">
        <f>COUNT(W128:W147)</f>
        <v>0</v>
      </c>
      <c r="X149" s="64"/>
    </row>
    <row r="150" spans="1:24" x14ac:dyDescent="0.3">
      <c r="X150" s="22"/>
    </row>
    <row r="151" spans="1:24" x14ac:dyDescent="0.3">
      <c r="A151" s="23" t="s">
        <v>24</v>
      </c>
      <c r="B151" s="23" t="s">
        <v>25</v>
      </c>
      <c r="C151" s="23" t="s">
        <v>26</v>
      </c>
      <c r="D151" s="23" t="s">
        <v>4</v>
      </c>
      <c r="E151" s="23" t="s">
        <v>5</v>
      </c>
      <c r="F151" s="23" t="s">
        <v>27</v>
      </c>
      <c r="G151" s="23" t="s">
        <v>28</v>
      </c>
      <c r="H151" s="23" t="s">
        <v>8</v>
      </c>
      <c r="I151" s="24" t="s">
        <v>29</v>
      </c>
      <c r="J151" s="25"/>
      <c r="K151" s="24" t="s">
        <v>30</v>
      </c>
      <c r="L151" s="26" t="s">
        <v>31</v>
      </c>
      <c r="M151" s="25"/>
      <c r="N151" s="24" t="s">
        <v>32</v>
      </c>
      <c r="O151" s="26" t="s">
        <v>31</v>
      </c>
      <c r="P151" s="25"/>
      <c r="Q151" s="24" t="s">
        <v>33</v>
      </c>
      <c r="R151" s="26"/>
      <c r="S151" s="25" t="s">
        <v>34</v>
      </c>
      <c r="T151" s="67" t="s">
        <v>35</v>
      </c>
      <c r="U151" s="27" t="s">
        <v>35</v>
      </c>
      <c r="V151" s="27" t="s">
        <v>36</v>
      </c>
      <c r="W151" s="28" t="s">
        <v>36</v>
      </c>
      <c r="X151" s="206" t="s">
        <v>19</v>
      </c>
    </row>
    <row r="152" spans="1:24" x14ac:dyDescent="0.3">
      <c r="A152" s="29"/>
      <c r="B152" s="29"/>
      <c r="C152" s="29"/>
      <c r="D152" s="29"/>
      <c r="E152" s="29"/>
      <c r="F152" s="29"/>
      <c r="G152" s="29"/>
      <c r="H152" s="29"/>
      <c r="I152" s="30"/>
      <c r="J152" s="31"/>
      <c r="K152" s="30"/>
      <c r="L152" s="32"/>
      <c r="M152" s="31"/>
      <c r="N152" s="30"/>
      <c r="O152" s="32"/>
      <c r="P152" s="31"/>
      <c r="Q152" s="30"/>
      <c r="R152" s="32"/>
      <c r="S152" s="31"/>
      <c r="T152" s="68" t="s">
        <v>4</v>
      </c>
      <c r="U152" s="33" t="s">
        <v>5</v>
      </c>
      <c r="V152" s="33" t="s">
        <v>27</v>
      </c>
      <c r="W152" s="34" t="s">
        <v>37</v>
      </c>
      <c r="X152" s="207"/>
    </row>
    <row r="153" spans="1:24" x14ac:dyDescent="0.3">
      <c r="A153" s="69">
        <v>1</v>
      </c>
      <c r="B153" s="80"/>
      <c r="C153" s="80"/>
      <c r="D153" s="80"/>
      <c r="E153" s="80"/>
      <c r="F153" s="80"/>
      <c r="G153" s="80"/>
      <c r="H153" s="80"/>
      <c r="I153" s="80"/>
      <c r="J153" s="6"/>
      <c r="K153" s="38" t="str">
        <f>IF(ISBLANK(D153),"",D153-$D$173)</f>
        <v/>
      </c>
      <c r="L153" s="39" t="str">
        <f t="shared" ref="L153:L172" si="45">IF(K153="","",SIN(K153*PI()/200)*G153)</f>
        <v/>
      </c>
      <c r="M153" s="40" t="s">
        <v>38</v>
      </c>
      <c r="N153" s="38" t="str">
        <f>IF(ISBLANK(E153),"",E153-$E$173)</f>
        <v/>
      </c>
      <c r="O153" s="39" t="str">
        <f t="shared" ref="O153:O172" si="46">IF(N153="","",SIN(N153*PI()/200)*G153)</f>
        <v/>
      </c>
      <c r="P153" s="40" t="s">
        <v>38</v>
      </c>
      <c r="Q153" s="41" t="str">
        <f t="shared" ref="Q153:Q172" si="47">IF(ISBLANK(F153),"",F153-$F$173)</f>
        <v/>
      </c>
      <c r="R153" s="42" t="s">
        <v>38</v>
      </c>
      <c r="S153" s="43" t="str">
        <f t="shared" ref="S153:S172" si="48">IF(ISBLANK(G153),"",G153-$G$173)</f>
        <v/>
      </c>
      <c r="T153" s="44" t="str">
        <f>IF(M153="ON",IF(ISBLANK(D153),"0",D153),"0")</f>
        <v>0</v>
      </c>
      <c r="U153" s="44" t="str">
        <f t="shared" ref="U153:U172" si="49">IF(P153="ON",IF(ISBLANK(E153),"0",IF(E153&lt;200,E153,(400-E153))),"0")</f>
        <v>0</v>
      </c>
      <c r="V153" s="44" t="str">
        <f t="shared" ref="V153:V172" si="50">IF(R153="ON",IF(ISBLANK(F153),"0",F153),"0")</f>
        <v>0</v>
      </c>
      <c r="W153" s="44" t="str">
        <f t="shared" ref="W153:W172" si="51">IF(R153="ON",IF(ISBLANK(G153),"0",G153),"0")</f>
        <v>0</v>
      </c>
      <c r="X153" s="45"/>
    </row>
    <row r="154" spans="1:24" x14ac:dyDescent="0.3">
      <c r="A154" s="69">
        <v>2</v>
      </c>
      <c r="B154" s="80"/>
      <c r="C154" s="80"/>
      <c r="D154" s="80"/>
      <c r="E154" s="80"/>
      <c r="F154" s="80"/>
      <c r="G154" s="80"/>
      <c r="H154" s="80"/>
      <c r="I154" s="80"/>
      <c r="J154" s="6"/>
      <c r="K154" s="122" t="str">
        <f>IF(ISBLANK(D154),"",IF(D153&lt;D154,((D154-200)-$D$173),((D154+200)-$D$173)))</f>
        <v/>
      </c>
      <c r="L154" s="123" t="str">
        <f t="shared" si="45"/>
        <v/>
      </c>
      <c r="M154" s="124" t="s">
        <v>38</v>
      </c>
      <c r="N154" s="122" t="str">
        <f>IF(ISBLANK(E154),"",(400-E154)-$E$173)</f>
        <v/>
      </c>
      <c r="O154" s="123" t="str">
        <f t="shared" si="46"/>
        <v/>
      </c>
      <c r="P154" s="124" t="s">
        <v>38</v>
      </c>
      <c r="Q154" s="125" t="str">
        <f t="shared" si="47"/>
        <v/>
      </c>
      <c r="R154" s="126" t="s">
        <v>38</v>
      </c>
      <c r="S154" s="127" t="str">
        <f t="shared" si="48"/>
        <v/>
      </c>
      <c r="T154" s="128" t="str">
        <f>IF(M154="ON",IF(ISBLANK(D154),"0",IF(D153&lt;D154,(D154-200),(D154+200))),"0")</f>
        <v>0</v>
      </c>
      <c r="U154" s="128" t="str">
        <f t="shared" si="49"/>
        <v>0</v>
      </c>
      <c r="V154" s="128" t="str">
        <f t="shared" si="50"/>
        <v>0</v>
      </c>
      <c r="W154" s="128" t="str">
        <f t="shared" si="51"/>
        <v>0</v>
      </c>
      <c r="X154" s="129"/>
    </row>
    <row r="155" spans="1:24" x14ac:dyDescent="0.3">
      <c r="A155" s="69">
        <v>3</v>
      </c>
      <c r="B155" s="80"/>
      <c r="C155" s="80"/>
      <c r="D155" s="80"/>
      <c r="E155" s="80"/>
      <c r="F155" s="80"/>
      <c r="G155" s="80"/>
      <c r="H155" s="80"/>
      <c r="I155" s="80"/>
      <c r="J155" s="6"/>
      <c r="K155" s="38" t="str">
        <f>IF(ISBLANK(D155),"",D155-$D$173)</f>
        <v/>
      </c>
      <c r="L155" s="46" t="str">
        <f t="shared" si="45"/>
        <v/>
      </c>
      <c r="M155" s="40" t="s">
        <v>38</v>
      </c>
      <c r="N155" s="38" t="str">
        <f>IF(ISBLANK(E155),"",E155-$E$173)</f>
        <v/>
      </c>
      <c r="O155" s="46" t="str">
        <f t="shared" si="46"/>
        <v/>
      </c>
      <c r="P155" s="40" t="s">
        <v>38</v>
      </c>
      <c r="Q155" s="41" t="str">
        <f t="shared" si="47"/>
        <v/>
      </c>
      <c r="R155" s="42" t="s">
        <v>38</v>
      </c>
      <c r="S155" s="43" t="str">
        <f t="shared" si="48"/>
        <v/>
      </c>
      <c r="T155" s="44" t="str">
        <f>IF(M155="ON",IF(ISBLANK(D155),"0",D155),"0")</f>
        <v>0</v>
      </c>
      <c r="U155" s="44" t="str">
        <f t="shared" si="49"/>
        <v>0</v>
      </c>
      <c r="V155" s="44" t="str">
        <f t="shared" si="50"/>
        <v>0</v>
      </c>
      <c r="W155" s="44" t="str">
        <f t="shared" si="51"/>
        <v>0</v>
      </c>
      <c r="X155" s="45"/>
    </row>
    <row r="156" spans="1:24" x14ac:dyDescent="0.3">
      <c r="A156" s="69">
        <v>4</v>
      </c>
      <c r="B156" s="80"/>
      <c r="C156" s="80"/>
      <c r="D156" s="80"/>
      <c r="E156" s="80"/>
      <c r="F156" s="80"/>
      <c r="G156" s="80"/>
      <c r="H156" s="80"/>
      <c r="I156" s="80"/>
      <c r="J156" s="6"/>
      <c r="K156" s="122" t="str">
        <f>IF(ISBLANK(D156),"",IF(D155&lt;D156,((D156-200)-$D$173),((D156+200)-$D$173)))</f>
        <v/>
      </c>
      <c r="L156" s="123" t="str">
        <f t="shared" si="45"/>
        <v/>
      </c>
      <c r="M156" s="124" t="s">
        <v>38</v>
      </c>
      <c r="N156" s="122" t="str">
        <f>IF(ISBLANK(E156),"",(400-E156)-$E$173)</f>
        <v/>
      </c>
      <c r="O156" s="123" t="str">
        <f t="shared" si="46"/>
        <v/>
      </c>
      <c r="P156" s="124" t="s">
        <v>38</v>
      </c>
      <c r="Q156" s="125" t="str">
        <f t="shared" si="47"/>
        <v/>
      </c>
      <c r="R156" s="126" t="s">
        <v>38</v>
      </c>
      <c r="S156" s="127" t="str">
        <f t="shared" si="48"/>
        <v/>
      </c>
      <c r="T156" s="128" t="str">
        <f>IF(M156="ON",IF(ISBLANK(D156),"0",IF(D155&lt;D156,(D156-200),(D156+200))),"0")</f>
        <v>0</v>
      </c>
      <c r="U156" s="128" t="str">
        <f t="shared" si="49"/>
        <v>0</v>
      </c>
      <c r="V156" s="128" t="str">
        <f t="shared" si="50"/>
        <v>0</v>
      </c>
      <c r="W156" s="128" t="str">
        <f t="shared" si="51"/>
        <v>0</v>
      </c>
      <c r="X156" s="129"/>
    </row>
    <row r="157" spans="1:24" x14ac:dyDescent="0.3">
      <c r="A157" s="69">
        <v>5</v>
      </c>
      <c r="B157" s="80"/>
      <c r="C157" s="80"/>
      <c r="D157" s="80"/>
      <c r="E157" s="80"/>
      <c r="F157" s="80"/>
      <c r="G157" s="80"/>
      <c r="H157" s="80"/>
      <c r="I157" s="80"/>
      <c r="J157" s="6"/>
      <c r="K157" s="38" t="str">
        <f>IF(ISBLANK(D157),"",D157-$D$173)</f>
        <v/>
      </c>
      <c r="L157" s="46" t="str">
        <f t="shared" si="45"/>
        <v/>
      </c>
      <c r="M157" s="40" t="s">
        <v>38</v>
      </c>
      <c r="N157" s="38" t="str">
        <f>IF(ISBLANK(E157),"",E157-$E$173)</f>
        <v/>
      </c>
      <c r="O157" s="46" t="str">
        <f t="shared" si="46"/>
        <v/>
      </c>
      <c r="P157" s="40" t="s">
        <v>38</v>
      </c>
      <c r="Q157" s="41" t="str">
        <f t="shared" si="47"/>
        <v/>
      </c>
      <c r="R157" s="42" t="s">
        <v>38</v>
      </c>
      <c r="S157" s="43" t="str">
        <f t="shared" si="48"/>
        <v/>
      </c>
      <c r="T157" s="44" t="str">
        <f>IF(M157="ON",IF(ISBLANK(D157),"0",D157),"0")</f>
        <v>0</v>
      </c>
      <c r="U157" s="44" t="str">
        <f t="shared" si="49"/>
        <v>0</v>
      </c>
      <c r="V157" s="44" t="str">
        <f t="shared" si="50"/>
        <v>0</v>
      </c>
      <c r="W157" s="44" t="str">
        <f t="shared" si="51"/>
        <v>0</v>
      </c>
      <c r="X157" s="45"/>
    </row>
    <row r="158" spans="1:24" x14ac:dyDescent="0.3">
      <c r="A158" s="69">
        <v>6</v>
      </c>
      <c r="B158" s="80"/>
      <c r="C158" s="80"/>
      <c r="D158" s="80"/>
      <c r="E158" s="80"/>
      <c r="F158" s="80"/>
      <c r="G158" s="80"/>
      <c r="H158" s="80"/>
      <c r="I158" s="80"/>
      <c r="J158" s="6"/>
      <c r="K158" s="122" t="str">
        <f>IF(ISBLANK(D158),"",IF(D157&lt;D158,((D158-200)-$D$173),((D158+200)-$D$173)))</f>
        <v/>
      </c>
      <c r="L158" s="123" t="str">
        <f t="shared" si="45"/>
        <v/>
      </c>
      <c r="M158" s="124" t="s">
        <v>38</v>
      </c>
      <c r="N158" s="122" t="str">
        <f>IF(ISBLANK(E158),"",(400-E158)-$E$173)</f>
        <v/>
      </c>
      <c r="O158" s="123" t="str">
        <f t="shared" si="46"/>
        <v/>
      </c>
      <c r="P158" s="124" t="s">
        <v>38</v>
      </c>
      <c r="Q158" s="125" t="str">
        <f t="shared" si="47"/>
        <v/>
      </c>
      <c r="R158" s="126" t="s">
        <v>38</v>
      </c>
      <c r="S158" s="127" t="str">
        <f t="shared" si="48"/>
        <v/>
      </c>
      <c r="T158" s="128" t="str">
        <f>IF(M158="ON",IF(ISBLANK(D158),"0",IF(D157&lt;D158,(D158-200),(D158+200))),"0")</f>
        <v>0</v>
      </c>
      <c r="U158" s="128" t="str">
        <f t="shared" si="49"/>
        <v>0</v>
      </c>
      <c r="V158" s="128" t="str">
        <f t="shared" si="50"/>
        <v>0</v>
      </c>
      <c r="W158" s="128" t="str">
        <f t="shared" si="51"/>
        <v>0</v>
      </c>
      <c r="X158" s="129"/>
    </row>
    <row r="159" spans="1:24" x14ac:dyDescent="0.3">
      <c r="A159" s="69">
        <v>7</v>
      </c>
      <c r="B159" s="80"/>
      <c r="C159" s="80"/>
      <c r="D159" s="80"/>
      <c r="E159" s="80"/>
      <c r="F159" s="80"/>
      <c r="G159" s="80"/>
      <c r="H159" s="80"/>
      <c r="I159" s="80"/>
      <c r="J159" s="6"/>
      <c r="K159" s="38" t="str">
        <f>IF(ISBLANK(D159),"",D159-$D$173)</f>
        <v/>
      </c>
      <c r="L159" s="46" t="str">
        <f t="shared" si="45"/>
        <v/>
      </c>
      <c r="M159" s="40" t="s">
        <v>38</v>
      </c>
      <c r="N159" s="38" t="str">
        <f>IF(ISBLANK(E159),"",E159-$E$173)</f>
        <v/>
      </c>
      <c r="O159" s="46" t="str">
        <f t="shared" si="46"/>
        <v/>
      </c>
      <c r="P159" s="40" t="s">
        <v>38</v>
      </c>
      <c r="Q159" s="41" t="str">
        <f t="shared" si="47"/>
        <v/>
      </c>
      <c r="R159" s="42" t="s">
        <v>38</v>
      </c>
      <c r="S159" s="43" t="str">
        <f t="shared" si="48"/>
        <v/>
      </c>
      <c r="T159" s="44" t="str">
        <f>IF(M159="ON",IF(ISBLANK(D159),"0",D159),"0")</f>
        <v>0</v>
      </c>
      <c r="U159" s="44" t="str">
        <f t="shared" si="49"/>
        <v>0</v>
      </c>
      <c r="V159" s="44" t="str">
        <f t="shared" si="50"/>
        <v>0</v>
      </c>
      <c r="W159" s="44" t="str">
        <f t="shared" si="51"/>
        <v>0</v>
      </c>
      <c r="X159" s="45"/>
    </row>
    <row r="160" spans="1:24" x14ac:dyDescent="0.3">
      <c r="A160" s="69">
        <v>8</v>
      </c>
      <c r="B160" s="80"/>
      <c r="C160" s="80"/>
      <c r="D160" s="80"/>
      <c r="E160" s="80"/>
      <c r="F160" s="80"/>
      <c r="G160" s="80"/>
      <c r="H160" s="80"/>
      <c r="I160" s="80"/>
      <c r="J160" s="6"/>
      <c r="K160" s="122" t="str">
        <f>IF(ISBLANK(D160),"",IF(D159&lt;D160,((D160-200)-$D$173),((D160+200)-$D$173)))</f>
        <v/>
      </c>
      <c r="L160" s="123" t="str">
        <f t="shared" si="45"/>
        <v/>
      </c>
      <c r="M160" s="124" t="s">
        <v>38</v>
      </c>
      <c r="N160" s="122" t="str">
        <f>IF(ISBLANK(E160),"",(400-E160)-$E$173)</f>
        <v/>
      </c>
      <c r="O160" s="123" t="str">
        <f t="shared" si="46"/>
        <v/>
      </c>
      <c r="P160" s="124" t="s">
        <v>38</v>
      </c>
      <c r="Q160" s="125" t="str">
        <f t="shared" si="47"/>
        <v/>
      </c>
      <c r="R160" s="126" t="s">
        <v>38</v>
      </c>
      <c r="S160" s="127" t="str">
        <f t="shared" si="48"/>
        <v/>
      </c>
      <c r="T160" s="128" t="str">
        <f>IF(M160="ON",IF(ISBLANK(D160),"0",IF(D159&lt;D160,(D160-200),(D160+200))),"0")</f>
        <v>0</v>
      </c>
      <c r="U160" s="128" t="str">
        <f t="shared" si="49"/>
        <v>0</v>
      </c>
      <c r="V160" s="128" t="str">
        <f t="shared" si="50"/>
        <v>0</v>
      </c>
      <c r="W160" s="128" t="str">
        <f t="shared" si="51"/>
        <v>0</v>
      </c>
      <c r="X160" s="129"/>
    </row>
    <row r="161" spans="1:24" x14ac:dyDescent="0.3">
      <c r="A161" s="69">
        <v>9</v>
      </c>
      <c r="B161" s="36"/>
      <c r="C161" s="37"/>
      <c r="D161" s="37"/>
      <c r="E161" s="37"/>
      <c r="F161" s="37"/>
      <c r="G161" s="37"/>
      <c r="H161" s="37"/>
      <c r="I161" s="37"/>
      <c r="J161" s="6"/>
      <c r="K161" s="38" t="str">
        <f>IF(ISBLANK(D161),"",D161-$D$173)</f>
        <v/>
      </c>
      <c r="L161" s="46" t="str">
        <f t="shared" si="45"/>
        <v/>
      </c>
      <c r="M161" s="40" t="s">
        <v>38</v>
      </c>
      <c r="N161" s="38" t="str">
        <f>IF(ISBLANK(E161),"",E161-$E$173)</f>
        <v/>
      </c>
      <c r="O161" s="46" t="str">
        <f t="shared" si="46"/>
        <v/>
      </c>
      <c r="P161" s="40" t="s">
        <v>38</v>
      </c>
      <c r="Q161" s="41" t="str">
        <f t="shared" si="47"/>
        <v/>
      </c>
      <c r="R161" s="42" t="s">
        <v>38</v>
      </c>
      <c r="S161" s="43" t="str">
        <f t="shared" si="48"/>
        <v/>
      </c>
      <c r="T161" s="44" t="str">
        <f>IF(M161="ON",IF(ISBLANK(D161),"0",D161),"0")</f>
        <v>0</v>
      </c>
      <c r="U161" s="44" t="str">
        <f t="shared" si="49"/>
        <v>0</v>
      </c>
      <c r="V161" s="44" t="str">
        <f t="shared" si="50"/>
        <v>0</v>
      </c>
      <c r="W161" s="44" t="str">
        <f t="shared" si="51"/>
        <v>0</v>
      </c>
      <c r="X161" s="45"/>
    </row>
    <row r="162" spans="1:24" x14ac:dyDescent="0.3">
      <c r="A162" s="69">
        <v>10</v>
      </c>
      <c r="B162" s="36"/>
      <c r="C162" s="37"/>
      <c r="D162" s="37"/>
      <c r="E162" s="37"/>
      <c r="F162" s="37"/>
      <c r="G162" s="37"/>
      <c r="H162" s="37"/>
      <c r="I162" s="37"/>
      <c r="J162" s="6"/>
      <c r="K162" s="122" t="str">
        <f>IF(ISBLANK(D162),"",IF(D161&lt;D162,((D162-200)-$D$173),((D162+200)-$D$173)))</f>
        <v/>
      </c>
      <c r="L162" s="123" t="str">
        <f t="shared" si="45"/>
        <v/>
      </c>
      <c r="M162" s="124" t="s">
        <v>38</v>
      </c>
      <c r="N162" s="122" t="str">
        <f>IF(ISBLANK(E162),"",(400-E162)-$E$173)</f>
        <v/>
      </c>
      <c r="O162" s="123" t="str">
        <f t="shared" si="46"/>
        <v/>
      </c>
      <c r="P162" s="124" t="s">
        <v>38</v>
      </c>
      <c r="Q162" s="125" t="str">
        <f t="shared" si="47"/>
        <v/>
      </c>
      <c r="R162" s="126" t="s">
        <v>38</v>
      </c>
      <c r="S162" s="127" t="str">
        <f t="shared" si="48"/>
        <v/>
      </c>
      <c r="T162" s="128" t="str">
        <f>IF(M162="ON",IF(ISBLANK(D162),"0",IF(D161&lt;D162,(D162-200),(D162+200))),"0")</f>
        <v>0</v>
      </c>
      <c r="U162" s="128" t="str">
        <f t="shared" si="49"/>
        <v>0</v>
      </c>
      <c r="V162" s="128" t="str">
        <f t="shared" si="50"/>
        <v>0</v>
      </c>
      <c r="W162" s="128" t="str">
        <f t="shared" si="51"/>
        <v>0</v>
      </c>
      <c r="X162" s="129"/>
    </row>
    <row r="163" spans="1:24" x14ac:dyDescent="0.3">
      <c r="A163" s="69">
        <v>11</v>
      </c>
      <c r="B163" s="71"/>
      <c r="C163" s="71"/>
      <c r="D163" s="72"/>
      <c r="E163" s="72"/>
      <c r="F163" s="73"/>
      <c r="G163" s="73"/>
      <c r="H163" s="73"/>
      <c r="I163" s="73"/>
      <c r="J163" s="6"/>
      <c r="K163" s="38" t="str">
        <f>IF(ISBLANK(D163),"",D163-$D$173)</f>
        <v/>
      </c>
      <c r="L163" s="46" t="str">
        <f t="shared" si="45"/>
        <v/>
      </c>
      <c r="M163" s="40" t="s">
        <v>38</v>
      </c>
      <c r="N163" s="38" t="str">
        <f>IF(ISBLANK(E163),"",E163-$E$173)</f>
        <v/>
      </c>
      <c r="O163" s="46" t="str">
        <f t="shared" si="46"/>
        <v/>
      </c>
      <c r="P163" s="40" t="s">
        <v>38</v>
      </c>
      <c r="Q163" s="41" t="str">
        <f t="shared" si="47"/>
        <v/>
      </c>
      <c r="R163" s="42" t="s">
        <v>38</v>
      </c>
      <c r="S163" s="43" t="str">
        <f t="shared" si="48"/>
        <v/>
      </c>
      <c r="T163" s="44" t="str">
        <f>IF(M163="ON",IF(ISBLANK(D163),"0",D163),"0")</f>
        <v>0</v>
      </c>
      <c r="U163" s="44" t="str">
        <f t="shared" si="49"/>
        <v>0</v>
      </c>
      <c r="V163" s="44" t="str">
        <f t="shared" si="50"/>
        <v>0</v>
      </c>
      <c r="W163" s="44" t="str">
        <f t="shared" si="51"/>
        <v>0</v>
      </c>
      <c r="X163" s="45"/>
    </row>
    <row r="164" spans="1:24" x14ac:dyDescent="0.3">
      <c r="A164" s="69">
        <v>12</v>
      </c>
      <c r="B164" s="71"/>
      <c r="C164" s="71"/>
      <c r="D164" s="72"/>
      <c r="E164" s="72"/>
      <c r="F164" s="73"/>
      <c r="G164" s="73"/>
      <c r="H164" s="73"/>
      <c r="I164" s="73"/>
      <c r="J164" s="6"/>
      <c r="K164" s="122" t="str">
        <f>IF(ISBLANK(D164),"",IF(D163&lt;D164,((D164-200)-$D$173),((D164+200)-$D$173)))</f>
        <v/>
      </c>
      <c r="L164" s="123" t="str">
        <f t="shared" si="45"/>
        <v/>
      </c>
      <c r="M164" s="124" t="s">
        <v>38</v>
      </c>
      <c r="N164" s="122" t="str">
        <f>IF(ISBLANK(E164),"",(400-E164)-$E$173)</f>
        <v/>
      </c>
      <c r="O164" s="123" t="str">
        <f t="shared" si="46"/>
        <v/>
      </c>
      <c r="P164" s="124" t="s">
        <v>38</v>
      </c>
      <c r="Q164" s="125" t="str">
        <f t="shared" si="47"/>
        <v/>
      </c>
      <c r="R164" s="126" t="s">
        <v>38</v>
      </c>
      <c r="S164" s="127" t="str">
        <f t="shared" si="48"/>
        <v/>
      </c>
      <c r="T164" s="128" t="str">
        <f>IF(M164="ON",IF(ISBLANK(D164),"0",IF(D163&lt;D164,(D164-200),(D164+200))),"0")</f>
        <v>0</v>
      </c>
      <c r="U164" s="128" t="str">
        <f t="shared" si="49"/>
        <v>0</v>
      </c>
      <c r="V164" s="128" t="str">
        <f t="shared" si="50"/>
        <v>0</v>
      </c>
      <c r="W164" s="128" t="str">
        <f t="shared" si="51"/>
        <v>0</v>
      </c>
      <c r="X164" s="129"/>
    </row>
    <row r="165" spans="1:24" x14ac:dyDescent="0.3">
      <c r="A165" s="69">
        <v>13</v>
      </c>
      <c r="B165" s="71"/>
      <c r="C165" s="71"/>
      <c r="D165" s="72"/>
      <c r="E165" s="72"/>
      <c r="F165" s="73"/>
      <c r="G165" s="73"/>
      <c r="H165" s="73"/>
      <c r="I165" s="73"/>
      <c r="J165" s="6"/>
      <c r="K165" s="38" t="str">
        <f>IF(ISBLANK(D165),"",D165-$D$173)</f>
        <v/>
      </c>
      <c r="L165" s="46" t="str">
        <f t="shared" si="45"/>
        <v/>
      </c>
      <c r="M165" s="40" t="s">
        <v>38</v>
      </c>
      <c r="N165" s="38" t="str">
        <f>IF(ISBLANK(E165),"",E165-$E$173)</f>
        <v/>
      </c>
      <c r="O165" s="46" t="str">
        <f t="shared" si="46"/>
        <v/>
      </c>
      <c r="P165" s="40" t="s">
        <v>38</v>
      </c>
      <c r="Q165" s="41" t="str">
        <f t="shared" si="47"/>
        <v/>
      </c>
      <c r="R165" s="42" t="s">
        <v>38</v>
      </c>
      <c r="S165" s="43" t="str">
        <f t="shared" si="48"/>
        <v/>
      </c>
      <c r="T165" s="44" t="str">
        <f>IF(M165="ON",IF(ISBLANK(D165),"0",D165),"0")</f>
        <v>0</v>
      </c>
      <c r="U165" s="44" t="str">
        <f t="shared" si="49"/>
        <v>0</v>
      </c>
      <c r="V165" s="44" t="str">
        <f t="shared" si="50"/>
        <v>0</v>
      </c>
      <c r="W165" s="44" t="str">
        <f t="shared" si="51"/>
        <v>0</v>
      </c>
      <c r="X165" s="45"/>
    </row>
    <row r="166" spans="1:24" x14ac:dyDescent="0.3">
      <c r="A166" s="69">
        <v>14</v>
      </c>
      <c r="B166" s="71"/>
      <c r="C166" s="71"/>
      <c r="D166" s="72"/>
      <c r="E166" s="72"/>
      <c r="F166" s="73"/>
      <c r="G166" s="73"/>
      <c r="H166" s="73"/>
      <c r="I166" s="73"/>
      <c r="J166" s="6"/>
      <c r="K166" s="122" t="str">
        <f>IF(ISBLANK(D166),"",IF(D165&lt;D166,((D166-200)-$D$173),((D166+200)-$D$173)))</f>
        <v/>
      </c>
      <c r="L166" s="123" t="str">
        <f t="shared" si="45"/>
        <v/>
      </c>
      <c r="M166" s="124" t="s">
        <v>38</v>
      </c>
      <c r="N166" s="122" t="str">
        <f>IF(ISBLANK(E166),"",(400-E166)-$E$173)</f>
        <v/>
      </c>
      <c r="O166" s="123" t="str">
        <f t="shared" si="46"/>
        <v/>
      </c>
      <c r="P166" s="124" t="s">
        <v>38</v>
      </c>
      <c r="Q166" s="125" t="str">
        <f t="shared" si="47"/>
        <v/>
      </c>
      <c r="R166" s="126" t="s">
        <v>38</v>
      </c>
      <c r="S166" s="127" t="str">
        <f t="shared" si="48"/>
        <v/>
      </c>
      <c r="T166" s="128" t="str">
        <f>IF(M166="ON",IF(ISBLANK(D166),"0",IF(D165&lt;D166,(D166-200),(D166+200))),"0")</f>
        <v>0</v>
      </c>
      <c r="U166" s="128" t="str">
        <f t="shared" si="49"/>
        <v>0</v>
      </c>
      <c r="V166" s="128" t="str">
        <f t="shared" si="50"/>
        <v>0</v>
      </c>
      <c r="W166" s="128" t="str">
        <f t="shared" si="51"/>
        <v>0</v>
      </c>
      <c r="X166" s="129"/>
    </row>
    <row r="167" spans="1:24" x14ac:dyDescent="0.3">
      <c r="A167" s="69">
        <v>15</v>
      </c>
      <c r="B167" s="71"/>
      <c r="C167" s="71"/>
      <c r="D167" s="72"/>
      <c r="E167" s="72"/>
      <c r="F167" s="73"/>
      <c r="G167" s="73"/>
      <c r="H167" s="73"/>
      <c r="I167" s="73"/>
      <c r="J167" s="6"/>
      <c r="K167" s="38" t="str">
        <f>IF(ISBLANK(D167),"",D167-$D$173)</f>
        <v/>
      </c>
      <c r="L167" s="46" t="str">
        <f t="shared" si="45"/>
        <v/>
      </c>
      <c r="M167" s="40" t="s">
        <v>38</v>
      </c>
      <c r="N167" s="38" t="str">
        <f>IF(ISBLANK(E167),"",E167-$E$173)</f>
        <v/>
      </c>
      <c r="O167" s="46" t="str">
        <f t="shared" si="46"/>
        <v/>
      </c>
      <c r="P167" s="40" t="s">
        <v>38</v>
      </c>
      <c r="Q167" s="41" t="str">
        <f t="shared" si="47"/>
        <v/>
      </c>
      <c r="R167" s="42" t="s">
        <v>38</v>
      </c>
      <c r="S167" s="43" t="str">
        <f t="shared" si="48"/>
        <v/>
      </c>
      <c r="T167" s="44" t="str">
        <f>IF(M167="ON",IF(ISBLANK(D167),"0",D167),"0")</f>
        <v>0</v>
      </c>
      <c r="U167" s="44" t="str">
        <f t="shared" si="49"/>
        <v>0</v>
      </c>
      <c r="V167" s="44" t="str">
        <f t="shared" si="50"/>
        <v>0</v>
      </c>
      <c r="W167" s="44" t="str">
        <f t="shared" si="51"/>
        <v>0</v>
      </c>
      <c r="X167" s="45"/>
    </row>
    <row r="168" spans="1:24" x14ac:dyDescent="0.3">
      <c r="A168" s="69">
        <v>16</v>
      </c>
      <c r="B168" s="71"/>
      <c r="C168" s="71"/>
      <c r="D168" s="72"/>
      <c r="E168" s="72"/>
      <c r="F168" s="73"/>
      <c r="G168" s="73"/>
      <c r="H168" s="73"/>
      <c r="I168" s="73"/>
      <c r="J168" s="6"/>
      <c r="K168" s="122" t="str">
        <f>IF(ISBLANK(D168),"",IF(D167&lt;D168,((D168-200)-$D$173),((D168+200)-$D$173)))</f>
        <v/>
      </c>
      <c r="L168" s="123" t="str">
        <f t="shared" si="45"/>
        <v/>
      </c>
      <c r="M168" s="124" t="s">
        <v>38</v>
      </c>
      <c r="N168" s="122" t="str">
        <f>IF(ISBLANK(E168),"",(400-E168)-$E$173)</f>
        <v/>
      </c>
      <c r="O168" s="123" t="str">
        <f t="shared" si="46"/>
        <v/>
      </c>
      <c r="P168" s="124" t="s">
        <v>38</v>
      </c>
      <c r="Q168" s="125" t="str">
        <f t="shared" si="47"/>
        <v/>
      </c>
      <c r="R168" s="126" t="s">
        <v>38</v>
      </c>
      <c r="S168" s="127" t="str">
        <f t="shared" si="48"/>
        <v/>
      </c>
      <c r="T168" s="128" t="str">
        <f>IF(M168="ON",IF(ISBLANK(D168),"0",IF(D167&lt;D168,(D168-200),(D168+200))),"0")</f>
        <v>0</v>
      </c>
      <c r="U168" s="128" t="str">
        <f t="shared" si="49"/>
        <v>0</v>
      </c>
      <c r="V168" s="128" t="str">
        <f t="shared" si="50"/>
        <v>0</v>
      </c>
      <c r="W168" s="128" t="str">
        <f t="shared" si="51"/>
        <v>0</v>
      </c>
      <c r="X168" s="129"/>
    </row>
    <row r="169" spans="1:24" x14ac:dyDescent="0.3">
      <c r="A169" s="69">
        <v>17</v>
      </c>
      <c r="B169" s="71"/>
      <c r="C169" s="71"/>
      <c r="D169" s="72"/>
      <c r="E169" s="72"/>
      <c r="F169" s="73"/>
      <c r="G169" s="73"/>
      <c r="H169" s="73"/>
      <c r="I169" s="73"/>
      <c r="J169" s="6"/>
      <c r="K169" s="38" t="str">
        <f>IF(ISBLANK(D169),"",D169-$D$173)</f>
        <v/>
      </c>
      <c r="L169" s="46" t="str">
        <f t="shared" si="45"/>
        <v/>
      </c>
      <c r="M169" s="40" t="s">
        <v>38</v>
      </c>
      <c r="N169" s="38" t="str">
        <f>IF(ISBLANK(E169),"",E169-$E$173)</f>
        <v/>
      </c>
      <c r="O169" s="46" t="str">
        <f t="shared" si="46"/>
        <v/>
      </c>
      <c r="P169" s="40" t="s">
        <v>38</v>
      </c>
      <c r="Q169" s="41" t="str">
        <f t="shared" si="47"/>
        <v/>
      </c>
      <c r="R169" s="42" t="s">
        <v>38</v>
      </c>
      <c r="S169" s="43" t="str">
        <f t="shared" si="48"/>
        <v/>
      </c>
      <c r="T169" s="44" t="str">
        <f>IF(M169="ON",IF(ISBLANK(D169),"0",D169),"0")</f>
        <v>0</v>
      </c>
      <c r="U169" s="44" t="str">
        <f t="shared" si="49"/>
        <v>0</v>
      </c>
      <c r="V169" s="44" t="str">
        <f t="shared" si="50"/>
        <v>0</v>
      </c>
      <c r="W169" s="44" t="str">
        <f t="shared" si="51"/>
        <v>0</v>
      </c>
      <c r="X169" s="45"/>
    </row>
    <row r="170" spans="1:24" x14ac:dyDescent="0.3">
      <c r="A170" s="69">
        <v>18</v>
      </c>
      <c r="B170" s="71"/>
      <c r="C170" s="71"/>
      <c r="D170" s="72"/>
      <c r="E170" s="72"/>
      <c r="F170" s="73"/>
      <c r="G170" s="73"/>
      <c r="H170" s="73"/>
      <c r="I170" s="73"/>
      <c r="J170" s="6"/>
      <c r="K170" s="122" t="str">
        <f>IF(ISBLANK(D170),"",IF(D169&lt;D170,((D170-200)-$D$173),((D170+200)-$D$173)))</f>
        <v/>
      </c>
      <c r="L170" s="123" t="str">
        <f t="shared" si="45"/>
        <v/>
      </c>
      <c r="M170" s="124" t="s">
        <v>38</v>
      </c>
      <c r="N170" s="122" t="str">
        <f>IF(ISBLANK(E170),"",(400-E170)-$E$173)</f>
        <v/>
      </c>
      <c r="O170" s="123" t="str">
        <f t="shared" si="46"/>
        <v/>
      </c>
      <c r="P170" s="124" t="s">
        <v>38</v>
      </c>
      <c r="Q170" s="125" t="str">
        <f t="shared" si="47"/>
        <v/>
      </c>
      <c r="R170" s="126" t="s">
        <v>38</v>
      </c>
      <c r="S170" s="127" t="str">
        <f t="shared" si="48"/>
        <v/>
      </c>
      <c r="T170" s="128" t="str">
        <f>IF(M170="ON",IF(ISBLANK(D170),"0",IF(D169&lt;D170,(D170-200),(D170+200))),"0")</f>
        <v>0</v>
      </c>
      <c r="U170" s="128" t="str">
        <f t="shared" si="49"/>
        <v>0</v>
      </c>
      <c r="V170" s="128" t="str">
        <f t="shared" si="50"/>
        <v>0</v>
      </c>
      <c r="W170" s="128" t="str">
        <f t="shared" si="51"/>
        <v>0</v>
      </c>
      <c r="X170" s="129"/>
    </row>
    <row r="171" spans="1:24" x14ac:dyDescent="0.3">
      <c r="A171" s="69">
        <v>19</v>
      </c>
      <c r="B171" s="71"/>
      <c r="C171" s="71"/>
      <c r="D171" s="72"/>
      <c r="E171" s="72"/>
      <c r="F171" s="73"/>
      <c r="G171" s="73"/>
      <c r="H171" s="73"/>
      <c r="I171" s="73"/>
      <c r="J171" s="6"/>
      <c r="K171" s="38" t="str">
        <f>IF(ISBLANK(D171),"",D171-$D$173)</f>
        <v/>
      </c>
      <c r="L171" s="46" t="str">
        <f t="shared" si="45"/>
        <v/>
      </c>
      <c r="M171" s="40" t="s">
        <v>38</v>
      </c>
      <c r="N171" s="38" t="str">
        <f>IF(ISBLANK(E171),"",E171-$E$173)</f>
        <v/>
      </c>
      <c r="O171" s="46" t="str">
        <f t="shared" si="46"/>
        <v/>
      </c>
      <c r="P171" s="40" t="s">
        <v>38</v>
      </c>
      <c r="Q171" s="41" t="str">
        <f t="shared" si="47"/>
        <v/>
      </c>
      <c r="R171" s="42" t="s">
        <v>38</v>
      </c>
      <c r="S171" s="43" t="str">
        <f t="shared" si="48"/>
        <v/>
      </c>
      <c r="T171" s="44" t="str">
        <f>IF(M171="ON",IF(ISBLANK(D171),"0",D171),"0")</f>
        <v>0</v>
      </c>
      <c r="U171" s="44" t="str">
        <f t="shared" si="49"/>
        <v>0</v>
      </c>
      <c r="V171" s="44" t="str">
        <f t="shared" si="50"/>
        <v>0</v>
      </c>
      <c r="W171" s="44" t="str">
        <f t="shared" si="51"/>
        <v>0</v>
      </c>
      <c r="X171" s="45"/>
    </row>
    <row r="172" spans="1:24" x14ac:dyDescent="0.3">
      <c r="A172" s="69">
        <v>20</v>
      </c>
      <c r="B172" s="71"/>
      <c r="C172" s="71"/>
      <c r="D172" s="72"/>
      <c r="E172" s="72"/>
      <c r="F172" s="73"/>
      <c r="G172" s="73"/>
      <c r="H172" s="73"/>
      <c r="I172" s="73"/>
      <c r="J172" s="6"/>
      <c r="K172" s="122" t="str">
        <f>IF(ISBLANK(D172),"",IF(D171&lt;D172,((D172-200)-$D$173),((D172+200)-$D$173)))</f>
        <v/>
      </c>
      <c r="L172" s="123" t="str">
        <f t="shared" si="45"/>
        <v/>
      </c>
      <c r="M172" s="124" t="s">
        <v>38</v>
      </c>
      <c r="N172" s="122" t="str">
        <f>IF(ISBLANK(E172),"",(400-E172)-$E$173)</f>
        <v/>
      </c>
      <c r="O172" s="123" t="str">
        <f t="shared" si="46"/>
        <v/>
      </c>
      <c r="P172" s="124" t="s">
        <v>38</v>
      </c>
      <c r="Q172" s="125" t="str">
        <f t="shared" si="47"/>
        <v/>
      </c>
      <c r="R172" s="126" t="s">
        <v>38</v>
      </c>
      <c r="S172" s="127" t="str">
        <f t="shared" si="48"/>
        <v/>
      </c>
      <c r="T172" s="128" t="str">
        <f>IF(M172="ON",IF(ISBLANK(D172),"0",IF(D171&lt;D172,(D172-200),(D172+200))),"0")</f>
        <v>0</v>
      </c>
      <c r="U172" s="128" t="str">
        <f t="shared" si="49"/>
        <v>0</v>
      </c>
      <c r="V172" s="128" t="str">
        <f t="shared" si="50"/>
        <v>0</v>
      </c>
      <c r="W172" s="128" t="str">
        <f t="shared" si="51"/>
        <v>0</v>
      </c>
      <c r="X172" s="129"/>
    </row>
    <row r="173" spans="1:24" x14ac:dyDescent="0.3">
      <c r="A173" s="52"/>
      <c r="B173" s="49">
        <f>B153</f>
        <v>0</v>
      </c>
      <c r="C173" s="49">
        <f>C153</f>
        <v>0</v>
      </c>
      <c r="D173" s="50">
        <f>T173</f>
        <v>0</v>
      </c>
      <c r="E173" s="50">
        <f>U173</f>
        <v>0</v>
      </c>
      <c r="F173" s="51">
        <f>V173</f>
        <v>0</v>
      </c>
      <c r="G173" s="51">
        <f>W173</f>
        <v>0</v>
      </c>
      <c r="H173" s="49">
        <f>H153</f>
        <v>0</v>
      </c>
      <c r="I173" s="49">
        <f>I153</f>
        <v>0</v>
      </c>
      <c r="J173" s="6"/>
      <c r="K173" s="52"/>
      <c r="L173" s="53"/>
      <c r="M173" s="54"/>
      <c r="N173" s="52"/>
      <c r="O173" s="53"/>
      <c r="P173" s="55"/>
      <c r="Q173" s="52"/>
      <c r="R173" s="55"/>
      <c r="S173" s="54"/>
      <c r="T173" s="56">
        <f>IF(T174=0,VALUE(0),(T153+T154+T155+T156+T157+T158+T159+T160+T161+T162+T163+T164+T165+T166+T167+T168+T169+T170+T171+T172)/T174)</f>
        <v>0</v>
      </c>
      <c r="U173" s="57">
        <f>IF(U174=0,VALUE(0),(U153+U154+U155+U156+U157+U158+U159+U160+U161+U162+U163+U164+U165+U166+U167+U168+U169+U170+U171+U172)/U174)</f>
        <v>0</v>
      </c>
      <c r="V173" s="57">
        <f>IF(V174=0,VALUE(0),(V153+V154+V155+V156+V157+V158+V159+V160+V161+V162+V163+V164+V165+V166+V167+V168+V169+V170+V171+V172)/V174)</f>
        <v>0</v>
      </c>
      <c r="W173" s="57">
        <f>IF(W174=0,VALUE(0),(W153+W154+W155+W156+W157+W158+W159+W160+W161+W162+W163+W164+W165+W166+W167+W168+W169+W170+W171+W172)/W174)</f>
        <v>0</v>
      </c>
      <c r="X173" s="58"/>
    </row>
    <row r="174" spans="1:24" x14ac:dyDescent="0.3">
      <c r="A174" s="62"/>
      <c r="B174" s="19"/>
      <c r="C174" s="19"/>
      <c r="D174" s="60"/>
      <c r="E174" s="60"/>
      <c r="F174" s="61"/>
      <c r="G174" s="61"/>
      <c r="H174" s="19"/>
      <c r="I174" s="19"/>
      <c r="J174" s="19"/>
      <c r="K174" s="62"/>
      <c r="L174" s="63"/>
      <c r="M174" s="64"/>
      <c r="N174" s="62"/>
      <c r="O174" s="63"/>
      <c r="P174" s="65"/>
      <c r="Q174" s="62"/>
      <c r="R174" s="65"/>
      <c r="S174" s="64"/>
      <c r="T174" s="66">
        <f>COUNT(T153:T172)</f>
        <v>0</v>
      </c>
      <c r="U174" s="66">
        <f>COUNT(U153:U172)</f>
        <v>0</v>
      </c>
      <c r="V174" s="66">
        <f>COUNT(V153:V172)</f>
        <v>0</v>
      </c>
      <c r="W174" s="66">
        <f>COUNT(W153:W172)</f>
        <v>0</v>
      </c>
      <c r="X174" s="64"/>
    </row>
    <row r="175" spans="1:24" x14ac:dyDescent="0.3">
      <c r="X175" s="22"/>
    </row>
    <row r="176" spans="1:24" x14ac:dyDescent="0.3">
      <c r="A176" s="23" t="s">
        <v>24</v>
      </c>
      <c r="B176" s="23" t="s">
        <v>25</v>
      </c>
      <c r="C176" s="23" t="s">
        <v>26</v>
      </c>
      <c r="D176" s="23" t="s">
        <v>4</v>
      </c>
      <c r="E176" s="23" t="s">
        <v>5</v>
      </c>
      <c r="F176" s="23" t="s">
        <v>27</v>
      </c>
      <c r="G176" s="23" t="s">
        <v>28</v>
      </c>
      <c r="H176" s="23" t="s">
        <v>8</v>
      </c>
      <c r="I176" s="24" t="s">
        <v>29</v>
      </c>
      <c r="J176" s="25"/>
      <c r="K176" s="24" t="s">
        <v>30</v>
      </c>
      <c r="L176" s="26" t="s">
        <v>31</v>
      </c>
      <c r="M176" s="25"/>
      <c r="N176" s="24" t="s">
        <v>32</v>
      </c>
      <c r="O176" s="26" t="s">
        <v>31</v>
      </c>
      <c r="P176" s="25"/>
      <c r="Q176" s="24" t="s">
        <v>33</v>
      </c>
      <c r="R176" s="26"/>
      <c r="S176" s="25" t="s">
        <v>34</v>
      </c>
      <c r="T176" s="67" t="s">
        <v>35</v>
      </c>
      <c r="U176" s="27" t="s">
        <v>35</v>
      </c>
      <c r="V176" s="27" t="s">
        <v>36</v>
      </c>
      <c r="W176" s="28" t="s">
        <v>36</v>
      </c>
      <c r="X176" s="206" t="s">
        <v>20</v>
      </c>
    </row>
    <row r="177" spans="1:24" x14ac:dyDescent="0.3">
      <c r="A177" s="29"/>
      <c r="B177" s="29"/>
      <c r="C177" s="29"/>
      <c r="D177" s="29"/>
      <c r="E177" s="29"/>
      <c r="F177" s="29"/>
      <c r="G177" s="29"/>
      <c r="H177" s="29"/>
      <c r="I177" s="30"/>
      <c r="J177" s="31"/>
      <c r="K177" s="30"/>
      <c r="L177" s="32"/>
      <c r="M177" s="31"/>
      <c r="N177" s="30"/>
      <c r="O177" s="32"/>
      <c r="P177" s="31"/>
      <c r="Q177" s="30"/>
      <c r="R177" s="32"/>
      <c r="S177" s="31"/>
      <c r="T177" s="68" t="s">
        <v>4</v>
      </c>
      <c r="U177" s="33" t="s">
        <v>5</v>
      </c>
      <c r="V177" s="33" t="s">
        <v>27</v>
      </c>
      <c r="W177" s="34" t="s">
        <v>37</v>
      </c>
      <c r="X177" s="207"/>
    </row>
    <row r="178" spans="1:24" x14ac:dyDescent="0.3">
      <c r="A178" s="69">
        <v>1</v>
      </c>
      <c r="B178" s="37"/>
      <c r="C178" s="37"/>
      <c r="D178" s="75"/>
      <c r="E178" s="75"/>
      <c r="F178" s="75"/>
      <c r="G178" s="75"/>
      <c r="H178" s="74"/>
      <c r="I178" s="74"/>
      <c r="J178" s="6"/>
      <c r="K178" s="38" t="str">
        <f>IF(ISBLANK(D178),"",D178-$D$198)</f>
        <v/>
      </c>
      <c r="L178" s="39" t="str">
        <f t="shared" ref="L178:L197" si="52">IF(K178="","",SIN(K178*PI()/200)*G178)</f>
        <v/>
      </c>
      <c r="M178" s="40" t="s">
        <v>38</v>
      </c>
      <c r="N178" s="38" t="str">
        <f>IF(ISBLANK(E178),"",E178-$E$198)</f>
        <v/>
      </c>
      <c r="O178" s="39" t="str">
        <f t="shared" ref="O178:O197" si="53">IF(N178="","",SIN(N178*PI()/200)*G178)</f>
        <v/>
      </c>
      <c r="P178" s="40" t="s">
        <v>38</v>
      </c>
      <c r="Q178" s="41" t="str">
        <f t="shared" ref="Q178:Q197" si="54">IF(ISBLANK(F178),"",F178-$F$198)</f>
        <v/>
      </c>
      <c r="R178" s="42" t="s">
        <v>38</v>
      </c>
      <c r="S178" s="43" t="str">
        <f t="shared" ref="S178:S197" si="55">IF(ISBLANK(G178),"",G178-$G$198)</f>
        <v/>
      </c>
      <c r="T178" s="44" t="str">
        <f>IF(M178="ON",IF(ISBLANK(D178),"0",D178),"0")</f>
        <v>0</v>
      </c>
      <c r="U178" s="44" t="str">
        <f t="shared" ref="U178:U197" si="56">IF(P178="ON",IF(ISBLANK(E178),"0",IF(E178&lt;200,E178,(400-E178))),"0")</f>
        <v>0</v>
      </c>
      <c r="V178" s="44" t="str">
        <f t="shared" ref="V178:V197" si="57">IF(R178="ON",IF(ISBLANK(F178),"0",F178),"0")</f>
        <v>0</v>
      </c>
      <c r="W178" s="44" t="str">
        <f t="shared" ref="W178:W197" si="58">IF(R178="ON",IF(ISBLANK(G178),"0",G178),"0")</f>
        <v>0</v>
      </c>
      <c r="X178" s="45"/>
    </row>
    <row r="179" spans="1:24" x14ac:dyDescent="0.3">
      <c r="A179" s="69">
        <v>2</v>
      </c>
      <c r="B179" s="37"/>
      <c r="C179" s="37"/>
      <c r="D179" s="75"/>
      <c r="E179" s="75"/>
      <c r="F179" s="75"/>
      <c r="G179" s="75"/>
      <c r="H179" s="74"/>
      <c r="I179" s="74"/>
      <c r="J179" s="6"/>
      <c r="K179" s="122" t="str">
        <f>IF(ISBLANK(D179),"",IF(D178&lt;D179,((D179-200)-$D$198),((D179+200)-$D$198)))</f>
        <v/>
      </c>
      <c r="L179" s="123" t="str">
        <f t="shared" si="52"/>
        <v/>
      </c>
      <c r="M179" s="124" t="s">
        <v>38</v>
      </c>
      <c r="N179" s="122" t="str">
        <f>IF(ISBLANK(E179),"",(400-E179)-$E$198)</f>
        <v/>
      </c>
      <c r="O179" s="123" t="str">
        <f t="shared" si="53"/>
        <v/>
      </c>
      <c r="P179" s="124" t="s">
        <v>38</v>
      </c>
      <c r="Q179" s="125" t="str">
        <f t="shared" si="54"/>
        <v/>
      </c>
      <c r="R179" s="126" t="s">
        <v>38</v>
      </c>
      <c r="S179" s="127" t="str">
        <f t="shared" si="55"/>
        <v/>
      </c>
      <c r="T179" s="128" t="str">
        <f>IF(M179="ON",IF(ISBLANK(D179),"0",IF(D178&lt;D179,(D179-200),(D179+200))),"0")</f>
        <v>0</v>
      </c>
      <c r="U179" s="128" t="str">
        <f t="shared" si="56"/>
        <v>0</v>
      </c>
      <c r="V179" s="128" t="str">
        <f t="shared" si="57"/>
        <v>0</v>
      </c>
      <c r="W179" s="128" t="str">
        <f t="shared" si="58"/>
        <v>0</v>
      </c>
      <c r="X179" s="129"/>
    </row>
    <row r="180" spans="1:24" x14ac:dyDescent="0.3">
      <c r="A180" s="69">
        <v>3</v>
      </c>
      <c r="B180" s="36"/>
      <c r="C180" s="37"/>
      <c r="D180" s="37"/>
      <c r="E180" s="37"/>
      <c r="F180" s="37"/>
      <c r="G180" s="37"/>
      <c r="H180" s="37"/>
      <c r="I180" s="37"/>
      <c r="J180" s="6"/>
      <c r="K180" s="38" t="str">
        <f>IF(ISBLANK(D180),"",D180-$D$198)</f>
        <v/>
      </c>
      <c r="L180" s="46" t="str">
        <f t="shared" si="52"/>
        <v/>
      </c>
      <c r="M180" s="40" t="s">
        <v>38</v>
      </c>
      <c r="N180" s="38" t="str">
        <f>IF(ISBLANK(E180),"",E180-$E$198)</f>
        <v/>
      </c>
      <c r="O180" s="46" t="str">
        <f t="shared" si="53"/>
        <v/>
      </c>
      <c r="P180" s="40" t="s">
        <v>38</v>
      </c>
      <c r="Q180" s="41" t="str">
        <f t="shared" si="54"/>
        <v/>
      </c>
      <c r="R180" s="42" t="s">
        <v>38</v>
      </c>
      <c r="S180" s="43" t="str">
        <f t="shared" si="55"/>
        <v/>
      </c>
      <c r="T180" s="44" t="str">
        <f>IF(M180="ON",IF(ISBLANK(D180),"0",D180),"0")</f>
        <v>0</v>
      </c>
      <c r="U180" s="44" t="str">
        <f t="shared" si="56"/>
        <v>0</v>
      </c>
      <c r="V180" s="44" t="str">
        <f t="shared" si="57"/>
        <v>0</v>
      </c>
      <c r="W180" s="44" t="str">
        <f t="shared" si="58"/>
        <v>0</v>
      </c>
      <c r="X180" s="45"/>
    </row>
    <row r="181" spans="1:24" x14ac:dyDescent="0.3">
      <c r="A181" s="69">
        <v>4</v>
      </c>
      <c r="B181" s="36"/>
      <c r="C181" s="37"/>
      <c r="D181" s="37"/>
      <c r="E181" s="37"/>
      <c r="F181" s="37"/>
      <c r="G181" s="37"/>
      <c r="H181" s="37"/>
      <c r="I181" s="37"/>
      <c r="J181" s="6"/>
      <c r="K181" s="122" t="str">
        <f>IF(ISBLANK(D181),"",IF(D180&lt;D181,((D181-200)-$D$198),((D181+200)-$D$198)))</f>
        <v/>
      </c>
      <c r="L181" s="123" t="str">
        <f t="shared" si="52"/>
        <v/>
      </c>
      <c r="M181" s="124" t="s">
        <v>38</v>
      </c>
      <c r="N181" s="122" t="str">
        <f>IF(ISBLANK(E181),"",(400-E181)-$E$198)</f>
        <v/>
      </c>
      <c r="O181" s="123" t="str">
        <f t="shared" si="53"/>
        <v/>
      </c>
      <c r="P181" s="124" t="s">
        <v>38</v>
      </c>
      <c r="Q181" s="125" t="str">
        <f t="shared" si="54"/>
        <v/>
      </c>
      <c r="R181" s="126" t="s">
        <v>38</v>
      </c>
      <c r="S181" s="127" t="str">
        <f t="shared" si="55"/>
        <v/>
      </c>
      <c r="T181" s="128" t="str">
        <f>IF(M181="ON",IF(ISBLANK(D181),"0",IF(D180&lt;D181,(D181-200),(D181+200))),"0")</f>
        <v>0</v>
      </c>
      <c r="U181" s="128" t="str">
        <f t="shared" si="56"/>
        <v>0</v>
      </c>
      <c r="V181" s="128" t="str">
        <f t="shared" si="57"/>
        <v>0</v>
      </c>
      <c r="W181" s="128" t="str">
        <f t="shared" si="58"/>
        <v>0</v>
      </c>
      <c r="X181" s="129"/>
    </row>
    <row r="182" spans="1:24" x14ac:dyDescent="0.3">
      <c r="A182" s="69">
        <v>5</v>
      </c>
      <c r="B182" s="36"/>
      <c r="C182" s="37"/>
      <c r="D182" s="37"/>
      <c r="E182" s="37"/>
      <c r="F182" s="37"/>
      <c r="G182" s="37"/>
      <c r="H182" s="37"/>
      <c r="I182" s="37"/>
      <c r="J182" s="6"/>
      <c r="K182" s="38" t="str">
        <f>IF(ISBLANK(D182),"",D182-$D$198)</f>
        <v/>
      </c>
      <c r="L182" s="46" t="str">
        <f t="shared" si="52"/>
        <v/>
      </c>
      <c r="M182" s="40" t="s">
        <v>38</v>
      </c>
      <c r="N182" s="38" t="str">
        <f>IF(ISBLANK(E182),"",E182-$E$198)</f>
        <v/>
      </c>
      <c r="O182" s="46" t="str">
        <f t="shared" si="53"/>
        <v/>
      </c>
      <c r="P182" s="40" t="s">
        <v>38</v>
      </c>
      <c r="Q182" s="41" t="str">
        <f t="shared" si="54"/>
        <v/>
      </c>
      <c r="R182" s="42" t="s">
        <v>38</v>
      </c>
      <c r="S182" s="43" t="str">
        <f t="shared" si="55"/>
        <v/>
      </c>
      <c r="T182" s="44" t="str">
        <f>IF(M182="ON",IF(ISBLANK(D182),"0",D182),"0")</f>
        <v>0</v>
      </c>
      <c r="U182" s="44" t="str">
        <f t="shared" si="56"/>
        <v>0</v>
      </c>
      <c r="V182" s="44" t="str">
        <f t="shared" si="57"/>
        <v>0</v>
      </c>
      <c r="W182" s="44" t="str">
        <f t="shared" si="58"/>
        <v>0</v>
      </c>
      <c r="X182" s="45"/>
    </row>
    <row r="183" spans="1:24" x14ac:dyDescent="0.3">
      <c r="A183" s="69">
        <v>6</v>
      </c>
      <c r="B183" s="36"/>
      <c r="C183" s="37"/>
      <c r="D183" s="37"/>
      <c r="E183" s="37"/>
      <c r="F183" s="37"/>
      <c r="G183" s="37"/>
      <c r="H183" s="37"/>
      <c r="I183" s="37"/>
      <c r="J183" s="6"/>
      <c r="K183" s="122" t="str">
        <f>IF(ISBLANK(D183),"",IF(D182&lt;D183,((D183-200)-$D$198),((D183+200)-$D$198)))</f>
        <v/>
      </c>
      <c r="L183" s="123" t="str">
        <f t="shared" si="52"/>
        <v/>
      </c>
      <c r="M183" s="124" t="s">
        <v>38</v>
      </c>
      <c r="N183" s="122" t="str">
        <f>IF(ISBLANK(E183),"",(400-E183)-$E$198)</f>
        <v/>
      </c>
      <c r="O183" s="123" t="str">
        <f t="shared" si="53"/>
        <v/>
      </c>
      <c r="P183" s="124" t="s">
        <v>38</v>
      </c>
      <c r="Q183" s="125" t="str">
        <f t="shared" si="54"/>
        <v/>
      </c>
      <c r="R183" s="126" t="s">
        <v>38</v>
      </c>
      <c r="S183" s="127" t="str">
        <f t="shared" si="55"/>
        <v/>
      </c>
      <c r="T183" s="128" t="str">
        <f>IF(M183="ON",IF(ISBLANK(D183),"0",IF(D182&lt;D183,(D183-200),(D183+200))),"0")</f>
        <v>0</v>
      </c>
      <c r="U183" s="128" t="str">
        <f t="shared" si="56"/>
        <v>0</v>
      </c>
      <c r="V183" s="128" t="str">
        <f t="shared" si="57"/>
        <v>0</v>
      </c>
      <c r="W183" s="128" t="str">
        <f t="shared" si="58"/>
        <v>0</v>
      </c>
      <c r="X183" s="129"/>
    </row>
    <row r="184" spans="1:24" x14ac:dyDescent="0.3">
      <c r="A184" s="69">
        <v>7</v>
      </c>
      <c r="B184" s="36"/>
      <c r="C184" s="37"/>
      <c r="D184" s="37"/>
      <c r="E184" s="37"/>
      <c r="F184" s="37"/>
      <c r="G184" s="37"/>
      <c r="H184" s="37"/>
      <c r="I184" s="37"/>
      <c r="J184" s="6"/>
      <c r="K184" s="38" t="str">
        <f>IF(ISBLANK(D184),"",D184-$D$198)</f>
        <v/>
      </c>
      <c r="L184" s="46" t="str">
        <f t="shared" si="52"/>
        <v/>
      </c>
      <c r="M184" s="40" t="s">
        <v>38</v>
      </c>
      <c r="N184" s="38" t="str">
        <f>IF(ISBLANK(E184),"",E184-$E$198)</f>
        <v/>
      </c>
      <c r="O184" s="46" t="str">
        <f t="shared" si="53"/>
        <v/>
      </c>
      <c r="P184" s="40" t="s">
        <v>38</v>
      </c>
      <c r="Q184" s="41" t="str">
        <f t="shared" si="54"/>
        <v/>
      </c>
      <c r="R184" s="42" t="s">
        <v>38</v>
      </c>
      <c r="S184" s="43" t="str">
        <f t="shared" si="55"/>
        <v/>
      </c>
      <c r="T184" s="44" t="str">
        <f>IF(M184="ON",IF(ISBLANK(D184),"0",D184),"0")</f>
        <v>0</v>
      </c>
      <c r="U184" s="44" t="str">
        <f t="shared" si="56"/>
        <v>0</v>
      </c>
      <c r="V184" s="44" t="str">
        <f t="shared" si="57"/>
        <v>0</v>
      </c>
      <c r="W184" s="44" t="str">
        <f t="shared" si="58"/>
        <v>0</v>
      </c>
      <c r="X184" s="45"/>
    </row>
    <row r="185" spans="1:24" x14ac:dyDescent="0.3">
      <c r="A185" s="69">
        <v>8</v>
      </c>
      <c r="B185" s="36"/>
      <c r="C185" s="37"/>
      <c r="D185" s="37"/>
      <c r="E185" s="37"/>
      <c r="F185" s="37"/>
      <c r="G185" s="37"/>
      <c r="H185" s="37"/>
      <c r="I185" s="37"/>
      <c r="J185" s="6"/>
      <c r="K185" s="122" t="str">
        <f>IF(ISBLANK(D185),"",IF(D184&lt;D185,((D185-200)-$D$198),((D185+200)-$D$198)))</f>
        <v/>
      </c>
      <c r="L185" s="123" t="str">
        <f t="shared" si="52"/>
        <v/>
      </c>
      <c r="M185" s="124" t="s">
        <v>38</v>
      </c>
      <c r="N185" s="122" t="str">
        <f>IF(ISBLANK(E185),"",(400-E185)-$E$198)</f>
        <v/>
      </c>
      <c r="O185" s="123" t="str">
        <f t="shared" si="53"/>
        <v/>
      </c>
      <c r="P185" s="124" t="s">
        <v>38</v>
      </c>
      <c r="Q185" s="125" t="str">
        <f t="shared" si="54"/>
        <v/>
      </c>
      <c r="R185" s="126" t="s">
        <v>38</v>
      </c>
      <c r="S185" s="127" t="str">
        <f t="shared" si="55"/>
        <v/>
      </c>
      <c r="T185" s="128" t="str">
        <f>IF(M185="ON",IF(ISBLANK(D185),"0",IF(D184&lt;D185,(D185-200),(D185+200))),"0")</f>
        <v>0</v>
      </c>
      <c r="U185" s="128" t="str">
        <f t="shared" si="56"/>
        <v>0</v>
      </c>
      <c r="V185" s="128" t="str">
        <f t="shared" si="57"/>
        <v>0</v>
      </c>
      <c r="W185" s="128" t="str">
        <f t="shared" si="58"/>
        <v>0</v>
      </c>
      <c r="X185" s="129"/>
    </row>
    <row r="186" spans="1:24" x14ac:dyDescent="0.3">
      <c r="A186" s="69">
        <v>9</v>
      </c>
      <c r="B186" s="36"/>
      <c r="C186" s="37"/>
      <c r="D186" s="37"/>
      <c r="E186" s="37"/>
      <c r="F186" s="37"/>
      <c r="G186" s="37"/>
      <c r="H186" s="37"/>
      <c r="I186" s="37"/>
      <c r="J186" s="6"/>
      <c r="K186" s="38" t="str">
        <f>IF(ISBLANK(D186),"",D186-$D$198)</f>
        <v/>
      </c>
      <c r="L186" s="46" t="str">
        <f t="shared" si="52"/>
        <v/>
      </c>
      <c r="M186" s="40" t="s">
        <v>38</v>
      </c>
      <c r="N186" s="38" t="str">
        <f>IF(ISBLANK(E186),"",E186-$E$198)</f>
        <v/>
      </c>
      <c r="O186" s="46" t="str">
        <f t="shared" si="53"/>
        <v/>
      </c>
      <c r="P186" s="40" t="s">
        <v>38</v>
      </c>
      <c r="Q186" s="41" t="str">
        <f t="shared" si="54"/>
        <v/>
      </c>
      <c r="R186" s="42" t="s">
        <v>38</v>
      </c>
      <c r="S186" s="43" t="str">
        <f t="shared" si="55"/>
        <v/>
      </c>
      <c r="T186" s="44" t="str">
        <f>IF(M186="ON",IF(ISBLANK(D186),"0",D186),"0")</f>
        <v>0</v>
      </c>
      <c r="U186" s="44" t="str">
        <f t="shared" si="56"/>
        <v>0</v>
      </c>
      <c r="V186" s="44" t="str">
        <f t="shared" si="57"/>
        <v>0</v>
      </c>
      <c r="W186" s="44" t="str">
        <f t="shared" si="58"/>
        <v>0</v>
      </c>
      <c r="X186" s="45"/>
    </row>
    <row r="187" spans="1:24" x14ac:dyDescent="0.3">
      <c r="A187" s="69">
        <v>10</v>
      </c>
      <c r="B187" s="36"/>
      <c r="C187" s="37"/>
      <c r="D187" s="37"/>
      <c r="E187" s="37"/>
      <c r="F187" s="37"/>
      <c r="G187" s="37"/>
      <c r="H187" s="37"/>
      <c r="I187" s="37"/>
      <c r="J187" s="6"/>
      <c r="K187" s="122" t="str">
        <f>IF(ISBLANK(D187),"",IF(D186&lt;D187,((D187-200)-$D$198),((D187+200)-$D$198)))</f>
        <v/>
      </c>
      <c r="L187" s="123" t="str">
        <f t="shared" si="52"/>
        <v/>
      </c>
      <c r="M187" s="124" t="s">
        <v>38</v>
      </c>
      <c r="N187" s="122" t="str">
        <f>IF(ISBLANK(E187),"",(400-E187)-$E$198)</f>
        <v/>
      </c>
      <c r="O187" s="123" t="str">
        <f t="shared" si="53"/>
        <v/>
      </c>
      <c r="P187" s="124" t="s">
        <v>38</v>
      </c>
      <c r="Q187" s="125" t="str">
        <f t="shared" si="54"/>
        <v/>
      </c>
      <c r="R187" s="126" t="s">
        <v>38</v>
      </c>
      <c r="S187" s="127" t="str">
        <f t="shared" si="55"/>
        <v/>
      </c>
      <c r="T187" s="128" t="str">
        <f>IF(M187="ON",IF(ISBLANK(D187),"0",IF(D186&lt;D187,(D187-200),(D187+200))),"0")</f>
        <v>0</v>
      </c>
      <c r="U187" s="128" t="str">
        <f t="shared" si="56"/>
        <v>0</v>
      </c>
      <c r="V187" s="128" t="str">
        <f t="shared" si="57"/>
        <v>0</v>
      </c>
      <c r="W187" s="128" t="str">
        <f t="shared" si="58"/>
        <v>0</v>
      </c>
      <c r="X187" s="129"/>
    </row>
    <row r="188" spans="1:24" x14ac:dyDescent="0.3">
      <c r="A188" s="69">
        <v>11</v>
      </c>
      <c r="B188" s="71"/>
      <c r="C188" s="71"/>
      <c r="D188" s="72"/>
      <c r="E188" s="72"/>
      <c r="F188" s="73"/>
      <c r="G188" s="73"/>
      <c r="H188" s="73"/>
      <c r="I188" s="73"/>
      <c r="J188" s="6"/>
      <c r="K188" s="38" t="str">
        <f>IF(ISBLANK(D188),"",D188-$D$198)</f>
        <v/>
      </c>
      <c r="L188" s="46" t="str">
        <f t="shared" si="52"/>
        <v/>
      </c>
      <c r="M188" s="40" t="s">
        <v>38</v>
      </c>
      <c r="N188" s="38" t="str">
        <f>IF(ISBLANK(E188),"",E188-$E$198)</f>
        <v/>
      </c>
      <c r="O188" s="46" t="str">
        <f t="shared" si="53"/>
        <v/>
      </c>
      <c r="P188" s="40" t="s">
        <v>38</v>
      </c>
      <c r="Q188" s="41" t="str">
        <f t="shared" si="54"/>
        <v/>
      </c>
      <c r="R188" s="42" t="s">
        <v>38</v>
      </c>
      <c r="S188" s="43" t="str">
        <f t="shared" si="55"/>
        <v/>
      </c>
      <c r="T188" s="44" t="str">
        <f>IF(M188="ON",IF(ISBLANK(D188),"0",D188),"0")</f>
        <v>0</v>
      </c>
      <c r="U188" s="44" t="str">
        <f t="shared" si="56"/>
        <v>0</v>
      </c>
      <c r="V188" s="44" t="str">
        <f t="shared" si="57"/>
        <v>0</v>
      </c>
      <c r="W188" s="44" t="str">
        <f t="shared" si="58"/>
        <v>0</v>
      </c>
      <c r="X188" s="45"/>
    </row>
    <row r="189" spans="1:24" x14ac:dyDescent="0.3">
      <c r="A189" s="69">
        <v>12</v>
      </c>
      <c r="B189" s="71"/>
      <c r="C189" s="71"/>
      <c r="D189" s="72"/>
      <c r="E189" s="72"/>
      <c r="F189" s="73"/>
      <c r="G189" s="73"/>
      <c r="H189" s="73"/>
      <c r="I189" s="73"/>
      <c r="J189" s="6"/>
      <c r="K189" s="122" t="str">
        <f>IF(ISBLANK(D189),"",IF(D188&lt;D189,((D189-200)-$D$198),((D189+200)-$D$198)))</f>
        <v/>
      </c>
      <c r="L189" s="123" t="str">
        <f t="shared" si="52"/>
        <v/>
      </c>
      <c r="M189" s="124" t="s">
        <v>38</v>
      </c>
      <c r="N189" s="122" t="str">
        <f>IF(ISBLANK(E189),"",(400-E189)-$E$198)</f>
        <v/>
      </c>
      <c r="O189" s="123" t="str">
        <f t="shared" si="53"/>
        <v/>
      </c>
      <c r="P189" s="124" t="s">
        <v>38</v>
      </c>
      <c r="Q189" s="125" t="str">
        <f t="shared" si="54"/>
        <v/>
      </c>
      <c r="R189" s="126" t="s">
        <v>38</v>
      </c>
      <c r="S189" s="127" t="str">
        <f t="shared" si="55"/>
        <v/>
      </c>
      <c r="T189" s="128" t="str">
        <f>IF(M189="ON",IF(ISBLANK(D189),"0",IF(D188&lt;D189,(D189-200),(D189+200))),"0")</f>
        <v>0</v>
      </c>
      <c r="U189" s="128" t="str">
        <f t="shared" si="56"/>
        <v>0</v>
      </c>
      <c r="V189" s="128" t="str">
        <f t="shared" si="57"/>
        <v>0</v>
      </c>
      <c r="W189" s="128" t="str">
        <f t="shared" si="58"/>
        <v>0</v>
      </c>
      <c r="X189" s="129"/>
    </row>
    <row r="190" spans="1:24" x14ac:dyDescent="0.3">
      <c r="A190" s="69">
        <v>13</v>
      </c>
      <c r="B190" s="71"/>
      <c r="C190" s="71"/>
      <c r="D190" s="72"/>
      <c r="E190" s="72"/>
      <c r="F190" s="73"/>
      <c r="G190" s="73"/>
      <c r="H190" s="73"/>
      <c r="I190" s="73"/>
      <c r="J190" s="6"/>
      <c r="K190" s="38" t="str">
        <f>IF(ISBLANK(D190),"",D190-$D$198)</f>
        <v/>
      </c>
      <c r="L190" s="46" t="str">
        <f t="shared" si="52"/>
        <v/>
      </c>
      <c r="M190" s="40" t="s">
        <v>38</v>
      </c>
      <c r="N190" s="38" t="str">
        <f>IF(ISBLANK(E190),"",E190-$E$198)</f>
        <v/>
      </c>
      <c r="O190" s="46" t="str">
        <f t="shared" si="53"/>
        <v/>
      </c>
      <c r="P190" s="40" t="s">
        <v>38</v>
      </c>
      <c r="Q190" s="41" t="str">
        <f t="shared" si="54"/>
        <v/>
      </c>
      <c r="R190" s="42" t="s">
        <v>38</v>
      </c>
      <c r="S190" s="43" t="str">
        <f t="shared" si="55"/>
        <v/>
      </c>
      <c r="T190" s="44" t="str">
        <f>IF(M190="ON",IF(ISBLANK(D190),"0",D190),"0")</f>
        <v>0</v>
      </c>
      <c r="U190" s="44" t="str">
        <f t="shared" si="56"/>
        <v>0</v>
      </c>
      <c r="V190" s="44" t="str">
        <f t="shared" si="57"/>
        <v>0</v>
      </c>
      <c r="W190" s="44" t="str">
        <f t="shared" si="58"/>
        <v>0</v>
      </c>
      <c r="X190" s="45"/>
    </row>
    <row r="191" spans="1:24" x14ac:dyDescent="0.3">
      <c r="A191" s="69">
        <v>14</v>
      </c>
      <c r="B191" s="71"/>
      <c r="C191" s="71"/>
      <c r="D191" s="72"/>
      <c r="E191" s="72"/>
      <c r="F191" s="73"/>
      <c r="G191" s="73"/>
      <c r="H191" s="73"/>
      <c r="I191" s="73"/>
      <c r="J191" s="6"/>
      <c r="K191" s="122" t="str">
        <f>IF(ISBLANK(D191),"",IF(D190&lt;D191,((D191-200)-$D$198),((D191+200)-$D$198)))</f>
        <v/>
      </c>
      <c r="L191" s="123" t="str">
        <f t="shared" si="52"/>
        <v/>
      </c>
      <c r="M191" s="124" t="s">
        <v>38</v>
      </c>
      <c r="N191" s="122" t="str">
        <f>IF(ISBLANK(E191),"",(400-E191)-$E$198)</f>
        <v/>
      </c>
      <c r="O191" s="123" t="str">
        <f t="shared" si="53"/>
        <v/>
      </c>
      <c r="P191" s="124" t="s">
        <v>38</v>
      </c>
      <c r="Q191" s="125" t="str">
        <f t="shared" si="54"/>
        <v/>
      </c>
      <c r="R191" s="126" t="s">
        <v>38</v>
      </c>
      <c r="S191" s="127" t="str">
        <f t="shared" si="55"/>
        <v/>
      </c>
      <c r="T191" s="128" t="str">
        <f>IF(M191="ON",IF(ISBLANK(D191),"0",IF(D190&lt;D191,(D191-200),(D191+200))),"0")</f>
        <v>0</v>
      </c>
      <c r="U191" s="128" t="str">
        <f t="shared" si="56"/>
        <v>0</v>
      </c>
      <c r="V191" s="128" t="str">
        <f t="shared" si="57"/>
        <v>0</v>
      </c>
      <c r="W191" s="128" t="str">
        <f t="shared" si="58"/>
        <v>0</v>
      </c>
      <c r="X191" s="129"/>
    </row>
    <row r="192" spans="1:24" x14ac:dyDescent="0.3">
      <c r="A192" s="69">
        <v>15</v>
      </c>
      <c r="B192" s="71"/>
      <c r="C192" s="71"/>
      <c r="D192" s="72"/>
      <c r="E192" s="72"/>
      <c r="F192" s="73"/>
      <c r="G192" s="73"/>
      <c r="H192" s="73"/>
      <c r="I192" s="73"/>
      <c r="J192" s="6"/>
      <c r="K192" s="38" t="str">
        <f>IF(ISBLANK(D192),"",D192-$D$198)</f>
        <v/>
      </c>
      <c r="L192" s="46" t="str">
        <f t="shared" si="52"/>
        <v/>
      </c>
      <c r="M192" s="40" t="s">
        <v>38</v>
      </c>
      <c r="N192" s="38" t="str">
        <f>IF(ISBLANK(E192),"",E192-$E$198)</f>
        <v/>
      </c>
      <c r="O192" s="46" t="str">
        <f t="shared" si="53"/>
        <v/>
      </c>
      <c r="P192" s="40" t="s">
        <v>38</v>
      </c>
      <c r="Q192" s="41" t="str">
        <f t="shared" si="54"/>
        <v/>
      </c>
      <c r="R192" s="42" t="s">
        <v>38</v>
      </c>
      <c r="S192" s="43" t="str">
        <f t="shared" si="55"/>
        <v/>
      </c>
      <c r="T192" s="44" t="str">
        <f>IF(M192="ON",IF(ISBLANK(D192),"0",D192),"0")</f>
        <v>0</v>
      </c>
      <c r="U192" s="44" t="str">
        <f t="shared" si="56"/>
        <v>0</v>
      </c>
      <c r="V192" s="44" t="str">
        <f t="shared" si="57"/>
        <v>0</v>
      </c>
      <c r="W192" s="44" t="str">
        <f t="shared" si="58"/>
        <v>0</v>
      </c>
      <c r="X192" s="45"/>
    </row>
    <row r="193" spans="1:24" x14ac:dyDescent="0.3">
      <c r="A193" s="69">
        <v>16</v>
      </c>
      <c r="B193" s="71"/>
      <c r="C193" s="71"/>
      <c r="D193" s="72"/>
      <c r="E193" s="72"/>
      <c r="F193" s="73"/>
      <c r="G193" s="73"/>
      <c r="H193" s="73"/>
      <c r="I193" s="73"/>
      <c r="J193" s="6"/>
      <c r="K193" s="122" t="str">
        <f>IF(ISBLANK(D193),"",IF(D192&lt;D193,((D193-200)-$D$198),((D193+200)-$D$198)))</f>
        <v/>
      </c>
      <c r="L193" s="123" t="str">
        <f t="shared" si="52"/>
        <v/>
      </c>
      <c r="M193" s="124" t="s">
        <v>38</v>
      </c>
      <c r="N193" s="122" t="str">
        <f>IF(ISBLANK(E193),"",(400-E193)-$E$198)</f>
        <v/>
      </c>
      <c r="O193" s="123" t="str">
        <f t="shared" si="53"/>
        <v/>
      </c>
      <c r="P193" s="124" t="s">
        <v>38</v>
      </c>
      <c r="Q193" s="125" t="str">
        <f t="shared" si="54"/>
        <v/>
      </c>
      <c r="R193" s="126" t="s">
        <v>38</v>
      </c>
      <c r="S193" s="127" t="str">
        <f t="shared" si="55"/>
        <v/>
      </c>
      <c r="T193" s="128" t="str">
        <f>IF(M193="ON",IF(ISBLANK(D193),"0",IF(D192&lt;D193,(D193-200),(D193+200))),"0")</f>
        <v>0</v>
      </c>
      <c r="U193" s="128" t="str">
        <f t="shared" si="56"/>
        <v>0</v>
      </c>
      <c r="V193" s="128" t="str">
        <f t="shared" si="57"/>
        <v>0</v>
      </c>
      <c r="W193" s="128" t="str">
        <f t="shared" si="58"/>
        <v>0</v>
      </c>
      <c r="X193" s="129"/>
    </row>
    <row r="194" spans="1:24" x14ac:dyDescent="0.3">
      <c r="A194" s="69">
        <v>17</v>
      </c>
      <c r="B194" s="71"/>
      <c r="C194" s="71"/>
      <c r="D194" s="72"/>
      <c r="E194" s="72"/>
      <c r="F194" s="73"/>
      <c r="G194" s="73"/>
      <c r="H194" s="73"/>
      <c r="I194" s="73"/>
      <c r="J194" s="6"/>
      <c r="K194" s="38" t="str">
        <f>IF(ISBLANK(D194),"",D194-$D$198)</f>
        <v/>
      </c>
      <c r="L194" s="46" t="str">
        <f t="shared" si="52"/>
        <v/>
      </c>
      <c r="M194" s="40" t="s">
        <v>38</v>
      </c>
      <c r="N194" s="38" t="str">
        <f>IF(ISBLANK(E194),"",E194-$E$198)</f>
        <v/>
      </c>
      <c r="O194" s="46" t="str">
        <f t="shared" si="53"/>
        <v/>
      </c>
      <c r="P194" s="40" t="s">
        <v>38</v>
      </c>
      <c r="Q194" s="41" t="str">
        <f t="shared" si="54"/>
        <v/>
      </c>
      <c r="R194" s="42" t="s">
        <v>38</v>
      </c>
      <c r="S194" s="43" t="str">
        <f t="shared" si="55"/>
        <v/>
      </c>
      <c r="T194" s="44" t="str">
        <f>IF(M194="ON",IF(ISBLANK(D194),"0",D194),"0")</f>
        <v>0</v>
      </c>
      <c r="U194" s="44" t="str">
        <f t="shared" si="56"/>
        <v>0</v>
      </c>
      <c r="V194" s="44" t="str">
        <f t="shared" si="57"/>
        <v>0</v>
      </c>
      <c r="W194" s="44" t="str">
        <f t="shared" si="58"/>
        <v>0</v>
      </c>
      <c r="X194" s="45"/>
    </row>
    <row r="195" spans="1:24" x14ac:dyDescent="0.3">
      <c r="A195" s="69">
        <v>18</v>
      </c>
      <c r="B195" s="71"/>
      <c r="C195" s="71"/>
      <c r="D195" s="72"/>
      <c r="E195" s="72"/>
      <c r="F195" s="73"/>
      <c r="G195" s="73"/>
      <c r="H195" s="73"/>
      <c r="I195" s="73"/>
      <c r="J195" s="6"/>
      <c r="K195" s="122" t="str">
        <f>IF(ISBLANK(D195),"",IF(D194&lt;D195,((D195-200)-$D$198),((D195+200)-$D$198)))</f>
        <v/>
      </c>
      <c r="L195" s="123" t="str">
        <f t="shared" si="52"/>
        <v/>
      </c>
      <c r="M195" s="124" t="s">
        <v>38</v>
      </c>
      <c r="N195" s="122" t="str">
        <f>IF(ISBLANK(E195),"",(400-E195)-$E$198)</f>
        <v/>
      </c>
      <c r="O195" s="123" t="str">
        <f t="shared" si="53"/>
        <v/>
      </c>
      <c r="P195" s="124" t="s">
        <v>38</v>
      </c>
      <c r="Q195" s="125" t="str">
        <f t="shared" si="54"/>
        <v/>
      </c>
      <c r="R195" s="126" t="s">
        <v>38</v>
      </c>
      <c r="S195" s="127" t="str">
        <f t="shared" si="55"/>
        <v/>
      </c>
      <c r="T195" s="128" t="str">
        <f>IF(M195="ON",IF(ISBLANK(D195),"0",IF(D194&lt;D195,(D195-200),(D195+200))),"0")</f>
        <v>0</v>
      </c>
      <c r="U195" s="128" t="str">
        <f t="shared" si="56"/>
        <v>0</v>
      </c>
      <c r="V195" s="128" t="str">
        <f t="shared" si="57"/>
        <v>0</v>
      </c>
      <c r="W195" s="128" t="str">
        <f t="shared" si="58"/>
        <v>0</v>
      </c>
      <c r="X195" s="129"/>
    </row>
    <row r="196" spans="1:24" x14ac:dyDescent="0.3">
      <c r="A196" s="69">
        <v>19</v>
      </c>
      <c r="B196" s="71"/>
      <c r="C196" s="71"/>
      <c r="D196" s="72"/>
      <c r="E196" s="72"/>
      <c r="F196" s="73"/>
      <c r="G196" s="73"/>
      <c r="H196" s="73"/>
      <c r="I196" s="73"/>
      <c r="J196" s="6"/>
      <c r="K196" s="38" t="str">
        <f>IF(ISBLANK(D196),"",D196-$D$198)</f>
        <v/>
      </c>
      <c r="L196" s="46" t="str">
        <f t="shared" si="52"/>
        <v/>
      </c>
      <c r="M196" s="40" t="s">
        <v>38</v>
      </c>
      <c r="N196" s="38" t="str">
        <f>IF(ISBLANK(E196),"",E196-$E$198)</f>
        <v/>
      </c>
      <c r="O196" s="46" t="str">
        <f t="shared" si="53"/>
        <v/>
      </c>
      <c r="P196" s="40" t="s">
        <v>38</v>
      </c>
      <c r="Q196" s="41" t="str">
        <f t="shared" si="54"/>
        <v/>
      </c>
      <c r="R196" s="42" t="s">
        <v>38</v>
      </c>
      <c r="S196" s="43" t="str">
        <f t="shared" si="55"/>
        <v/>
      </c>
      <c r="T196" s="44" t="str">
        <f>IF(M196="ON",IF(ISBLANK(D196),"0",D196),"0")</f>
        <v>0</v>
      </c>
      <c r="U196" s="44" t="str">
        <f t="shared" si="56"/>
        <v>0</v>
      </c>
      <c r="V196" s="44" t="str">
        <f t="shared" si="57"/>
        <v>0</v>
      </c>
      <c r="W196" s="44" t="str">
        <f t="shared" si="58"/>
        <v>0</v>
      </c>
      <c r="X196" s="45"/>
    </row>
    <row r="197" spans="1:24" x14ac:dyDescent="0.3">
      <c r="A197" s="69">
        <v>20</v>
      </c>
      <c r="B197" s="71"/>
      <c r="C197" s="71"/>
      <c r="D197" s="72"/>
      <c r="E197" s="72"/>
      <c r="F197" s="73"/>
      <c r="G197" s="73"/>
      <c r="H197" s="73"/>
      <c r="I197" s="73"/>
      <c r="J197" s="6"/>
      <c r="K197" s="122" t="str">
        <f>IF(ISBLANK(D197),"",IF(D196&lt;D197,((D197-200)-$D$198),((D197+200)-$D$198)))</f>
        <v/>
      </c>
      <c r="L197" s="123" t="str">
        <f t="shared" si="52"/>
        <v/>
      </c>
      <c r="M197" s="124" t="s">
        <v>38</v>
      </c>
      <c r="N197" s="122" t="str">
        <f>IF(ISBLANK(E197),"",(400-E197)-$E$198)</f>
        <v/>
      </c>
      <c r="O197" s="123" t="str">
        <f t="shared" si="53"/>
        <v/>
      </c>
      <c r="P197" s="124" t="s">
        <v>38</v>
      </c>
      <c r="Q197" s="125" t="str">
        <f t="shared" si="54"/>
        <v/>
      </c>
      <c r="R197" s="126" t="s">
        <v>38</v>
      </c>
      <c r="S197" s="127" t="str">
        <f t="shared" si="55"/>
        <v/>
      </c>
      <c r="T197" s="128" t="str">
        <f>IF(M197="ON",IF(ISBLANK(D197),"0",IF(D196&lt;D197,(D197-200),(D197+200))),"0")</f>
        <v>0</v>
      </c>
      <c r="U197" s="128" t="str">
        <f t="shared" si="56"/>
        <v>0</v>
      </c>
      <c r="V197" s="128" t="str">
        <f t="shared" si="57"/>
        <v>0</v>
      </c>
      <c r="W197" s="128" t="str">
        <f t="shared" si="58"/>
        <v>0</v>
      </c>
      <c r="X197" s="129"/>
    </row>
    <row r="198" spans="1:24" x14ac:dyDescent="0.3">
      <c r="A198" s="52"/>
      <c r="B198" s="49">
        <f>B178</f>
        <v>0</v>
      </c>
      <c r="C198" s="49">
        <f>C178</f>
        <v>0</v>
      </c>
      <c r="D198" s="50">
        <f>T198</f>
        <v>0</v>
      </c>
      <c r="E198" s="50">
        <f>U198</f>
        <v>0</v>
      </c>
      <c r="F198" s="51">
        <f>V198</f>
        <v>0</v>
      </c>
      <c r="G198" s="51">
        <f>W198</f>
        <v>0</v>
      </c>
      <c r="H198" s="49">
        <f>H178</f>
        <v>0</v>
      </c>
      <c r="I198" s="49">
        <f>I178</f>
        <v>0</v>
      </c>
      <c r="J198" s="6"/>
      <c r="K198" s="52"/>
      <c r="L198" s="53"/>
      <c r="M198" s="54"/>
      <c r="N198" s="52"/>
      <c r="O198" s="53"/>
      <c r="P198" s="55"/>
      <c r="Q198" s="52"/>
      <c r="R198" s="55"/>
      <c r="S198" s="54"/>
      <c r="T198" s="56">
        <f>IF(T199=0,VALUE(0),(T178+T179+T180+T181+T182+T183+T184+T185+T186+T187+T188+T189+T190+T191+T192+T193+T194+T195+T196+T197)/T199)</f>
        <v>0</v>
      </c>
      <c r="U198" s="57">
        <f>IF(U199=0,VALUE(0),(U178+U179+U180+U181+U182+U183+U184+U185+U186+U187+U188+U189+U190+U191+U192+U193+U194+U195+U196+U197)/U199)</f>
        <v>0</v>
      </c>
      <c r="V198" s="57">
        <f>IF(V199=0,VALUE(0),(V178+V179+V180+V181+V182+V183+V184+V185+V186+V187+V188+V189+V190+V191+V192+V193+V194+V195+V196+V197)/V199)</f>
        <v>0</v>
      </c>
      <c r="W198" s="57">
        <f>IF(W199=0,VALUE(0),(W178+W179+W180+W181+W182+W183+W184+W185+W186+W187+W188+W189+W190+W191+W192+W193+W194+W195+W196+W197)/W199)</f>
        <v>0</v>
      </c>
      <c r="X198" s="58"/>
    </row>
    <row r="199" spans="1:24" x14ac:dyDescent="0.3">
      <c r="A199" s="62"/>
      <c r="B199" s="19"/>
      <c r="C199" s="19"/>
      <c r="D199" s="60"/>
      <c r="E199" s="60"/>
      <c r="F199" s="61"/>
      <c r="G199" s="61"/>
      <c r="H199" s="19"/>
      <c r="I199" s="19"/>
      <c r="J199" s="19"/>
      <c r="K199" s="62"/>
      <c r="L199" s="63"/>
      <c r="M199" s="64"/>
      <c r="N199" s="62"/>
      <c r="O199" s="63"/>
      <c r="P199" s="65"/>
      <c r="Q199" s="62"/>
      <c r="R199" s="65"/>
      <c r="S199" s="64"/>
      <c r="T199" s="66">
        <f>COUNT(T178:T197)</f>
        <v>0</v>
      </c>
      <c r="U199" s="66">
        <f>COUNT(U178:U197)</f>
        <v>0</v>
      </c>
      <c r="V199" s="66">
        <f>COUNT(V178:V197)</f>
        <v>0</v>
      </c>
      <c r="W199" s="66">
        <f>COUNT(W178:W197)</f>
        <v>0</v>
      </c>
      <c r="X199" s="64"/>
    </row>
    <row r="200" spans="1:24" x14ac:dyDescent="0.3">
      <c r="X200" s="22"/>
    </row>
    <row r="201" spans="1:24" x14ac:dyDescent="0.3">
      <c r="A201" s="23" t="s">
        <v>24</v>
      </c>
      <c r="B201" s="23" t="s">
        <v>25</v>
      </c>
      <c r="C201" s="23" t="s">
        <v>26</v>
      </c>
      <c r="D201" s="23" t="s">
        <v>4</v>
      </c>
      <c r="E201" s="23" t="s">
        <v>5</v>
      </c>
      <c r="F201" s="23" t="s">
        <v>27</v>
      </c>
      <c r="G201" s="23" t="s">
        <v>28</v>
      </c>
      <c r="H201" s="23" t="s">
        <v>8</v>
      </c>
      <c r="I201" s="24" t="s">
        <v>29</v>
      </c>
      <c r="J201" s="25"/>
      <c r="K201" s="24" t="s">
        <v>30</v>
      </c>
      <c r="L201" s="26" t="s">
        <v>31</v>
      </c>
      <c r="M201" s="25"/>
      <c r="N201" s="24" t="s">
        <v>32</v>
      </c>
      <c r="O201" s="26" t="s">
        <v>31</v>
      </c>
      <c r="P201" s="25"/>
      <c r="Q201" s="24" t="s">
        <v>33</v>
      </c>
      <c r="R201" s="26"/>
      <c r="S201" s="25" t="s">
        <v>34</v>
      </c>
      <c r="T201" s="67" t="s">
        <v>35</v>
      </c>
      <c r="U201" s="27" t="s">
        <v>35</v>
      </c>
      <c r="V201" s="27" t="s">
        <v>36</v>
      </c>
      <c r="W201" s="28" t="s">
        <v>36</v>
      </c>
      <c r="X201" s="206" t="s">
        <v>21</v>
      </c>
    </row>
    <row r="202" spans="1:24" x14ac:dyDescent="0.3">
      <c r="A202" s="29"/>
      <c r="B202" s="29"/>
      <c r="C202" s="29"/>
      <c r="D202" s="29"/>
      <c r="E202" s="29"/>
      <c r="F202" s="29"/>
      <c r="G202" s="29"/>
      <c r="H202" s="29"/>
      <c r="I202" s="30"/>
      <c r="J202" s="31"/>
      <c r="K202" s="30"/>
      <c r="L202" s="32"/>
      <c r="M202" s="31"/>
      <c r="N202" s="30"/>
      <c r="O202" s="32"/>
      <c r="P202" s="31"/>
      <c r="Q202" s="30"/>
      <c r="R202" s="32"/>
      <c r="S202" s="31"/>
      <c r="T202" s="68" t="s">
        <v>4</v>
      </c>
      <c r="U202" s="33" t="s">
        <v>5</v>
      </c>
      <c r="V202" s="33" t="s">
        <v>27</v>
      </c>
      <c r="W202" s="34" t="s">
        <v>37</v>
      </c>
      <c r="X202" s="207"/>
    </row>
    <row r="203" spans="1:24" x14ac:dyDescent="0.3">
      <c r="A203" s="69">
        <v>1</v>
      </c>
      <c r="B203" s="37"/>
      <c r="C203" s="37"/>
      <c r="D203" s="75"/>
      <c r="E203" s="75"/>
      <c r="F203" s="75"/>
      <c r="G203" s="75"/>
      <c r="H203" s="74"/>
      <c r="I203" s="74"/>
      <c r="J203" s="6"/>
      <c r="K203" s="38" t="str">
        <f>IF(ISBLANK(D203),"",D203-$D$223)</f>
        <v/>
      </c>
      <c r="L203" s="39" t="str">
        <f>IF(K203="","",SIN(K203*PI()/200)*G203)</f>
        <v/>
      </c>
      <c r="M203" s="40" t="s">
        <v>38</v>
      </c>
      <c r="N203" s="38" t="str">
        <f>IF(ISBLANK(E203),"",E203-$E$223)</f>
        <v/>
      </c>
      <c r="O203" s="39" t="str">
        <f t="shared" ref="O203:O222" si="59">IF(N203="","",SIN(N203*PI()/200)*G203)</f>
        <v/>
      </c>
      <c r="P203" s="40" t="s">
        <v>38</v>
      </c>
      <c r="Q203" s="41" t="str">
        <f t="shared" ref="Q203:Q222" si="60">IF(ISBLANK(F203),"",F203-$F$223)</f>
        <v/>
      </c>
      <c r="R203" s="42" t="s">
        <v>38</v>
      </c>
      <c r="S203" s="43" t="str">
        <f t="shared" ref="S203:S222" si="61">IF(ISBLANK(G203),"",G203-$G$223)</f>
        <v/>
      </c>
      <c r="T203" s="44" t="str">
        <f>IF(M203="ON",IF(ISBLANK(D203),"0",D203),"0")</f>
        <v>0</v>
      </c>
      <c r="U203" s="44" t="str">
        <f t="shared" ref="U203:U222" si="62">IF(P203="ON",IF(ISBLANK(E203),"0",IF(E203&lt;200,E203,(400-E203))),"0")</f>
        <v>0</v>
      </c>
      <c r="V203" s="44" t="str">
        <f t="shared" ref="V203:V222" si="63">IF(R203="ON",IF(ISBLANK(F203),"0",F203),"0")</f>
        <v>0</v>
      </c>
      <c r="W203" s="44" t="str">
        <f t="shared" ref="W203:W222" si="64">IF(R203="ON",IF(ISBLANK(G203),"0",G203),"0")</f>
        <v>0</v>
      </c>
      <c r="X203" s="45"/>
    </row>
    <row r="204" spans="1:24" x14ac:dyDescent="0.3">
      <c r="A204" s="69">
        <v>2</v>
      </c>
      <c r="B204" s="36"/>
      <c r="C204" s="37"/>
      <c r="D204" s="37"/>
      <c r="E204" s="37"/>
      <c r="F204" s="37"/>
      <c r="G204" s="37"/>
      <c r="H204" s="37"/>
      <c r="I204" s="37"/>
      <c r="J204" s="6"/>
      <c r="K204" s="122" t="str">
        <f>IF(ISBLANK(D204),"",IF(D203&lt;D204,((D204-200)-$D$223),((D204+200)-$D$223)))</f>
        <v/>
      </c>
      <c r="L204" s="123" t="str">
        <f t="shared" ref="L204:L222" si="65">IF(K204="","",SIN(K204*PI()/200)*G204)</f>
        <v/>
      </c>
      <c r="M204" s="124" t="s">
        <v>38</v>
      </c>
      <c r="N204" s="122" t="str">
        <f>IF(ISBLANK(E204),"",(400-E204)-$E$223)</f>
        <v/>
      </c>
      <c r="O204" s="123" t="str">
        <f t="shared" si="59"/>
        <v/>
      </c>
      <c r="P204" s="124" t="s">
        <v>38</v>
      </c>
      <c r="Q204" s="125" t="str">
        <f t="shared" si="60"/>
        <v/>
      </c>
      <c r="R204" s="126" t="s">
        <v>38</v>
      </c>
      <c r="S204" s="127" t="str">
        <f t="shared" si="61"/>
        <v/>
      </c>
      <c r="T204" s="128" t="str">
        <f>IF(M204="ON",IF(ISBLANK(D204),"0",IF(D203&lt;D204,(D204-200),(D204+200))),"0")</f>
        <v>0</v>
      </c>
      <c r="U204" s="128" t="str">
        <f t="shared" si="62"/>
        <v>0</v>
      </c>
      <c r="V204" s="128" t="str">
        <f t="shared" si="63"/>
        <v>0</v>
      </c>
      <c r="W204" s="128" t="str">
        <f t="shared" si="64"/>
        <v>0</v>
      </c>
      <c r="X204" s="129"/>
    </row>
    <row r="205" spans="1:24" x14ac:dyDescent="0.3">
      <c r="A205" s="69">
        <v>3</v>
      </c>
      <c r="B205" s="36"/>
      <c r="C205" s="37"/>
      <c r="D205" s="37"/>
      <c r="E205" s="37"/>
      <c r="F205" s="37"/>
      <c r="G205" s="37"/>
      <c r="H205" s="37"/>
      <c r="I205" s="37"/>
      <c r="J205" s="6"/>
      <c r="K205" s="38" t="str">
        <f>IF(ISBLANK(D205),"",D205-$D$223)</f>
        <v/>
      </c>
      <c r="L205" s="46" t="str">
        <f t="shared" si="65"/>
        <v/>
      </c>
      <c r="M205" s="40" t="s">
        <v>38</v>
      </c>
      <c r="N205" s="38" t="str">
        <f>IF(ISBLANK(E205),"",E205-$E$223)</f>
        <v/>
      </c>
      <c r="O205" s="46" t="str">
        <f t="shared" si="59"/>
        <v/>
      </c>
      <c r="P205" s="40" t="s">
        <v>38</v>
      </c>
      <c r="Q205" s="41" t="str">
        <f t="shared" si="60"/>
        <v/>
      </c>
      <c r="R205" s="42" t="s">
        <v>38</v>
      </c>
      <c r="S205" s="43" t="str">
        <f t="shared" si="61"/>
        <v/>
      </c>
      <c r="T205" s="44" t="str">
        <f>IF(M205="ON",IF(ISBLANK(D205),"0",D205),"0")</f>
        <v>0</v>
      </c>
      <c r="U205" s="44" t="str">
        <f t="shared" si="62"/>
        <v>0</v>
      </c>
      <c r="V205" s="44" t="str">
        <f t="shared" si="63"/>
        <v>0</v>
      </c>
      <c r="W205" s="44" t="str">
        <f t="shared" si="64"/>
        <v>0</v>
      </c>
      <c r="X205" s="45"/>
    </row>
    <row r="206" spans="1:24" x14ac:dyDescent="0.3">
      <c r="A206" s="69">
        <v>4</v>
      </c>
      <c r="B206" s="36"/>
      <c r="C206" s="37"/>
      <c r="D206" s="37"/>
      <c r="E206" s="37"/>
      <c r="F206" s="37"/>
      <c r="G206" s="37"/>
      <c r="H206" s="37"/>
      <c r="I206" s="37"/>
      <c r="J206" s="6"/>
      <c r="K206" s="122" t="str">
        <f>IF(ISBLANK(D206),"",IF(D205&lt;D206,((D206-200)-$D$223),((D206+200)-$D$223)))</f>
        <v/>
      </c>
      <c r="L206" s="123" t="str">
        <f t="shared" si="65"/>
        <v/>
      </c>
      <c r="M206" s="124" t="s">
        <v>38</v>
      </c>
      <c r="N206" s="122" t="str">
        <f>IF(ISBLANK(E206),"",(400-E206)-$E$223)</f>
        <v/>
      </c>
      <c r="O206" s="123" t="str">
        <f t="shared" si="59"/>
        <v/>
      </c>
      <c r="P206" s="124" t="s">
        <v>38</v>
      </c>
      <c r="Q206" s="125" t="str">
        <f t="shared" si="60"/>
        <v/>
      </c>
      <c r="R206" s="126" t="s">
        <v>38</v>
      </c>
      <c r="S206" s="127" t="str">
        <f t="shared" si="61"/>
        <v/>
      </c>
      <c r="T206" s="128" t="str">
        <f>IF(M206="ON",IF(ISBLANK(D206),"0",IF(D205&lt;D206,(D206-200),(D206+200))),"0")</f>
        <v>0</v>
      </c>
      <c r="U206" s="128" t="str">
        <f t="shared" si="62"/>
        <v>0</v>
      </c>
      <c r="V206" s="128" t="str">
        <f t="shared" si="63"/>
        <v>0</v>
      </c>
      <c r="W206" s="128" t="str">
        <f t="shared" si="64"/>
        <v>0</v>
      </c>
      <c r="X206" s="129"/>
    </row>
    <row r="207" spans="1:24" x14ac:dyDescent="0.3">
      <c r="A207" s="69">
        <v>5</v>
      </c>
      <c r="B207" s="36"/>
      <c r="C207" s="37"/>
      <c r="D207" s="37"/>
      <c r="E207" s="37"/>
      <c r="F207" s="37"/>
      <c r="G207" s="37"/>
      <c r="H207" s="37"/>
      <c r="I207" s="37"/>
      <c r="J207" s="6"/>
      <c r="K207" s="38" t="str">
        <f>IF(ISBLANK(D207),"",D207-$D$223)</f>
        <v/>
      </c>
      <c r="L207" s="46" t="str">
        <f t="shared" si="65"/>
        <v/>
      </c>
      <c r="M207" s="40" t="s">
        <v>38</v>
      </c>
      <c r="N207" s="38" t="str">
        <f>IF(ISBLANK(E207),"",E207-$E$223)</f>
        <v/>
      </c>
      <c r="O207" s="46" t="str">
        <f t="shared" si="59"/>
        <v/>
      </c>
      <c r="P207" s="40" t="s">
        <v>38</v>
      </c>
      <c r="Q207" s="41" t="str">
        <f t="shared" si="60"/>
        <v/>
      </c>
      <c r="R207" s="42" t="s">
        <v>38</v>
      </c>
      <c r="S207" s="43" t="str">
        <f t="shared" si="61"/>
        <v/>
      </c>
      <c r="T207" s="44" t="str">
        <f>IF(M207="ON",IF(ISBLANK(D207),"0",D207),"0")</f>
        <v>0</v>
      </c>
      <c r="U207" s="44" t="str">
        <f t="shared" si="62"/>
        <v>0</v>
      </c>
      <c r="V207" s="44" t="str">
        <f t="shared" si="63"/>
        <v>0</v>
      </c>
      <c r="W207" s="44" t="str">
        <f t="shared" si="64"/>
        <v>0</v>
      </c>
      <c r="X207" s="45"/>
    </row>
    <row r="208" spans="1:24" x14ac:dyDescent="0.3">
      <c r="A208" s="69">
        <v>6</v>
      </c>
      <c r="B208" s="36"/>
      <c r="C208" s="37"/>
      <c r="D208" s="37"/>
      <c r="E208" s="37"/>
      <c r="F208" s="37"/>
      <c r="G208" s="37"/>
      <c r="H208" s="37"/>
      <c r="I208" s="37"/>
      <c r="J208" s="6"/>
      <c r="K208" s="122" t="str">
        <f>IF(ISBLANK(D208),"",IF(D207&lt;D208,((D208-200)-$D$223),((D208+200)-$D$223)))</f>
        <v/>
      </c>
      <c r="L208" s="123" t="str">
        <f t="shared" si="65"/>
        <v/>
      </c>
      <c r="M208" s="124" t="s">
        <v>38</v>
      </c>
      <c r="N208" s="122" t="str">
        <f>IF(ISBLANK(E208),"",(400-E208)-$E$223)</f>
        <v/>
      </c>
      <c r="O208" s="123" t="str">
        <f t="shared" si="59"/>
        <v/>
      </c>
      <c r="P208" s="124" t="s">
        <v>38</v>
      </c>
      <c r="Q208" s="125" t="str">
        <f t="shared" si="60"/>
        <v/>
      </c>
      <c r="R208" s="126" t="s">
        <v>38</v>
      </c>
      <c r="S208" s="127" t="str">
        <f t="shared" si="61"/>
        <v/>
      </c>
      <c r="T208" s="128" t="str">
        <f>IF(M208="ON",IF(ISBLANK(D208),"0",IF(D207&lt;D208,(D208-200),(D208+200))),"0")</f>
        <v>0</v>
      </c>
      <c r="U208" s="128" t="str">
        <f t="shared" si="62"/>
        <v>0</v>
      </c>
      <c r="V208" s="128" t="str">
        <f t="shared" si="63"/>
        <v>0</v>
      </c>
      <c r="W208" s="128" t="str">
        <f t="shared" si="64"/>
        <v>0</v>
      </c>
      <c r="X208" s="129"/>
    </row>
    <row r="209" spans="1:24" x14ac:dyDescent="0.3">
      <c r="A209" s="69">
        <v>7</v>
      </c>
      <c r="B209" s="36"/>
      <c r="C209" s="37"/>
      <c r="D209" s="37"/>
      <c r="E209" s="37"/>
      <c r="F209" s="37"/>
      <c r="G209" s="37"/>
      <c r="H209" s="37"/>
      <c r="I209" s="37"/>
      <c r="J209" s="6"/>
      <c r="K209" s="38" t="str">
        <f>IF(ISBLANK(D209),"",D209-$D$223)</f>
        <v/>
      </c>
      <c r="L209" s="46" t="str">
        <f t="shared" si="65"/>
        <v/>
      </c>
      <c r="M209" s="40" t="s">
        <v>38</v>
      </c>
      <c r="N209" s="38" t="str">
        <f>IF(ISBLANK(E209),"",E209-$E$223)</f>
        <v/>
      </c>
      <c r="O209" s="46" t="str">
        <f t="shared" si="59"/>
        <v/>
      </c>
      <c r="P209" s="40" t="s">
        <v>38</v>
      </c>
      <c r="Q209" s="41" t="str">
        <f t="shared" si="60"/>
        <v/>
      </c>
      <c r="R209" s="42" t="s">
        <v>38</v>
      </c>
      <c r="S209" s="43" t="str">
        <f t="shared" si="61"/>
        <v/>
      </c>
      <c r="T209" s="44" t="str">
        <f>IF(M209="ON",IF(ISBLANK(D209),"0",D209),"0")</f>
        <v>0</v>
      </c>
      <c r="U209" s="44" t="str">
        <f t="shared" si="62"/>
        <v>0</v>
      </c>
      <c r="V209" s="44" t="str">
        <f t="shared" si="63"/>
        <v>0</v>
      </c>
      <c r="W209" s="44" t="str">
        <f t="shared" si="64"/>
        <v>0</v>
      </c>
      <c r="X209" s="45"/>
    </row>
    <row r="210" spans="1:24" x14ac:dyDescent="0.3">
      <c r="A210" s="69">
        <v>8</v>
      </c>
      <c r="B210" s="36"/>
      <c r="C210" s="37"/>
      <c r="D210" s="37"/>
      <c r="E210" s="37"/>
      <c r="F210" s="37"/>
      <c r="G210" s="37"/>
      <c r="H210" s="37"/>
      <c r="I210" s="37"/>
      <c r="J210" s="6"/>
      <c r="K210" s="122" t="str">
        <f>IF(ISBLANK(D210),"",IF(D209&lt;D210,((D210-200)-$D$223),((D210+200)-$D$223)))</f>
        <v/>
      </c>
      <c r="L210" s="123" t="str">
        <f t="shared" si="65"/>
        <v/>
      </c>
      <c r="M210" s="124" t="s">
        <v>38</v>
      </c>
      <c r="N210" s="122" t="str">
        <f>IF(ISBLANK(E210),"",(400-E210)-$E$223)</f>
        <v/>
      </c>
      <c r="O210" s="123" t="str">
        <f t="shared" si="59"/>
        <v/>
      </c>
      <c r="P210" s="124" t="s">
        <v>38</v>
      </c>
      <c r="Q210" s="125" t="str">
        <f t="shared" si="60"/>
        <v/>
      </c>
      <c r="R210" s="126" t="s">
        <v>38</v>
      </c>
      <c r="S210" s="127" t="str">
        <f t="shared" si="61"/>
        <v/>
      </c>
      <c r="T210" s="128" t="str">
        <f>IF(M210="ON",IF(ISBLANK(D210),"0",IF(D209&lt;D210,(D210-200),(D210+200))),"0")</f>
        <v>0</v>
      </c>
      <c r="U210" s="128" t="str">
        <f t="shared" si="62"/>
        <v>0</v>
      </c>
      <c r="V210" s="128" t="str">
        <f t="shared" si="63"/>
        <v>0</v>
      </c>
      <c r="W210" s="128" t="str">
        <f t="shared" si="64"/>
        <v>0</v>
      </c>
      <c r="X210" s="129"/>
    </row>
    <row r="211" spans="1:24" x14ac:dyDescent="0.3">
      <c r="A211" s="69">
        <v>9</v>
      </c>
      <c r="B211" s="36"/>
      <c r="C211" s="37"/>
      <c r="D211" s="37"/>
      <c r="E211" s="37"/>
      <c r="F211" s="37"/>
      <c r="G211" s="37"/>
      <c r="H211" s="37"/>
      <c r="I211" s="37"/>
      <c r="J211" s="6"/>
      <c r="K211" s="38" t="str">
        <f>IF(ISBLANK(D211),"",D211-$D$223)</f>
        <v/>
      </c>
      <c r="L211" s="46" t="str">
        <f t="shared" si="65"/>
        <v/>
      </c>
      <c r="M211" s="40" t="s">
        <v>38</v>
      </c>
      <c r="N211" s="38" t="str">
        <f>IF(ISBLANK(E211),"",E211-$E$223)</f>
        <v/>
      </c>
      <c r="O211" s="46" t="str">
        <f t="shared" si="59"/>
        <v/>
      </c>
      <c r="P211" s="40" t="s">
        <v>38</v>
      </c>
      <c r="Q211" s="41" t="str">
        <f t="shared" si="60"/>
        <v/>
      </c>
      <c r="R211" s="42" t="s">
        <v>38</v>
      </c>
      <c r="S211" s="43" t="str">
        <f t="shared" si="61"/>
        <v/>
      </c>
      <c r="T211" s="44" t="str">
        <f>IF(M211="ON",IF(ISBLANK(D211),"0",D211),"0")</f>
        <v>0</v>
      </c>
      <c r="U211" s="44" t="str">
        <f t="shared" si="62"/>
        <v>0</v>
      </c>
      <c r="V211" s="44" t="str">
        <f t="shared" si="63"/>
        <v>0</v>
      </c>
      <c r="W211" s="44" t="str">
        <f t="shared" si="64"/>
        <v>0</v>
      </c>
      <c r="X211" s="45"/>
    </row>
    <row r="212" spans="1:24" x14ac:dyDescent="0.3">
      <c r="A212" s="69">
        <v>10</v>
      </c>
      <c r="B212" s="36"/>
      <c r="C212" s="37"/>
      <c r="D212" s="37"/>
      <c r="E212" s="37"/>
      <c r="F212" s="37"/>
      <c r="G212" s="37"/>
      <c r="H212" s="37"/>
      <c r="I212" s="37"/>
      <c r="J212" s="6"/>
      <c r="K212" s="122" t="str">
        <f>IF(ISBLANK(D212),"",IF(D211&lt;D212,((D212-200)-$D$223),((D212+200)-$D$223)))</f>
        <v/>
      </c>
      <c r="L212" s="123" t="str">
        <f t="shared" si="65"/>
        <v/>
      </c>
      <c r="M212" s="124" t="s">
        <v>38</v>
      </c>
      <c r="N212" s="122" t="str">
        <f>IF(ISBLANK(E212),"",(400-E212)-$E$223)</f>
        <v/>
      </c>
      <c r="O212" s="123" t="str">
        <f t="shared" si="59"/>
        <v/>
      </c>
      <c r="P212" s="124" t="s">
        <v>38</v>
      </c>
      <c r="Q212" s="125" t="str">
        <f t="shared" si="60"/>
        <v/>
      </c>
      <c r="R212" s="126" t="s">
        <v>38</v>
      </c>
      <c r="S212" s="127" t="str">
        <f t="shared" si="61"/>
        <v/>
      </c>
      <c r="T212" s="128" t="str">
        <f>IF(M212="ON",IF(ISBLANK(D212),"0",IF(D211&lt;D212,(D212-200),(D212+200))),"0")</f>
        <v>0</v>
      </c>
      <c r="U212" s="128" t="str">
        <f t="shared" si="62"/>
        <v>0</v>
      </c>
      <c r="V212" s="128" t="str">
        <f t="shared" si="63"/>
        <v>0</v>
      </c>
      <c r="W212" s="128" t="str">
        <f t="shared" si="64"/>
        <v>0</v>
      </c>
      <c r="X212" s="129"/>
    </row>
    <row r="213" spans="1:24" x14ac:dyDescent="0.3">
      <c r="A213" s="69">
        <v>11</v>
      </c>
      <c r="B213" s="71"/>
      <c r="C213" s="71"/>
      <c r="D213" s="72"/>
      <c r="E213" s="72"/>
      <c r="F213" s="73"/>
      <c r="G213" s="73"/>
      <c r="H213" s="73"/>
      <c r="I213" s="73"/>
      <c r="J213" s="6"/>
      <c r="K213" s="38" t="str">
        <f>IF(ISBLANK(D213),"",D213-$D$223)</f>
        <v/>
      </c>
      <c r="L213" s="46" t="str">
        <f t="shared" si="65"/>
        <v/>
      </c>
      <c r="M213" s="40" t="s">
        <v>38</v>
      </c>
      <c r="N213" s="38" t="str">
        <f>IF(ISBLANK(E213),"",E213-$E$223)</f>
        <v/>
      </c>
      <c r="O213" s="46" t="str">
        <f t="shared" si="59"/>
        <v/>
      </c>
      <c r="P213" s="40" t="s">
        <v>38</v>
      </c>
      <c r="Q213" s="41" t="str">
        <f t="shared" si="60"/>
        <v/>
      </c>
      <c r="R213" s="42" t="s">
        <v>38</v>
      </c>
      <c r="S213" s="43" t="str">
        <f t="shared" si="61"/>
        <v/>
      </c>
      <c r="T213" s="44" t="str">
        <f>IF(M213="ON",IF(ISBLANK(D213),"0",D213),"0")</f>
        <v>0</v>
      </c>
      <c r="U213" s="44" t="str">
        <f t="shared" si="62"/>
        <v>0</v>
      </c>
      <c r="V213" s="44" t="str">
        <f t="shared" si="63"/>
        <v>0</v>
      </c>
      <c r="W213" s="44" t="str">
        <f t="shared" si="64"/>
        <v>0</v>
      </c>
      <c r="X213" s="45"/>
    </row>
    <row r="214" spans="1:24" x14ac:dyDescent="0.3">
      <c r="A214" s="69">
        <v>12</v>
      </c>
      <c r="B214" s="71"/>
      <c r="C214" s="71"/>
      <c r="D214" s="72"/>
      <c r="E214" s="72"/>
      <c r="F214" s="73"/>
      <c r="G214" s="73"/>
      <c r="H214" s="73"/>
      <c r="I214" s="73"/>
      <c r="J214" s="6"/>
      <c r="K214" s="122" t="str">
        <f>IF(ISBLANK(D214),"",IF(D213&lt;D214,((D214-200)-$D$223),((D214+200)-$D$223)))</f>
        <v/>
      </c>
      <c r="L214" s="123" t="str">
        <f t="shared" si="65"/>
        <v/>
      </c>
      <c r="M214" s="124" t="s">
        <v>38</v>
      </c>
      <c r="N214" s="122" t="str">
        <f>IF(ISBLANK(E214),"",(400-E214)-$E$223)</f>
        <v/>
      </c>
      <c r="O214" s="123" t="str">
        <f t="shared" si="59"/>
        <v/>
      </c>
      <c r="P214" s="124" t="s">
        <v>38</v>
      </c>
      <c r="Q214" s="125" t="str">
        <f t="shared" si="60"/>
        <v/>
      </c>
      <c r="R214" s="126" t="s">
        <v>38</v>
      </c>
      <c r="S214" s="127" t="str">
        <f t="shared" si="61"/>
        <v/>
      </c>
      <c r="T214" s="128" t="str">
        <f>IF(M214="ON",IF(ISBLANK(D214),"0",IF(D213&lt;D214,(D214-200),(D214+200))),"0")</f>
        <v>0</v>
      </c>
      <c r="U214" s="128" t="str">
        <f t="shared" si="62"/>
        <v>0</v>
      </c>
      <c r="V214" s="128" t="str">
        <f t="shared" si="63"/>
        <v>0</v>
      </c>
      <c r="W214" s="128" t="str">
        <f t="shared" si="64"/>
        <v>0</v>
      </c>
      <c r="X214" s="129"/>
    </row>
    <row r="215" spans="1:24" x14ac:dyDescent="0.3">
      <c r="A215" s="69">
        <v>13</v>
      </c>
      <c r="B215" s="71"/>
      <c r="C215" s="71"/>
      <c r="D215" s="72"/>
      <c r="E215" s="72"/>
      <c r="F215" s="73"/>
      <c r="G215" s="73"/>
      <c r="H215" s="73"/>
      <c r="I215" s="73"/>
      <c r="J215" s="6"/>
      <c r="K215" s="38" t="str">
        <f>IF(ISBLANK(D215),"",D215-$D$223)</f>
        <v/>
      </c>
      <c r="L215" s="46" t="str">
        <f t="shared" si="65"/>
        <v/>
      </c>
      <c r="M215" s="40" t="s">
        <v>38</v>
      </c>
      <c r="N215" s="38" t="str">
        <f>IF(ISBLANK(E215),"",E215-$E$223)</f>
        <v/>
      </c>
      <c r="O215" s="46" t="str">
        <f t="shared" si="59"/>
        <v/>
      </c>
      <c r="P215" s="40" t="s">
        <v>38</v>
      </c>
      <c r="Q215" s="41" t="str">
        <f t="shared" si="60"/>
        <v/>
      </c>
      <c r="R215" s="42" t="s">
        <v>38</v>
      </c>
      <c r="S215" s="43" t="str">
        <f t="shared" si="61"/>
        <v/>
      </c>
      <c r="T215" s="44" t="str">
        <f>IF(M215="ON",IF(ISBLANK(D215),"0",D215),"0")</f>
        <v>0</v>
      </c>
      <c r="U215" s="44" t="str">
        <f t="shared" si="62"/>
        <v>0</v>
      </c>
      <c r="V215" s="44" t="str">
        <f t="shared" si="63"/>
        <v>0</v>
      </c>
      <c r="W215" s="44" t="str">
        <f t="shared" si="64"/>
        <v>0</v>
      </c>
      <c r="X215" s="45"/>
    </row>
    <row r="216" spans="1:24" x14ac:dyDescent="0.3">
      <c r="A216" s="69">
        <v>14</v>
      </c>
      <c r="B216" s="71"/>
      <c r="C216" s="71"/>
      <c r="D216" s="72"/>
      <c r="E216" s="72"/>
      <c r="F216" s="73"/>
      <c r="G216" s="73"/>
      <c r="H216" s="73"/>
      <c r="I216" s="73"/>
      <c r="J216" s="6"/>
      <c r="K216" s="122" t="str">
        <f>IF(ISBLANK(D216),"",IF(D215&lt;D216,((D216-200)-$D$223),((D216+200)-$D$223)))</f>
        <v/>
      </c>
      <c r="L216" s="123" t="str">
        <f t="shared" si="65"/>
        <v/>
      </c>
      <c r="M216" s="124" t="s">
        <v>38</v>
      </c>
      <c r="N216" s="122" t="str">
        <f>IF(ISBLANK(E216),"",(400-E216)-$E$223)</f>
        <v/>
      </c>
      <c r="O216" s="123" t="str">
        <f t="shared" si="59"/>
        <v/>
      </c>
      <c r="P216" s="124" t="s">
        <v>38</v>
      </c>
      <c r="Q216" s="125" t="str">
        <f t="shared" si="60"/>
        <v/>
      </c>
      <c r="R216" s="126" t="s">
        <v>38</v>
      </c>
      <c r="S216" s="127" t="str">
        <f t="shared" si="61"/>
        <v/>
      </c>
      <c r="T216" s="128" t="str">
        <f>IF(M216="ON",IF(ISBLANK(D216),"0",IF(D215&lt;D216,(D216-200),(D216+200))),"0")</f>
        <v>0</v>
      </c>
      <c r="U216" s="128" t="str">
        <f t="shared" si="62"/>
        <v>0</v>
      </c>
      <c r="V216" s="128" t="str">
        <f t="shared" si="63"/>
        <v>0</v>
      </c>
      <c r="W216" s="128" t="str">
        <f t="shared" si="64"/>
        <v>0</v>
      </c>
      <c r="X216" s="129"/>
    </row>
    <row r="217" spans="1:24" x14ac:dyDescent="0.3">
      <c r="A217" s="69">
        <v>15</v>
      </c>
      <c r="B217" s="71"/>
      <c r="C217" s="71"/>
      <c r="D217" s="72"/>
      <c r="E217" s="72"/>
      <c r="F217" s="73"/>
      <c r="G217" s="73"/>
      <c r="H217" s="73"/>
      <c r="I217" s="73"/>
      <c r="J217" s="6"/>
      <c r="K217" s="38" t="str">
        <f>IF(ISBLANK(D217),"",D217-$D$223)</f>
        <v/>
      </c>
      <c r="L217" s="46" t="str">
        <f t="shared" si="65"/>
        <v/>
      </c>
      <c r="M217" s="40" t="s">
        <v>38</v>
      </c>
      <c r="N217" s="38" t="str">
        <f>IF(ISBLANK(E217),"",E217-$E$223)</f>
        <v/>
      </c>
      <c r="O217" s="46" t="str">
        <f t="shared" si="59"/>
        <v/>
      </c>
      <c r="P217" s="40" t="s">
        <v>38</v>
      </c>
      <c r="Q217" s="41" t="str">
        <f t="shared" si="60"/>
        <v/>
      </c>
      <c r="R217" s="42" t="s">
        <v>38</v>
      </c>
      <c r="S217" s="43" t="str">
        <f t="shared" si="61"/>
        <v/>
      </c>
      <c r="T217" s="44" t="str">
        <f>IF(M217="ON",IF(ISBLANK(D217),"0",D217),"0")</f>
        <v>0</v>
      </c>
      <c r="U217" s="44" t="str">
        <f t="shared" si="62"/>
        <v>0</v>
      </c>
      <c r="V217" s="44" t="str">
        <f t="shared" si="63"/>
        <v>0</v>
      </c>
      <c r="W217" s="44" t="str">
        <f t="shared" si="64"/>
        <v>0</v>
      </c>
      <c r="X217" s="45"/>
    </row>
    <row r="218" spans="1:24" x14ac:dyDescent="0.3">
      <c r="A218" s="69">
        <v>16</v>
      </c>
      <c r="B218" s="71"/>
      <c r="C218" s="71"/>
      <c r="D218" s="72"/>
      <c r="E218" s="72"/>
      <c r="F218" s="73"/>
      <c r="G218" s="73"/>
      <c r="H218" s="73"/>
      <c r="I218" s="73"/>
      <c r="J218" s="6"/>
      <c r="K218" s="122" t="str">
        <f>IF(ISBLANK(D218),"",IF(D217&lt;D218,((D218-200)-$D$223),((D218+200)-$D$223)))</f>
        <v/>
      </c>
      <c r="L218" s="123" t="str">
        <f t="shared" si="65"/>
        <v/>
      </c>
      <c r="M218" s="124" t="s">
        <v>38</v>
      </c>
      <c r="N218" s="122" t="str">
        <f>IF(ISBLANK(E218),"",(400-E218)-$E$223)</f>
        <v/>
      </c>
      <c r="O218" s="123" t="str">
        <f t="shared" si="59"/>
        <v/>
      </c>
      <c r="P218" s="124" t="s">
        <v>38</v>
      </c>
      <c r="Q218" s="125" t="str">
        <f t="shared" si="60"/>
        <v/>
      </c>
      <c r="R218" s="126" t="s">
        <v>38</v>
      </c>
      <c r="S218" s="127" t="str">
        <f t="shared" si="61"/>
        <v/>
      </c>
      <c r="T218" s="128" t="str">
        <f>IF(M218="ON",IF(ISBLANK(D218),"0",IF(D217&lt;D218,(D218-200),(D218+200))),"0")</f>
        <v>0</v>
      </c>
      <c r="U218" s="128" t="str">
        <f t="shared" si="62"/>
        <v>0</v>
      </c>
      <c r="V218" s="128" t="str">
        <f t="shared" si="63"/>
        <v>0</v>
      </c>
      <c r="W218" s="128" t="str">
        <f t="shared" si="64"/>
        <v>0</v>
      </c>
      <c r="X218" s="129"/>
    </row>
    <row r="219" spans="1:24" x14ac:dyDescent="0.3">
      <c r="A219" s="69">
        <v>17</v>
      </c>
      <c r="B219" s="71"/>
      <c r="C219" s="71"/>
      <c r="D219" s="72"/>
      <c r="E219" s="72"/>
      <c r="F219" s="73"/>
      <c r="G219" s="73"/>
      <c r="H219" s="73"/>
      <c r="I219" s="73"/>
      <c r="J219" s="6"/>
      <c r="K219" s="38" t="str">
        <f>IF(ISBLANK(D219),"",D219-$D$223)</f>
        <v/>
      </c>
      <c r="L219" s="46" t="str">
        <f t="shared" si="65"/>
        <v/>
      </c>
      <c r="M219" s="40" t="s">
        <v>38</v>
      </c>
      <c r="N219" s="38" t="str">
        <f>IF(ISBLANK(E219),"",E219-$E$223)</f>
        <v/>
      </c>
      <c r="O219" s="46" t="str">
        <f t="shared" si="59"/>
        <v/>
      </c>
      <c r="P219" s="40" t="s">
        <v>38</v>
      </c>
      <c r="Q219" s="41" t="str">
        <f t="shared" si="60"/>
        <v/>
      </c>
      <c r="R219" s="42" t="s">
        <v>38</v>
      </c>
      <c r="S219" s="43" t="str">
        <f t="shared" si="61"/>
        <v/>
      </c>
      <c r="T219" s="44" t="str">
        <f>IF(M219="ON",IF(ISBLANK(D219),"0",D219),"0")</f>
        <v>0</v>
      </c>
      <c r="U219" s="44" t="str">
        <f t="shared" si="62"/>
        <v>0</v>
      </c>
      <c r="V219" s="44" t="str">
        <f t="shared" si="63"/>
        <v>0</v>
      </c>
      <c r="W219" s="44" t="str">
        <f t="shared" si="64"/>
        <v>0</v>
      </c>
      <c r="X219" s="45"/>
    </row>
    <row r="220" spans="1:24" x14ac:dyDescent="0.3">
      <c r="A220" s="69">
        <v>18</v>
      </c>
      <c r="B220" s="71"/>
      <c r="C220" s="71"/>
      <c r="D220" s="72"/>
      <c r="E220" s="72"/>
      <c r="F220" s="73"/>
      <c r="G220" s="73"/>
      <c r="H220" s="73"/>
      <c r="I220" s="73"/>
      <c r="J220" s="6"/>
      <c r="K220" s="122" t="str">
        <f>IF(ISBLANK(D220),"",IF(D219&lt;D220,((D220-200)-$D$223),((D220+200)-$D$223)))</f>
        <v/>
      </c>
      <c r="L220" s="123" t="str">
        <f t="shared" si="65"/>
        <v/>
      </c>
      <c r="M220" s="124" t="s">
        <v>38</v>
      </c>
      <c r="N220" s="122" t="str">
        <f>IF(ISBLANK(E220),"",(400-E220)-$E$223)</f>
        <v/>
      </c>
      <c r="O220" s="123" t="str">
        <f t="shared" si="59"/>
        <v/>
      </c>
      <c r="P220" s="124" t="s">
        <v>38</v>
      </c>
      <c r="Q220" s="125" t="str">
        <f t="shared" si="60"/>
        <v/>
      </c>
      <c r="R220" s="126" t="s">
        <v>38</v>
      </c>
      <c r="S220" s="127" t="str">
        <f t="shared" si="61"/>
        <v/>
      </c>
      <c r="T220" s="128" t="str">
        <f>IF(M220="ON",IF(ISBLANK(D220),"0",IF(D219&lt;D220,(D220-200),(D220+200))),"0")</f>
        <v>0</v>
      </c>
      <c r="U220" s="128" t="str">
        <f t="shared" si="62"/>
        <v>0</v>
      </c>
      <c r="V220" s="128" t="str">
        <f t="shared" si="63"/>
        <v>0</v>
      </c>
      <c r="W220" s="128" t="str">
        <f t="shared" si="64"/>
        <v>0</v>
      </c>
      <c r="X220" s="129"/>
    </row>
    <row r="221" spans="1:24" x14ac:dyDescent="0.3">
      <c r="A221" s="69">
        <v>19</v>
      </c>
      <c r="B221" s="71"/>
      <c r="C221" s="71"/>
      <c r="D221" s="72"/>
      <c r="E221" s="72"/>
      <c r="F221" s="73"/>
      <c r="G221" s="73"/>
      <c r="H221" s="73"/>
      <c r="I221" s="73"/>
      <c r="J221" s="6"/>
      <c r="K221" s="38" t="str">
        <f>IF(ISBLANK(D221),"",D221-$D$223)</f>
        <v/>
      </c>
      <c r="L221" s="46" t="str">
        <f t="shared" si="65"/>
        <v/>
      </c>
      <c r="M221" s="40" t="s">
        <v>38</v>
      </c>
      <c r="N221" s="38" t="str">
        <f>IF(ISBLANK(E221),"",E221-$E$223)</f>
        <v/>
      </c>
      <c r="O221" s="46" t="str">
        <f t="shared" si="59"/>
        <v/>
      </c>
      <c r="P221" s="40" t="s">
        <v>38</v>
      </c>
      <c r="Q221" s="41" t="str">
        <f t="shared" si="60"/>
        <v/>
      </c>
      <c r="R221" s="42" t="s">
        <v>38</v>
      </c>
      <c r="S221" s="43" t="str">
        <f t="shared" si="61"/>
        <v/>
      </c>
      <c r="T221" s="44" t="str">
        <f>IF(M221="ON",IF(ISBLANK(D221),"0",D221),"0")</f>
        <v>0</v>
      </c>
      <c r="U221" s="44" t="str">
        <f t="shared" si="62"/>
        <v>0</v>
      </c>
      <c r="V221" s="44" t="str">
        <f t="shared" si="63"/>
        <v>0</v>
      </c>
      <c r="W221" s="44" t="str">
        <f t="shared" si="64"/>
        <v>0</v>
      </c>
      <c r="X221" s="45"/>
    </row>
    <row r="222" spans="1:24" x14ac:dyDescent="0.3">
      <c r="A222" s="69">
        <v>20</v>
      </c>
      <c r="B222" s="71"/>
      <c r="C222" s="71"/>
      <c r="D222" s="72"/>
      <c r="E222" s="72"/>
      <c r="F222" s="73"/>
      <c r="G222" s="73"/>
      <c r="H222" s="73"/>
      <c r="I222" s="73"/>
      <c r="J222" s="6"/>
      <c r="K222" s="122" t="str">
        <f>IF(ISBLANK(D222),"",IF(D221&lt;D222,((D222-200)-$D$223),((D222+200)-$D$223)))</f>
        <v/>
      </c>
      <c r="L222" s="123" t="str">
        <f t="shared" si="65"/>
        <v/>
      </c>
      <c r="M222" s="124" t="s">
        <v>38</v>
      </c>
      <c r="N222" s="122" t="str">
        <f>IF(ISBLANK(E222),"",(400-E222)-$E$223)</f>
        <v/>
      </c>
      <c r="O222" s="123" t="str">
        <f t="shared" si="59"/>
        <v/>
      </c>
      <c r="P222" s="124" t="s">
        <v>38</v>
      </c>
      <c r="Q222" s="125" t="str">
        <f t="shared" si="60"/>
        <v/>
      </c>
      <c r="R222" s="126" t="s">
        <v>38</v>
      </c>
      <c r="S222" s="127" t="str">
        <f t="shared" si="61"/>
        <v/>
      </c>
      <c r="T222" s="128" t="str">
        <f>IF(M222="ON",IF(ISBLANK(D222),"0",IF(D221&lt;D222,(D222-200),(D222+200))),"0")</f>
        <v>0</v>
      </c>
      <c r="U222" s="128" t="str">
        <f t="shared" si="62"/>
        <v>0</v>
      </c>
      <c r="V222" s="128" t="str">
        <f t="shared" si="63"/>
        <v>0</v>
      </c>
      <c r="W222" s="128" t="str">
        <f t="shared" si="64"/>
        <v>0</v>
      </c>
      <c r="X222" s="129"/>
    </row>
    <row r="223" spans="1:24" x14ac:dyDescent="0.3">
      <c r="A223" s="52"/>
      <c r="B223" s="49">
        <f>B203</f>
        <v>0</v>
      </c>
      <c r="C223" s="49">
        <f>C203</f>
        <v>0</v>
      </c>
      <c r="D223" s="50">
        <f>T223</f>
        <v>0</v>
      </c>
      <c r="E223" s="50">
        <f>U223</f>
        <v>0</v>
      </c>
      <c r="F223" s="51">
        <f>V223</f>
        <v>0</v>
      </c>
      <c r="G223" s="51">
        <f>W223</f>
        <v>0</v>
      </c>
      <c r="H223" s="49">
        <f>H203</f>
        <v>0</v>
      </c>
      <c r="I223" s="49">
        <f>I203</f>
        <v>0</v>
      </c>
      <c r="J223" s="6"/>
      <c r="K223" s="52"/>
      <c r="L223" s="53"/>
      <c r="M223" s="54"/>
      <c r="N223" s="52"/>
      <c r="O223" s="53"/>
      <c r="P223" s="55"/>
      <c r="Q223" s="52"/>
      <c r="R223" s="55"/>
      <c r="S223" s="54"/>
      <c r="T223" s="56">
        <f>IF(T224=0,VALUE(0),(T203+T204+T205+T206+T207+T208+T209+T210+T211+T212+T213+T214+T215+T216+T217+T218+T219+T220+T221+T222)/T224)</f>
        <v>0</v>
      </c>
      <c r="U223" s="57">
        <f>IF(U224=0,VALUE(0),(U203+U204+U205+U206+U207+U208+U209+U210+U211+U212+U213+U214+U215+U216+U217+U218+U219+U220+U221+U222)/U224)</f>
        <v>0</v>
      </c>
      <c r="V223" s="57">
        <f>IF(V224=0,VALUE(0),(V203+V204+V205+V206+V207+V208+V209+V210+V211+V212+V213+V214+V215+V216+V217+V218+V219+V220+V221+V222)/V224)</f>
        <v>0</v>
      </c>
      <c r="W223" s="57">
        <f>IF(W224=0,VALUE(0),(W203+W204+W205+W206+W207+W208+W209+W210+W211+W212+W213+W214+W215+W216+W217+W218+W219+W220+W221+W222)/W224)</f>
        <v>0</v>
      </c>
      <c r="X223" s="58"/>
    </row>
    <row r="224" spans="1:24" x14ac:dyDescent="0.3">
      <c r="A224" s="62"/>
      <c r="B224" s="19"/>
      <c r="C224" s="19"/>
      <c r="D224" s="60"/>
      <c r="E224" s="60"/>
      <c r="F224" s="61"/>
      <c r="G224" s="61"/>
      <c r="H224" s="19"/>
      <c r="I224" s="19"/>
      <c r="J224" s="19"/>
      <c r="K224" s="62"/>
      <c r="L224" s="63"/>
      <c r="M224" s="64"/>
      <c r="N224" s="62"/>
      <c r="O224" s="63"/>
      <c r="P224" s="65"/>
      <c r="Q224" s="62"/>
      <c r="R224" s="65"/>
      <c r="S224" s="64"/>
      <c r="T224" s="66">
        <f>COUNT(T203:T222)</f>
        <v>0</v>
      </c>
      <c r="U224" s="66">
        <f>COUNT(U203:U222)</f>
        <v>0</v>
      </c>
      <c r="V224" s="66">
        <f>COUNT(V203:V222)</f>
        <v>0</v>
      </c>
      <c r="W224" s="66">
        <f>COUNT(W203:W222)</f>
        <v>0</v>
      </c>
      <c r="X224" s="64"/>
    </row>
    <row r="225" spans="1:24" x14ac:dyDescent="0.3">
      <c r="X225" s="22"/>
    </row>
    <row r="226" spans="1:24" x14ac:dyDescent="0.3">
      <c r="A226" s="23" t="s">
        <v>24</v>
      </c>
      <c r="B226" s="23" t="s">
        <v>25</v>
      </c>
      <c r="C226" s="23" t="s">
        <v>26</v>
      </c>
      <c r="D226" s="23" t="s">
        <v>4</v>
      </c>
      <c r="E226" s="23" t="s">
        <v>5</v>
      </c>
      <c r="F226" s="23" t="s">
        <v>27</v>
      </c>
      <c r="G226" s="23" t="s">
        <v>28</v>
      </c>
      <c r="H226" s="23" t="s">
        <v>8</v>
      </c>
      <c r="I226" s="24" t="s">
        <v>29</v>
      </c>
      <c r="J226" s="25"/>
      <c r="K226" s="24" t="s">
        <v>30</v>
      </c>
      <c r="L226" s="26" t="s">
        <v>31</v>
      </c>
      <c r="M226" s="25"/>
      <c r="N226" s="24" t="s">
        <v>32</v>
      </c>
      <c r="O226" s="26" t="s">
        <v>31</v>
      </c>
      <c r="P226" s="25"/>
      <c r="Q226" s="24" t="s">
        <v>33</v>
      </c>
      <c r="R226" s="26"/>
      <c r="S226" s="25" t="s">
        <v>34</v>
      </c>
      <c r="T226" s="67" t="s">
        <v>35</v>
      </c>
      <c r="U226" s="27" t="s">
        <v>35</v>
      </c>
      <c r="V226" s="27" t="s">
        <v>36</v>
      </c>
      <c r="W226" s="28" t="s">
        <v>36</v>
      </c>
      <c r="X226" s="206" t="s">
        <v>22</v>
      </c>
    </row>
    <row r="227" spans="1:24" x14ac:dyDescent="0.3">
      <c r="A227" s="29"/>
      <c r="B227" s="29"/>
      <c r="C227" s="29"/>
      <c r="D227" s="29"/>
      <c r="E227" s="29"/>
      <c r="F227" s="29"/>
      <c r="G227" s="29"/>
      <c r="H227" s="29"/>
      <c r="I227" s="30"/>
      <c r="J227" s="31"/>
      <c r="K227" s="30"/>
      <c r="L227" s="32"/>
      <c r="M227" s="31"/>
      <c r="N227" s="30"/>
      <c r="O227" s="32"/>
      <c r="P227" s="31"/>
      <c r="Q227" s="30"/>
      <c r="R227" s="32"/>
      <c r="S227" s="31"/>
      <c r="T227" s="68" t="s">
        <v>4</v>
      </c>
      <c r="U227" s="33" t="s">
        <v>5</v>
      </c>
      <c r="V227" s="33" t="s">
        <v>27</v>
      </c>
      <c r="W227" s="34" t="s">
        <v>37</v>
      </c>
      <c r="X227" s="207"/>
    </row>
    <row r="228" spans="1:24" x14ac:dyDescent="0.3">
      <c r="A228" s="69">
        <v>1</v>
      </c>
      <c r="B228" s="37"/>
      <c r="C228" s="37"/>
      <c r="D228" s="75"/>
      <c r="E228" s="75"/>
      <c r="F228" s="75"/>
      <c r="G228" s="75"/>
      <c r="H228" s="74"/>
      <c r="I228" s="74"/>
      <c r="J228" s="6"/>
      <c r="K228" s="38" t="str">
        <f>IF(ISBLANK(D228),"",D228-$D$248)</f>
        <v/>
      </c>
      <c r="L228" s="39" t="str">
        <f t="shared" ref="L228:L247" si="66">IF(K228="","",SIN(K228*PI()/200)*G228)</f>
        <v/>
      </c>
      <c r="M228" s="40" t="s">
        <v>38</v>
      </c>
      <c r="N228" s="38" t="str">
        <f>IF(ISBLANK(E228),"",E228-$E$248)</f>
        <v/>
      </c>
      <c r="O228" s="39" t="str">
        <f t="shared" ref="O228:O247" si="67">IF(N228="","",SIN(N228*PI()/200)*G228)</f>
        <v/>
      </c>
      <c r="P228" s="40" t="s">
        <v>38</v>
      </c>
      <c r="Q228" s="41" t="str">
        <f t="shared" ref="Q228:Q247" si="68">IF(ISBLANK(F228),"",F228-$F$248)</f>
        <v/>
      </c>
      <c r="R228" s="42" t="s">
        <v>38</v>
      </c>
      <c r="S228" s="43" t="str">
        <f t="shared" ref="S228:S247" si="69">IF(ISBLANK(G228),"",G228-$G$248)</f>
        <v/>
      </c>
      <c r="T228" s="44" t="str">
        <f>IF(M228="ON",IF(ISBLANK(D228),"0",D228),"0")</f>
        <v>0</v>
      </c>
      <c r="U228" s="44" t="str">
        <f t="shared" ref="U228:U247" si="70">IF(P228="ON",IF(ISBLANK(E228),"0",IF(E228&lt;200,E228,(400-E228))),"0")</f>
        <v>0</v>
      </c>
      <c r="V228" s="44" t="str">
        <f t="shared" ref="V228:V247" si="71">IF(R228="ON",IF(ISBLANK(F228),"0",F228),"0")</f>
        <v>0</v>
      </c>
      <c r="W228" s="44" t="str">
        <f t="shared" ref="W228:W247" si="72">IF(R228="ON",IF(ISBLANK(G228),"0",G228),"0")</f>
        <v>0</v>
      </c>
      <c r="X228" s="45"/>
    </row>
    <row r="229" spans="1:24" x14ac:dyDescent="0.3">
      <c r="A229" s="69">
        <v>2</v>
      </c>
      <c r="B229" s="36"/>
      <c r="C229" s="37"/>
      <c r="D229" s="37"/>
      <c r="E229" s="37"/>
      <c r="F229" s="37"/>
      <c r="G229" s="37"/>
      <c r="H229" s="37"/>
      <c r="I229" s="37"/>
      <c r="J229" s="6"/>
      <c r="K229" s="122" t="str">
        <f>IF(ISBLANK(D229),"",IF(D228&lt;D229,((D229-200)-$D$248),((D229+200)-$D$248)))</f>
        <v/>
      </c>
      <c r="L229" s="123" t="str">
        <f t="shared" si="66"/>
        <v/>
      </c>
      <c r="M229" s="124" t="s">
        <v>38</v>
      </c>
      <c r="N229" s="122" t="str">
        <f>IF(ISBLANK(E229),"",(400-E229)-$E$248)</f>
        <v/>
      </c>
      <c r="O229" s="123" t="str">
        <f t="shared" si="67"/>
        <v/>
      </c>
      <c r="P229" s="124" t="s">
        <v>38</v>
      </c>
      <c r="Q229" s="125" t="str">
        <f t="shared" si="68"/>
        <v/>
      </c>
      <c r="R229" s="126" t="s">
        <v>38</v>
      </c>
      <c r="S229" s="127" t="str">
        <f t="shared" si="69"/>
        <v/>
      </c>
      <c r="T229" s="128" t="str">
        <f>IF(M229="ON",IF(ISBLANK(D229),"0",IF(D228&lt;D229,(D229-200),(D229+200))),"0")</f>
        <v>0</v>
      </c>
      <c r="U229" s="128" t="str">
        <f t="shared" si="70"/>
        <v>0</v>
      </c>
      <c r="V229" s="128" t="str">
        <f t="shared" si="71"/>
        <v>0</v>
      </c>
      <c r="W229" s="128" t="str">
        <f t="shared" si="72"/>
        <v>0</v>
      </c>
      <c r="X229" s="129"/>
    </row>
    <row r="230" spans="1:24" x14ac:dyDescent="0.3">
      <c r="A230" s="69">
        <v>3</v>
      </c>
      <c r="B230" s="36"/>
      <c r="C230" s="37"/>
      <c r="D230" s="37"/>
      <c r="E230" s="37"/>
      <c r="F230" s="37"/>
      <c r="G230" s="37"/>
      <c r="H230" s="37"/>
      <c r="I230" s="37"/>
      <c r="J230" s="6"/>
      <c r="K230" s="38" t="str">
        <f>IF(ISBLANK(D230),"",D230-$D$248)</f>
        <v/>
      </c>
      <c r="L230" s="46" t="str">
        <f t="shared" si="66"/>
        <v/>
      </c>
      <c r="M230" s="40" t="s">
        <v>38</v>
      </c>
      <c r="N230" s="38" t="str">
        <f>IF(ISBLANK(E230),"",E230-$E$248)</f>
        <v/>
      </c>
      <c r="O230" s="46" t="str">
        <f t="shared" si="67"/>
        <v/>
      </c>
      <c r="P230" s="40" t="s">
        <v>38</v>
      </c>
      <c r="Q230" s="41" t="str">
        <f t="shared" si="68"/>
        <v/>
      </c>
      <c r="R230" s="42" t="s">
        <v>38</v>
      </c>
      <c r="S230" s="43" t="str">
        <f t="shared" si="69"/>
        <v/>
      </c>
      <c r="T230" s="44" t="str">
        <f>IF(M230="ON",IF(ISBLANK(D230),"0",D230),"0")</f>
        <v>0</v>
      </c>
      <c r="U230" s="44" t="str">
        <f t="shared" si="70"/>
        <v>0</v>
      </c>
      <c r="V230" s="44" t="str">
        <f t="shared" si="71"/>
        <v>0</v>
      </c>
      <c r="W230" s="44" t="str">
        <f t="shared" si="72"/>
        <v>0</v>
      </c>
      <c r="X230" s="45"/>
    </row>
    <row r="231" spans="1:24" x14ac:dyDescent="0.3">
      <c r="A231" s="69">
        <v>4</v>
      </c>
      <c r="B231" s="36"/>
      <c r="C231" s="37"/>
      <c r="D231" s="37"/>
      <c r="E231" s="37"/>
      <c r="F231" s="37"/>
      <c r="G231" s="37"/>
      <c r="H231" s="37"/>
      <c r="I231" s="37"/>
      <c r="J231" s="6"/>
      <c r="K231" s="122" t="str">
        <f>IF(ISBLANK(D231),"",IF(D230&lt;D231,((D231-200)-$D$248),((D231+200)-$D$248)))</f>
        <v/>
      </c>
      <c r="L231" s="123" t="str">
        <f t="shared" si="66"/>
        <v/>
      </c>
      <c r="M231" s="124" t="s">
        <v>38</v>
      </c>
      <c r="N231" s="122" t="str">
        <f>IF(ISBLANK(E231),"",(400-E231)-$E$248)</f>
        <v/>
      </c>
      <c r="O231" s="123" t="str">
        <f t="shared" si="67"/>
        <v/>
      </c>
      <c r="P231" s="124" t="s">
        <v>38</v>
      </c>
      <c r="Q231" s="125" t="str">
        <f t="shared" si="68"/>
        <v/>
      </c>
      <c r="R231" s="126" t="s">
        <v>38</v>
      </c>
      <c r="S231" s="127" t="str">
        <f t="shared" si="69"/>
        <v/>
      </c>
      <c r="T231" s="128" t="str">
        <f>IF(M231="ON",IF(ISBLANK(D231),"0",IF(D230&lt;D231,(D231-200),(D231+200))),"0")</f>
        <v>0</v>
      </c>
      <c r="U231" s="128" t="str">
        <f t="shared" si="70"/>
        <v>0</v>
      </c>
      <c r="V231" s="128" t="str">
        <f t="shared" si="71"/>
        <v>0</v>
      </c>
      <c r="W231" s="128" t="str">
        <f t="shared" si="72"/>
        <v>0</v>
      </c>
      <c r="X231" s="129"/>
    </row>
    <row r="232" spans="1:24" x14ac:dyDescent="0.3">
      <c r="A232" s="69">
        <v>5</v>
      </c>
      <c r="B232" s="36"/>
      <c r="C232" s="37"/>
      <c r="D232" s="37"/>
      <c r="E232" s="37"/>
      <c r="F232" s="37"/>
      <c r="G232" s="37"/>
      <c r="H232" s="37"/>
      <c r="I232" s="37"/>
      <c r="J232" s="6"/>
      <c r="K232" s="38" t="str">
        <f>IF(ISBLANK(D232),"",D232-$D$248)</f>
        <v/>
      </c>
      <c r="L232" s="46" t="str">
        <f t="shared" si="66"/>
        <v/>
      </c>
      <c r="M232" s="40" t="s">
        <v>38</v>
      </c>
      <c r="N232" s="38" t="str">
        <f>IF(ISBLANK(E232),"",E232-$E$248)</f>
        <v/>
      </c>
      <c r="O232" s="46" t="str">
        <f t="shared" si="67"/>
        <v/>
      </c>
      <c r="P232" s="40" t="s">
        <v>38</v>
      </c>
      <c r="Q232" s="41" t="str">
        <f t="shared" si="68"/>
        <v/>
      </c>
      <c r="R232" s="42" t="s">
        <v>38</v>
      </c>
      <c r="S232" s="43" t="str">
        <f t="shared" si="69"/>
        <v/>
      </c>
      <c r="T232" s="44" t="str">
        <f>IF(M232="ON",IF(ISBLANK(D232),"0",D232),"0")</f>
        <v>0</v>
      </c>
      <c r="U232" s="44" t="str">
        <f t="shared" si="70"/>
        <v>0</v>
      </c>
      <c r="V232" s="44" t="str">
        <f t="shared" si="71"/>
        <v>0</v>
      </c>
      <c r="W232" s="44" t="str">
        <f t="shared" si="72"/>
        <v>0</v>
      </c>
      <c r="X232" s="45"/>
    </row>
    <row r="233" spans="1:24" x14ac:dyDescent="0.3">
      <c r="A233" s="69">
        <v>6</v>
      </c>
      <c r="B233" s="36"/>
      <c r="C233" s="37"/>
      <c r="D233" s="37"/>
      <c r="E233" s="37"/>
      <c r="F233" s="37"/>
      <c r="G233" s="37"/>
      <c r="H233" s="37"/>
      <c r="I233" s="37"/>
      <c r="J233" s="6"/>
      <c r="K233" s="122" t="str">
        <f>IF(ISBLANK(D233),"",IF(D232&lt;D233,((D233-200)-$D$248),((D233+200)-$D$248)))</f>
        <v/>
      </c>
      <c r="L233" s="123" t="str">
        <f t="shared" si="66"/>
        <v/>
      </c>
      <c r="M233" s="124" t="s">
        <v>38</v>
      </c>
      <c r="N233" s="122" t="str">
        <f>IF(ISBLANK(E233),"",(400-E233)-$E$248)</f>
        <v/>
      </c>
      <c r="O233" s="123" t="str">
        <f t="shared" si="67"/>
        <v/>
      </c>
      <c r="P233" s="124" t="s">
        <v>38</v>
      </c>
      <c r="Q233" s="125" t="str">
        <f t="shared" si="68"/>
        <v/>
      </c>
      <c r="R233" s="126" t="s">
        <v>38</v>
      </c>
      <c r="S233" s="127" t="str">
        <f t="shared" si="69"/>
        <v/>
      </c>
      <c r="T233" s="128" t="str">
        <f>IF(M233="ON",IF(ISBLANK(D233),"0",IF(D232&lt;D233,(D233-200),(D233+200))),"0")</f>
        <v>0</v>
      </c>
      <c r="U233" s="128" t="str">
        <f t="shared" si="70"/>
        <v>0</v>
      </c>
      <c r="V233" s="128" t="str">
        <f t="shared" si="71"/>
        <v>0</v>
      </c>
      <c r="W233" s="128" t="str">
        <f t="shared" si="72"/>
        <v>0</v>
      </c>
      <c r="X233" s="129"/>
    </row>
    <row r="234" spans="1:24" x14ac:dyDescent="0.3">
      <c r="A234" s="69">
        <v>7</v>
      </c>
      <c r="B234" s="36"/>
      <c r="C234" s="37"/>
      <c r="D234" s="37"/>
      <c r="E234" s="37"/>
      <c r="F234" s="37"/>
      <c r="G234" s="37"/>
      <c r="H234" s="37"/>
      <c r="I234" s="37"/>
      <c r="J234" s="6"/>
      <c r="K234" s="38" t="str">
        <f>IF(ISBLANK(D234),"",D234-$D$248)</f>
        <v/>
      </c>
      <c r="L234" s="46" t="str">
        <f t="shared" si="66"/>
        <v/>
      </c>
      <c r="M234" s="40" t="s">
        <v>38</v>
      </c>
      <c r="N234" s="38" t="str">
        <f>IF(ISBLANK(E234),"",E234-$E$248)</f>
        <v/>
      </c>
      <c r="O234" s="46" t="str">
        <f t="shared" si="67"/>
        <v/>
      </c>
      <c r="P234" s="40" t="s">
        <v>38</v>
      </c>
      <c r="Q234" s="41" t="str">
        <f t="shared" si="68"/>
        <v/>
      </c>
      <c r="R234" s="42" t="s">
        <v>38</v>
      </c>
      <c r="S234" s="43" t="str">
        <f t="shared" si="69"/>
        <v/>
      </c>
      <c r="T234" s="44" t="str">
        <f>IF(M234="ON",IF(ISBLANK(D234),"0",D234),"0")</f>
        <v>0</v>
      </c>
      <c r="U234" s="44" t="str">
        <f t="shared" si="70"/>
        <v>0</v>
      </c>
      <c r="V234" s="44" t="str">
        <f t="shared" si="71"/>
        <v>0</v>
      </c>
      <c r="W234" s="44" t="str">
        <f t="shared" si="72"/>
        <v>0</v>
      </c>
      <c r="X234" s="45"/>
    </row>
    <row r="235" spans="1:24" x14ac:dyDescent="0.3">
      <c r="A235" s="69">
        <v>8</v>
      </c>
      <c r="B235" s="36"/>
      <c r="C235" s="37"/>
      <c r="D235" s="37"/>
      <c r="E235" s="37"/>
      <c r="F235" s="37"/>
      <c r="G235" s="37"/>
      <c r="H235" s="37"/>
      <c r="I235" s="37"/>
      <c r="J235" s="6"/>
      <c r="K235" s="122" t="str">
        <f>IF(ISBLANK(D235),"",IF(D234&lt;D235,((D235-200)-$D$248),((D235+200)-$D$248)))</f>
        <v/>
      </c>
      <c r="L235" s="123" t="str">
        <f t="shared" si="66"/>
        <v/>
      </c>
      <c r="M235" s="124" t="s">
        <v>38</v>
      </c>
      <c r="N235" s="122" t="str">
        <f>IF(ISBLANK(E235),"",(400-E235)-$E$248)</f>
        <v/>
      </c>
      <c r="O235" s="123" t="str">
        <f t="shared" si="67"/>
        <v/>
      </c>
      <c r="P235" s="124" t="s">
        <v>38</v>
      </c>
      <c r="Q235" s="125" t="str">
        <f t="shared" si="68"/>
        <v/>
      </c>
      <c r="R235" s="126" t="s">
        <v>38</v>
      </c>
      <c r="S235" s="127" t="str">
        <f t="shared" si="69"/>
        <v/>
      </c>
      <c r="T235" s="128" t="str">
        <f>IF(M235="ON",IF(ISBLANK(D235),"0",IF(D234&lt;D235,(D235-200),(D235+200))),"0")</f>
        <v>0</v>
      </c>
      <c r="U235" s="128" t="str">
        <f t="shared" si="70"/>
        <v>0</v>
      </c>
      <c r="V235" s="128" t="str">
        <f t="shared" si="71"/>
        <v>0</v>
      </c>
      <c r="W235" s="128" t="str">
        <f t="shared" si="72"/>
        <v>0</v>
      </c>
      <c r="X235" s="129"/>
    </row>
    <row r="236" spans="1:24" x14ac:dyDescent="0.3">
      <c r="A236" s="69">
        <v>9</v>
      </c>
      <c r="B236" s="36"/>
      <c r="C236" s="37"/>
      <c r="D236" s="37"/>
      <c r="E236" s="37"/>
      <c r="F236" s="37"/>
      <c r="G236" s="37"/>
      <c r="H236" s="37"/>
      <c r="I236" s="37"/>
      <c r="J236" s="6"/>
      <c r="K236" s="38" t="str">
        <f>IF(ISBLANK(D236),"",D236-$D$248)</f>
        <v/>
      </c>
      <c r="L236" s="46" t="str">
        <f t="shared" si="66"/>
        <v/>
      </c>
      <c r="M236" s="40" t="s">
        <v>38</v>
      </c>
      <c r="N236" s="38" t="str">
        <f>IF(ISBLANK(E236),"",E236-$E$248)</f>
        <v/>
      </c>
      <c r="O236" s="46" t="str">
        <f t="shared" si="67"/>
        <v/>
      </c>
      <c r="P236" s="40" t="s">
        <v>38</v>
      </c>
      <c r="Q236" s="41" t="str">
        <f t="shared" si="68"/>
        <v/>
      </c>
      <c r="R236" s="42" t="s">
        <v>38</v>
      </c>
      <c r="S236" s="43" t="str">
        <f t="shared" si="69"/>
        <v/>
      </c>
      <c r="T236" s="44" t="str">
        <f>IF(M236="ON",IF(ISBLANK(D236),"0",D236),"0")</f>
        <v>0</v>
      </c>
      <c r="U236" s="44" t="str">
        <f t="shared" si="70"/>
        <v>0</v>
      </c>
      <c r="V236" s="44" t="str">
        <f t="shared" si="71"/>
        <v>0</v>
      </c>
      <c r="W236" s="44" t="str">
        <f t="shared" si="72"/>
        <v>0</v>
      </c>
      <c r="X236" s="45"/>
    </row>
    <row r="237" spans="1:24" x14ac:dyDescent="0.3">
      <c r="A237" s="69">
        <v>10</v>
      </c>
      <c r="B237" s="36"/>
      <c r="C237" s="37"/>
      <c r="D237" s="37"/>
      <c r="E237" s="37"/>
      <c r="F237" s="37"/>
      <c r="G237" s="37"/>
      <c r="H237" s="37"/>
      <c r="I237" s="37"/>
      <c r="J237" s="6"/>
      <c r="K237" s="122" t="str">
        <f>IF(ISBLANK(D237),"",IF(D236&lt;D237,((D237-200)-$D$248),((D237+200)-$D$248)))</f>
        <v/>
      </c>
      <c r="L237" s="123" t="str">
        <f t="shared" si="66"/>
        <v/>
      </c>
      <c r="M237" s="124" t="s">
        <v>38</v>
      </c>
      <c r="N237" s="122" t="str">
        <f>IF(ISBLANK(E237),"",(400-E237)-$E$248)</f>
        <v/>
      </c>
      <c r="O237" s="123" t="str">
        <f t="shared" si="67"/>
        <v/>
      </c>
      <c r="P237" s="124" t="s">
        <v>38</v>
      </c>
      <c r="Q237" s="125" t="str">
        <f t="shared" si="68"/>
        <v/>
      </c>
      <c r="R237" s="126" t="s">
        <v>38</v>
      </c>
      <c r="S237" s="127" t="str">
        <f t="shared" si="69"/>
        <v/>
      </c>
      <c r="T237" s="128" t="str">
        <f>IF(M237="ON",IF(ISBLANK(D237),"0",IF(D236&lt;D237,(D237-200),(D237+200))),"0")</f>
        <v>0</v>
      </c>
      <c r="U237" s="128" t="str">
        <f t="shared" si="70"/>
        <v>0</v>
      </c>
      <c r="V237" s="128" t="str">
        <f t="shared" si="71"/>
        <v>0</v>
      </c>
      <c r="W237" s="128" t="str">
        <f t="shared" si="72"/>
        <v>0</v>
      </c>
      <c r="X237" s="129"/>
    </row>
    <row r="238" spans="1:24" x14ac:dyDescent="0.3">
      <c r="A238" s="69">
        <v>11</v>
      </c>
      <c r="B238" s="71"/>
      <c r="C238" s="71"/>
      <c r="D238" s="72"/>
      <c r="E238" s="72"/>
      <c r="F238" s="73"/>
      <c r="G238" s="73"/>
      <c r="H238" s="73"/>
      <c r="I238" s="73"/>
      <c r="J238" s="6"/>
      <c r="K238" s="38" t="str">
        <f>IF(ISBLANK(D238),"",D238-$D$248)</f>
        <v/>
      </c>
      <c r="L238" s="46" t="str">
        <f t="shared" si="66"/>
        <v/>
      </c>
      <c r="M238" s="40" t="s">
        <v>38</v>
      </c>
      <c r="N238" s="38" t="str">
        <f>IF(ISBLANK(E238),"",E238-$E$248)</f>
        <v/>
      </c>
      <c r="O238" s="46" t="str">
        <f t="shared" si="67"/>
        <v/>
      </c>
      <c r="P238" s="40" t="s">
        <v>38</v>
      </c>
      <c r="Q238" s="41" t="str">
        <f t="shared" si="68"/>
        <v/>
      </c>
      <c r="R238" s="42" t="s">
        <v>38</v>
      </c>
      <c r="S238" s="43" t="str">
        <f t="shared" si="69"/>
        <v/>
      </c>
      <c r="T238" s="44" t="str">
        <f>IF(M238="ON",IF(ISBLANK(D238),"0",D238),"0")</f>
        <v>0</v>
      </c>
      <c r="U238" s="44" t="str">
        <f t="shared" si="70"/>
        <v>0</v>
      </c>
      <c r="V238" s="44" t="str">
        <f t="shared" si="71"/>
        <v>0</v>
      </c>
      <c r="W238" s="44" t="str">
        <f t="shared" si="72"/>
        <v>0</v>
      </c>
      <c r="X238" s="45"/>
    </row>
    <row r="239" spans="1:24" x14ac:dyDescent="0.3">
      <c r="A239" s="69">
        <v>12</v>
      </c>
      <c r="B239" s="71"/>
      <c r="C239" s="71"/>
      <c r="D239" s="72"/>
      <c r="E239" s="72"/>
      <c r="F239" s="73"/>
      <c r="G239" s="73"/>
      <c r="H239" s="73"/>
      <c r="I239" s="73"/>
      <c r="J239" s="6"/>
      <c r="K239" s="122" t="str">
        <f>IF(ISBLANK(D239),"",IF(D238&lt;D239,((D239-200)-$D$248),((D239+200)-$D$248)))</f>
        <v/>
      </c>
      <c r="L239" s="123" t="str">
        <f t="shared" si="66"/>
        <v/>
      </c>
      <c r="M239" s="124" t="s">
        <v>38</v>
      </c>
      <c r="N239" s="122" t="str">
        <f>IF(ISBLANK(E239),"",(400-E239)-$E$248)</f>
        <v/>
      </c>
      <c r="O239" s="123" t="str">
        <f t="shared" si="67"/>
        <v/>
      </c>
      <c r="P239" s="124" t="s">
        <v>38</v>
      </c>
      <c r="Q239" s="125" t="str">
        <f t="shared" si="68"/>
        <v/>
      </c>
      <c r="R239" s="126" t="s">
        <v>38</v>
      </c>
      <c r="S239" s="127" t="str">
        <f t="shared" si="69"/>
        <v/>
      </c>
      <c r="T239" s="128" t="str">
        <f>IF(M239="ON",IF(ISBLANK(D239),"0",IF(D238&lt;D239,(D239-200),(D239+200))),"0")</f>
        <v>0</v>
      </c>
      <c r="U239" s="128" t="str">
        <f t="shared" si="70"/>
        <v>0</v>
      </c>
      <c r="V239" s="128" t="str">
        <f t="shared" si="71"/>
        <v>0</v>
      </c>
      <c r="W239" s="128" t="str">
        <f t="shared" si="72"/>
        <v>0</v>
      </c>
      <c r="X239" s="129"/>
    </row>
    <row r="240" spans="1:24" x14ac:dyDescent="0.3">
      <c r="A240" s="69">
        <v>13</v>
      </c>
      <c r="B240" s="71"/>
      <c r="C240" s="71"/>
      <c r="D240" s="72"/>
      <c r="E240" s="72"/>
      <c r="F240" s="73"/>
      <c r="G240" s="73"/>
      <c r="H240" s="73"/>
      <c r="I240" s="73"/>
      <c r="J240" s="6"/>
      <c r="K240" s="38" t="str">
        <f>IF(ISBLANK(D240),"",D240-$D$248)</f>
        <v/>
      </c>
      <c r="L240" s="46" t="str">
        <f t="shared" si="66"/>
        <v/>
      </c>
      <c r="M240" s="40" t="s">
        <v>38</v>
      </c>
      <c r="N240" s="38" t="str">
        <f>IF(ISBLANK(E240),"",E240-$E$248)</f>
        <v/>
      </c>
      <c r="O240" s="46" t="str">
        <f t="shared" si="67"/>
        <v/>
      </c>
      <c r="P240" s="40" t="s">
        <v>38</v>
      </c>
      <c r="Q240" s="41" t="str">
        <f t="shared" si="68"/>
        <v/>
      </c>
      <c r="R240" s="42" t="s">
        <v>38</v>
      </c>
      <c r="S240" s="43" t="str">
        <f t="shared" si="69"/>
        <v/>
      </c>
      <c r="T240" s="44" t="str">
        <f>IF(M240="ON",IF(ISBLANK(D240),"0",D240),"0")</f>
        <v>0</v>
      </c>
      <c r="U240" s="44" t="str">
        <f t="shared" si="70"/>
        <v>0</v>
      </c>
      <c r="V240" s="44" t="str">
        <f t="shared" si="71"/>
        <v>0</v>
      </c>
      <c r="W240" s="44" t="str">
        <f t="shared" si="72"/>
        <v>0</v>
      </c>
      <c r="X240" s="45"/>
    </row>
    <row r="241" spans="1:24" x14ac:dyDescent="0.3">
      <c r="A241" s="69">
        <v>14</v>
      </c>
      <c r="B241" s="71"/>
      <c r="C241" s="71"/>
      <c r="D241" s="72"/>
      <c r="E241" s="72"/>
      <c r="F241" s="73"/>
      <c r="G241" s="73"/>
      <c r="H241" s="73"/>
      <c r="I241" s="73"/>
      <c r="J241" s="6"/>
      <c r="K241" s="122" t="str">
        <f>IF(ISBLANK(D241),"",IF(D240&lt;D241,((D241-200)-$D$248),((D241+200)-$D$248)))</f>
        <v/>
      </c>
      <c r="L241" s="123" t="str">
        <f t="shared" si="66"/>
        <v/>
      </c>
      <c r="M241" s="124" t="s">
        <v>38</v>
      </c>
      <c r="N241" s="122" t="str">
        <f>IF(ISBLANK(E241),"",(400-E241)-$E$248)</f>
        <v/>
      </c>
      <c r="O241" s="123" t="str">
        <f t="shared" si="67"/>
        <v/>
      </c>
      <c r="P241" s="124" t="s">
        <v>38</v>
      </c>
      <c r="Q241" s="125" t="str">
        <f t="shared" si="68"/>
        <v/>
      </c>
      <c r="R241" s="126" t="s">
        <v>38</v>
      </c>
      <c r="S241" s="127" t="str">
        <f t="shared" si="69"/>
        <v/>
      </c>
      <c r="T241" s="128" t="str">
        <f>IF(M241="ON",IF(ISBLANK(D241),"0",IF(D240&lt;D241,(D241-200),(D241+200))),"0")</f>
        <v>0</v>
      </c>
      <c r="U241" s="128" t="str">
        <f t="shared" si="70"/>
        <v>0</v>
      </c>
      <c r="V241" s="128" t="str">
        <f t="shared" si="71"/>
        <v>0</v>
      </c>
      <c r="W241" s="128" t="str">
        <f t="shared" si="72"/>
        <v>0</v>
      </c>
      <c r="X241" s="129"/>
    </row>
    <row r="242" spans="1:24" x14ac:dyDescent="0.3">
      <c r="A242" s="69">
        <v>15</v>
      </c>
      <c r="B242" s="71"/>
      <c r="C242" s="71"/>
      <c r="D242" s="72"/>
      <c r="E242" s="72"/>
      <c r="F242" s="73"/>
      <c r="G242" s="73"/>
      <c r="H242" s="73"/>
      <c r="I242" s="73"/>
      <c r="J242" s="6"/>
      <c r="K242" s="38" t="str">
        <f>IF(ISBLANK(D242),"",D242-$D$248)</f>
        <v/>
      </c>
      <c r="L242" s="46" t="str">
        <f t="shared" si="66"/>
        <v/>
      </c>
      <c r="M242" s="40" t="s">
        <v>38</v>
      </c>
      <c r="N242" s="38" t="str">
        <f>IF(ISBLANK(E242),"",E242-$E$248)</f>
        <v/>
      </c>
      <c r="O242" s="46" t="str">
        <f t="shared" si="67"/>
        <v/>
      </c>
      <c r="P242" s="40" t="s">
        <v>38</v>
      </c>
      <c r="Q242" s="41" t="str">
        <f t="shared" si="68"/>
        <v/>
      </c>
      <c r="R242" s="42" t="s">
        <v>38</v>
      </c>
      <c r="S242" s="43" t="str">
        <f t="shared" si="69"/>
        <v/>
      </c>
      <c r="T242" s="44" t="str">
        <f>IF(M242="ON",IF(ISBLANK(D242),"0",D242),"0")</f>
        <v>0</v>
      </c>
      <c r="U242" s="44" t="str">
        <f t="shared" si="70"/>
        <v>0</v>
      </c>
      <c r="V242" s="44" t="str">
        <f t="shared" si="71"/>
        <v>0</v>
      </c>
      <c r="W242" s="44" t="str">
        <f t="shared" si="72"/>
        <v>0</v>
      </c>
      <c r="X242" s="45"/>
    </row>
    <row r="243" spans="1:24" x14ac:dyDescent="0.3">
      <c r="A243" s="69">
        <v>16</v>
      </c>
      <c r="B243" s="71"/>
      <c r="C243" s="71"/>
      <c r="D243" s="72"/>
      <c r="E243" s="72"/>
      <c r="F243" s="73"/>
      <c r="G243" s="73"/>
      <c r="H243" s="73"/>
      <c r="I243" s="73"/>
      <c r="J243" s="6"/>
      <c r="K243" s="122" t="str">
        <f>IF(ISBLANK(D243),"",IF(D242&lt;D243,((D243-200)-$D$248),((D243+200)-$D$248)))</f>
        <v/>
      </c>
      <c r="L243" s="123" t="str">
        <f t="shared" si="66"/>
        <v/>
      </c>
      <c r="M243" s="124" t="s">
        <v>38</v>
      </c>
      <c r="N243" s="122" t="str">
        <f>IF(ISBLANK(E243),"",(400-E243)-$E$248)</f>
        <v/>
      </c>
      <c r="O243" s="123" t="str">
        <f t="shared" si="67"/>
        <v/>
      </c>
      <c r="P243" s="124" t="s">
        <v>38</v>
      </c>
      <c r="Q243" s="125" t="str">
        <f t="shared" si="68"/>
        <v/>
      </c>
      <c r="R243" s="126" t="s">
        <v>38</v>
      </c>
      <c r="S243" s="127" t="str">
        <f t="shared" si="69"/>
        <v/>
      </c>
      <c r="T243" s="128" t="str">
        <f>IF(M243="ON",IF(ISBLANK(D243),"0",IF(D242&lt;D243,(D243-200),(D243+200))),"0")</f>
        <v>0</v>
      </c>
      <c r="U243" s="128" t="str">
        <f t="shared" si="70"/>
        <v>0</v>
      </c>
      <c r="V243" s="128" t="str">
        <f t="shared" si="71"/>
        <v>0</v>
      </c>
      <c r="W243" s="128" t="str">
        <f t="shared" si="72"/>
        <v>0</v>
      </c>
      <c r="X243" s="129"/>
    </row>
    <row r="244" spans="1:24" x14ac:dyDescent="0.3">
      <c r="A244" s="69">
        <v>17</v>
      </c>
      <c r="B244" s="71"/>
      <c r="C244" s="71"/>
      <c r="D244" s="72"/>
      <c r="E244" s="72"/>
      <c r="F244" s="73"/>
      <c r="G244" s="73"/>
      <c r="H244" s="73"/>
      <c r="I244" s="73"/>
      <c r="J244" s="6"/>
      <c r="K244" s="38" t="str">
        <f>IF(ISBLANK(D244),"",D244-$D$248)</f>
        <v/>
      </c>
      <c r="L244" s="46" t="str">
        <f t="shared" si="66"/>
        <v/>
      </c>
      <c r="M244" s="40" t="s">
        <v>38</v>
      </c>
      <c r="N244" s="38" t="str">
        <f>IF(ISBLANK(E244),"",E244-$E$248)</f>
        <v/>
      </c>
      <c r="O244" s="46" t="str">
        <f t="shared" si="67"/>
        <v/>
      </c>
      <c r="P244" s="40" t="s">
        <v>38</v>
      </c>
      <c r="Q244" s="41" t="str">
        <f t="shared" si="68"/>
        <v/>
      </c>
      <c r="R244" s="42" t="s">
        <v>38</v>
      </c>
      <c r="S244" s="43" t="str">
        <f t="shared" si="69"/>
        <v/>
      </c>
      <c r="T244" s="44" t="str">
        <f>IF(M244="ON",IF(ISBLANK(D244),"0",D244),"0")</f>
        <v>0</v>
      </c>
      <c r="U244" s="44" t="str">
        <f t="shared" si="70"/>
        <v>0</v>
      </c>
      <c r="V244" s="44" t="str">
        <f t="shared" si="71"/>
        <v>0</v>
      </c>
      <c r="W244" s="44" t="str">
        <f t="shared" si="72"/>
        <v>0</v>
      </c>
      <c r="X244" s="45"/>
    </row>
    <row r="245" spans="1:24" x14ac:dyDescent="0.3">
      <c r="A245" s="69">
        <v>18</v>
      </c>
      <c r="B245" s="71"/>
      <c r="C245" s="71"/>
      <c r="D245" s="72"/>
      <c r="E245" s="72"/>
      <c r="F245" s="73"/>
      <c r="G245" s="73"/>
      <c r="H245" s="73"/>
      <c r="I245" s="73"/>
      <c r="J245" s="6"/>
      <c r="K245" s="122" t="str">
        <f>IF(ISBLANK(D245),"",IF(D244&lt;D245,((D245-200)-$D$248),((D245+200)-$D$248)))</f>
        <v/>
      </c>
      <c r="L245" s="123" t="str">
        <f t="shared" si="66"/>
        <v/>
      </c>
      <c r="M245" s="124" t="s">
        <v>38</v>
      </c>
      <c r="N245" s="122" t="str">
        <f>IF(ISBLANK(E245),"",(400-E245)-$E$248)</f>
        <v/>
      </c>
      <c r="O245" s="123" t="str">
        <f t="shared" si="67"/>
        <v/>
      </c>
      <c r="P245" s="124" t="s">
        <v>38</v>
      </c>
      <c r="Q245" s="125" t="str">
        <f t="shared" si="68"/>
        <v/>
      </c>
      <c r="R245" s="126" t="s">
        <v>38</v>
      </c>
      <c r="S245" s="127" t="str">
        <f t="shared" si="69"/>
        <v/>
      </c>
      <c r="T245" s="128" t="str">
        <f>IF(M245="ON",IF(ISBLANK(D245),"0",IF(D244&lt;D245,(D245-200),(D245+200))),"0")</f>
        <v>0</v>
      </c>
      <c r="U245" s="128" t="str">
        <f t="shared" si="70"/>
        <v>0</v>
      </c>
      <c r="V245" s="128" t="str">
        <f t="shared" si="71"/>
        <v>0</v>
      </c>
      <c r="W245" s="128" t="str">
        <f t="shared" si="72"/>
        <v>0</v>
      </c>
      <c r="X245" s="129"/>
    </row>
    <row r="246" spans="1:24" x14ac:dyDescent="0.3">
      <c r="A246" s="69">
        <v>19</v>
      </c>
      <c r="B246" s="71"/>
      <c r="C246" s="71"/>
      <c r="D246" s="72"/>
      <c r="E246" s="72"/>
      <c r="F246" s="73"/>
      <c r="G246" s="73"/>
      <c r="H246" s="73"/>
      <c r="I246" s="73"/>
      <c r="J246" s="6"/>
      <c r="K246" s="38" t="str">
        <f>IF(ISBLANK(D246),"",D246-$D$248)</f>
        <v/>
      </c>
      <c r="L246" s="46" t="str">
        <f t="shared" si="66"/>
        <v/>
      </c>
      <c r="M246" s="40" t="s">
        <v>38</v>
      </c>
      <c r="N246" s="38" t="str">
        <f>IF(ISBLANK(E246),"",E246-$E$248)</f>
        <v/>
      </c>
      <c r="O246" s="46" t="str">
        <f t="shared" si="67"/>
        <v/>
      </c>
      <c r="P246" s="40" t="s">
        <v>38</v>
      </c>
      <c r="Q246" s="41" t="str">
        <f t="shared" si="68"/>
        <v/>
      </c>
      <c r="R246" s="42" t="s">
        <v>38</v>
      </c>
      <c r="S246" s="43" t="str">
        <f t="shared" si="69"/>
        <v/>
      </c>
      <c r="T246" s="44" t="str">
        <f>IF(M246="ON",IF(ISBLANK(D246),"0",D246),"0")</f>
        <v>0</v>
      </c>
      <c r="U246" s="44" t="str">
        <f t="shared" si="70"/>
        <v>0</v>
      </c>
      <c r="V246" s="44" t="str">
        <f t="shared" si="71"/>
        <v>0</v>
      </c>
      <c r="W246" s="44" t="str">
        <f t="shared" si="72"/>
        <v>0</v>
      </c>
      <c r="X246" s="45"/>
    </row>
    <row r="247" spans="1:24" x14ac:dyDescent="0.3">
      <c r="A247" s="69">
        <v>20</v>
      </c>
      <c r="B247" s="71"/>
      <c r="C247" s="71"/>
      <c r="D247" s="72"/>
      <c r="E247" s="72"/>
      <c r="F247" s="73"/>
      <c r="G247" s="73"/>
      <c r="H247" s="73"/>
      <c r="I247" s="73"/>
      <c r="J247" s="6"/>
      <c r="K247" s="122" t="str">
        <f>IF(ISBLANK(D247),"",IF(D246&lt;D247,((D247-200)-$D$248),((D247+200)-$D$248)))</f>
        <v/>
      </c>
      <c r="L247" s="123" t="str">
        <f t="shared" si="66"/>
        <v/>
      </c>
      <c r="M247" s="124" t="s">
        <v>38</v>
      </c>
      <c r="N247" s="122" t="str">
        <f>IF(ISBLANK(E247),"",(400-E247)-$E$248)</f>
        <v/>
      </c>
      <c r="O247" s="123" t="str">
        <f t="shared" si="67"/>
        <v/>
      </c>
      <c r="P247" s="124" t="s">
        <v>38</v>
      </c>
      <c r="Q247" s="125" t="str">
        <f t="shared" si="68"/>
        <v/>
      </c>
      <c r="R247" s="126" t="s">
        <v>38</v>
      </c>
      <c r="S247" s="127" t="str">
        <f t="shared" si="69"/>
        <v/>
      </c>
      <c r="T247" s="128" t="str">
        <f>IF(M247="ON",IF(ISBLANK(D247),"0",IF(D246&lt;D247,(D247-200),(D247+200))),"0")</f>
        <v>0</v>
      </c>
      <c r="U247" s="128" t="str">
        <f t="shared" si="70"/>
        <v>0</v>
      </c>
      <c r="V247" s="128" t="str">
        <f t="shared" si="71"/>
        <v>0</v>
      </c>
      <c r="W247" s="128" t="str">
        <f t="shared" si="72"/>
        <v>0</v>
      </c>
      <c r="X247" s="129"/>
    </row>
    <row r="248" spans="1:24" x14ac:dyDescent="0.3">
      <c r="A248" s="52"/>
      <c r="B248" s="49">
        <f>B228</f>
        <v>0</v>
      </c>
      <c r="C248" s="49">
        <f>C228</f>
        <v>0</v>
      </c>
      <c r="D248" s="50">
        <f>T248</f>
        <v>0</v>
      </c>
      <c r="E248" s="50">
        <f>U248</f>
        <v>0</v>
      </c>
      <c r="F248" s="51">
        <f>V248</f>
        <v>0</v>
      </c>
      <c r="G248" s="51">
        <f>W248</f>
        <v>0</v>
      </c>
      <c r="H248" s="49">
        <f>H228</f>
        <v>0</v>
      </c>
      <c r="I248" s="49">
        <f>I228</f>
        <v>0</v>
      </c>
      <c r="J248" s="6"/>
      <c r="K248" s="52"/>
      <c r="L248" s="53"/>
      <c r="M248" s="54"/>
      <c r="N248" s="52"/>
      <c r="O248" s="53"/>
      <c r="P248" s="55"/>
      <c r="Q248" s="52"/>
      <c r="R248" s="55"/>
      <c r="S248" s="54"/>
      <c r="T248" s="56">
        <f>IF(T249=0,VALUE(0),(T228+T229+T230+T231+T232+T233+T234+T235+T236+T237+T238+T239+T240+T241+T242+T243+T244+T245+T246+T247)/T249)</f>
        <v>0</v>
      </c>
      <c r="U248" s="57">
        <f>IF(U249=0,VALUE(0),(U228+U229+U230+U231+U232+U233+U234+U235+U236+U237+U238+U239+U240+U241+U242+U243+U244+U245+U246+U247)/U249)</f>
        <v>0</v>
      </c>
      <c r="V248" s="57">
        <f>IF(V249=0,VALUE(0),(V228+V229+V230+V231+V232+V233+V234+V235+V236+V237+V238+V239+V240+V241+V242+V243+V244+V245+V246+V247)/V249)</f>
        <v>0</v>
      </c>
      <c r="W248" s="57">
        <f>IF(W249=0,VALUE(0),(W228+W229+W230+W231+W232+W233+W234+W235+W236+W237+W238+W239+W240+W241+W242+W243+W244+W245+W246+W247)/W249)</f>
        <v>0</v>
      </c>
      <c r="X248" s="58"/>
    </row>
    <row r="249" spans="1:24" x14ac:dyDescent="0.3">
      <c r="A249" s="62"/>
      <c r="B249" s="19"/>
      <c r="C249" s="19"/>
      <c r="D249" s="60"/>
      <c r="E249" s="60"/>
      <c r="F249" s="61"/>
      <c r="G249" s="61"/>
      <c r="H249" s="19"/>
      <c r="I249" s="19"/>
      <c r="J249" s="19"/>
      <c r="K249" s="62"/>
      <c r="L249" s="63"/>
      <c r="M249" s="64"/>
      <c r="N249" s="62"/>
      <c r="O249" s="63"/>
      <c r="P249" s="65"/>
      <c r="Q249" s="62"/>
      <c r="R249" s="65"/>
      <c r="S249" s="64"/>
      <c r="T249" s="66">
        <f>COUNT(T228:T247)</f>
        <v>0</v>
      </c>
      <c r="U249" s="66">
        <f>COUNT(U228:U247)</f>
        <v>0</v>
      </c>
      <c r="V249" s="66">
        <f>COUNT(V228:V247)</f>
        <v>0</v>
      </c>
      <c r="W249" s="66">
        <f>COUNT(W228:W247)</f>
        <v>0</v>
      </c>
      <c r="X249" s="64"/>
    </row>
    <row r="250" spans="1:24" x14ac:dyDescent="0.3">
      <c r="X250" s="22"/>
    </row>
    <row r="251" spans="1:24" x14ac:dyDescent="0.3">
      <c r="A251" s="23" t="s">
        <v>24</v>
      </c>
      <c r="B251" s="23" t="s">
        <v>25</v>
      </c>
      <c r="C251" s="23" t="s">
        <v>26</v>
      </c>
      <c r="D251" s="23" t="s">
        <v>4</v>
      </c>
      <c r="E251" s="23" t="s">
        <v>5</v>
      </c>
      <c r="F251" s="23" t="s">
        <v>27</v>
      </c>
      <c r="G251" s="23" t="s">
        <v>28</v>
      </c>
      <c r="H251" s="23" t="s">
        <v>8</v>
      </c>
      <c r="I251" s="24" t="s">
        <v>29</v>
      </c>
      <c r="J251" s="25"/>
      <c r="K251" s="24" t="s">
        <v>30</v>
      </c>
      <c r="L251" s="26" t="s">
        <v>31</v>
      </c>
      <c r="M251" s="25"/>
      <c r="N251" s="24" t="s">
        <v>32</v>
      </c>
      <c r="O251" s="26" t="s">
        <v>31</v>
      </c>
      <c r="P251" s="25"/>
      <c r="Q251" s="24" t="s">
        <v>33</v>
      </c>
      <c r="R251" s="26"/>
      <c r="S251" s="25" t="s">
        <v>34</v>
      </c>
      <c r="T251" s="67" t="s">
        <v>35</v>
      </c>
      <c r="U251" s="27" t="s">
        <v>35</v>
      </c>
      <c r="V251" s="27" t="s">
        <v>36</v>
      </c>
      <c r="W251" s="28" t="s">
        <v>36</v>
      </c>
      <c r="X251" s="206" t="s">
        <v>23</v>
      </c>
    </row>
    <row r="252" spans="1:24" x14ac:dyDescent="0.3">
      <c r="A252" s="29"/>
      <c r="B252" s="29"/>
      <c r="C252" s="29"/>
      <c r="D252" s="29"/>
      <c r="E252" s="29"/>
      <c r="F252" s="29"/>
      <c r="G252" s="29"/>
      <c r="H252" s="29"/>
      <c r="I252" s="30"/>
      <c r="J252" s="31"/>
      <c r="K252" s="30"/>
      <c r="L252" s="32"/>
      <c r="M252" s="31"/>
      <c r="N252" s="30"/>
      <c r="O252" s="32"/>
      <c r="P252" s="31"/>
      <c r="Q252" s="30"/>
      <c r="R252" s="32"/>
      <c r="S252" s="31"/>
      <c r="T252" s="68" t="s">
        <v>4</v>
      </c>
      <c r="U252" s="33" t="s">
        <v>5</v>
      </c>
      <c r="V252" s="33" t="s">
        <v>27</v>
      </c>
      <c r="W252" s="34" t="s">
        <v>37</v>
      </c>
      <c r="X252" s="207"/>
    </row>
    <row r="253" spans="1:24" x14ac:dyDescent="0.3">
      <c r="A253" s="69">
        <v>1</v>
      </c>
      <c r="B253" s="37"/>
      <c r="C253" s="37"/>
      <c r="D253" s="75"/>
      <c r="E253" s="75"/>
      <c r="F253" s="75"/>
      <c r="G253" s="75"/>
      <c r="H253" s="74"/>
      <c r="I253" s="74"/>
      <c r="J253" s="6"/>
      <c r="K253" s="38" t="str">
        <f>IF(ISBLANK(D253),"",D253-$D$273)</f>
        <v/>
      </c>
      <c r="L253" s="39" t="str">
        <f t="shared" ref="L253:L272" si="73">IF(K253="","",SIN(K253*PI()/200)*G253)</f>
        <v/>
      </c>
      <c r="M253" s="40" t="s">
        <v>38</v>
      </c>
      <c r="N253" s="38" t="str">
        <f>IF(ISBLANK(E253),"",E253-$E$273)</f>
        <v/>
      </c>
      <c r="O253" s="39" t="str">
        <f t="shared" ref="O253:O272" si="74">IF(N253="","",SIN(N253*PI()/200)*G253)</f>
        <v/>
      </c>
      <c r="P253" s="40" t="s">
        <v>38</v>
      </c>
      <c r="Q253" s="41" t="str">
        <f t="shared" ref="Q253:Q272" si="75">IF(ISBLANK(F253),"",F253-$F$273)</f>
        <v/>
      </c>
      <c r="R253" s="42" t="s">
        <v>38</v>
      </c>
      <c r="S253" s="43" t="str">
        <f t="shared" ref="S253:S272" si="76">IF(ISBLANK(G253),"",G253-$G$273)</f>
        <v/>
      </c>
      <c r="T253" s="44" t="str">
        <f>IF(M253="ON",IF(ISBLANK(D253),"0",D253),"0")</f>
        <v>0</v>
      </c>
      <c r="U253" s="44" t="str">
        <f t="shared" ref="U253:U272" si="77">IF(P253="ON",IF(ISBLANK(E253),"0",IF(E253&lt;200,E253,(400-E253))),"0")</f>
        <v>0</v>
      </c>
      <c r="V253" s="44" t="str">
        <f t="shared" ref="V253:V272" si="78">IF(R253="ON",IF(ISBLANK(F253),"0",F253),"0")</f>
        <v>0</v>
      </c>
      <c r="W253" s="44" t="str">
        <f t="shared" ref="W253:W272" si="79">IF(R253="ON",IF(ISBLANK(G253),"0",G253),"0")</f>
        <v>0</v>
      </c>
      <c r="X253" s="45"/>
    </row>
    <row r="254" spans="1:24" x14ac:dyDescent="0.3">
      <c r="A254" s="69">
        <v>2</v>
      </c>
      <c r="B254" s="36"/>
      <c r="C254" s="37"/>
      <c r="D254" s="37"/>
      <c r="E254" s="37"/>
      <c r="F254" s="37"/>
      <c r="G254" s="37"/>
      <c r="H254" s="37"/>
      <c r="I254" s="37"/>
      <c r="J254" s="6"/>
      <c r="K254" s="122" t="str">
        <f>IF(ISBLANK(D254),"",IF(D253&lt;D254,((D254-200)-$D$273),((D254+200)-$D$273)))</f>
        <v/>
      </c>
      <c r="L254" s="123" t="str">
        <f t="shared" si="73"/>
        <v/>
      </c>
      <c r="M254" s="124" t="s">
        <v>38</v>
      </c>
      <c r="N254" s="122" t="str">
        <f>IF(ISBLANK(E254),"",(400-E254)-$E$273)</f>
        <v/>
      </c>
      <c r="O254" s="123" t="str">
        <f t="shared" si="74"/>
        <v/>
      </c>
      <c r="P254" s="124" t="s">
        <v>38</v>
      </c>
      <c r="Q254" s="125" t="str">
        <f t="shared" si="75"/>
        <v/>
      </c>
      <c r="R254" s="126" t="s">
        <v>38</v>
      </c>
      <c r="S254" s="127" t="str">
        <f t="shared" si="76"/>
        <v/>
      </c>
      <c r="T254" s="128" t="str">
        <f>IF(M254="ON",IF(ISBLANK(D254),"0",IF(D253&lt;D254,(D254-200),(D254+200))),"0")</f>
        <v>0</v>
      </c>
      <c r="U254" s="128" t="str">
        <f t="shared" si="77"/>
        <v>0</v>
      </c>
      <c r="V254" s="128" t="str">
        <f t="shared" si="78"/>
        <v>0</v>
      </c>
      <c r="W254" s="128" t="str">
        <f t="shared" si="79"/>
        <v>0</v>
      </c>
      <c r="X254" s="129"/>
    </row>
    <row r="255" spans="1:24" x14ac:dyDescent="0.3">
      <c r="A255" s="69">
        <v>3</v>
      </c>
      <c r="B255" s="36"/>
      <c r="C255" s="37"/>
      <c r="D255" s="37"/>
      <c r="E255" s="37"/>
      <c r="F255" s="37"/>
      <c r="G255" s="37"/>
      <c r="H255" s="37"/>
      <c r="I255" s="37"/>
      <c r="J255" s="6"/>
      <c r="K255" s="38" t="str">
        <f>IF(ISBLANK(D255),"",D255-$D$273)</f>
        <v/>
      </c>
      <c r="L255" s="46" t="str">
        <f t="shared" si="73"/>
        <v/>
      </c>
      <c r="M255" s="40" t="s">
        <v>38</v>
      </c>
      <c r="N255" s="38" t="str">
        <f>IF(ISBLANK(E255),"",E255-$E$273)</f>
        <v/>
      </c>
      <c r="O255" s="46" t="str">
        <f t="shared" si="74"/>
        <v/>
      </c>
      <c r="P255" s="40" t="s">
        <v>38</v>
      </c>
      <c r="Q255" s="41" t="str">
        <f t="shared" si="75"/>
        <v/>
      </c>
      <c r="R255" s="42" t="s">
        <v>38</v>
      </c>
      <c r="S255" s="43" t="str">
        <f t="shared" si="76"/>
        <v/>
      </c>
      <c r="T255" s="44" t="str">
        <f>IF(M255="ON",IF(ISBLANK(D255),"0",D255),"0")</f>
        <v>0</v>
      </c>
      <c r="U255" s="44" t="str">
        <f t="shared" si="77"/>
        <v>0</v>
      </c>
      <c r="V255" s="44" t="str">
        <f t="shared" si="78"/>
        <v>0</v>
      </c>
      <c r="W255" s="44" t="str">
        <f t="shared" si="79"/>
        <v>0</v>
      </c>
      <c r="X255" s="45"/>
    </row>
    <row r="256" spans="1:24" x14ac:dyDescent="0.3">
      <c r="A256" s="69">
        <v>4</v>
      </c>
      <c r="B256" s="36"/>
      <c r="C256" s="37"/>
      <c r="D256" s="37"/>
      <c r="E256" s="37"/>
      <c r="F256" s="37"/>
      <c r="G256" s="37"/>
      <c r="H256" s="37"/>
      <c r="I256" s="37"/>
      <c r="J256" s="6"/>
      <c r="K256" s="122" t="str">
        <f>IF(ISBLANK(D256),"",IF(D255&lt;D256,((D256-200)-$D$273),((D256+200)-$D$273)))</f>
        <v/>
      </c>
      <c r="L256" s="123" t="str">
        <f t="shared" si="73"/>
        <v/>
      </c>
      <c r="M256" s="124" t="s">
        <v>38</v>
      </c>
      <c r="N256" s="122" t="str">
        <f>IF(ISBLANK(E256),"",(400-E256)-$E$273)</f>
        <v/>
      </c>
      <c r="O256" s="123" t="str">
        <f t="shared" si="74"/>
        <v/>
      </c>
      <c r="P256" s="124" t="s">
        <v>38</v>
      </c>
      <c r="Q256" s="125" t="str">
        <f t="shared" si="75"/>
        <v/>
      </c>
      <c r="R256" s="126" t="s">
        <v>38</v>
      </c>
      <c r="S256" s="127" t="str">
        <f t="shared" si="76"/>
        <v/>
      </c>
      <c r="T256" s="128" t="str">
        <f>IF(M256="ON",IF(ISBLANK(D256),"0",IF(D255&lt;D256,(D256-200),(D256+200))),"0")</f>
        <v>0</v>
      </c>
      <c r="U256" s="128" t="str">
        <f t="shared" si="77"/>
        <v>0</v>
      </c>
      <c r="V256" s="128" t="str">
        <f t="shared" si="78"/>
        <v>0</v>
      </c>
      <c r="W256" s="128" t="str">
        <f t="shared" si="79"/>
        <v>0</v>
      </c>
      <c r="X256" s="129"/>
    </row>
    <row r="257" spans="1:24" x14ac:dyDescent="0.3">
      <c r="A257" s="69">
        <v>5</v>
      </c>
      <c r="B257" s="36"/>
      <c r="C257" s="37"/>
      <c r="D257" s="37"/>
      <c r="E257" s="37"/>
      <c r="F257" s="37"/>
      <c r="G257" s="37"/>
      <c r="H257" s="37"/>
      <c r="I257" s="37"/>
      <c r="J257" s="6"/>
      <c r="K257" s="38" t="str">
        <f>IF(ISBLANK(D257),"",D257-$D$273)</f>
        <v/>
      </c>
      <c r="L257" s="46" t="str">
        <f t="shared" si="73"/>
        <v/>
      </c>
      <c r="M257" s="40" t="s">
        <v>38</v>
      </c>
      <c r="N257" s="38" t="str">
        <f>IF(ISBLANK(E257),"",E257-$E$273)</f>
        <v/>
      </c>
      <c r="O257" s="46" t="str">
        <f t="shared" si="74"/>
        <v/>
      </c>
      <c r="P257" s="40" t="s">
        <v>38</v>
      </c>
      <c r="Q257" s="41" t="str">
        <f t="shared" si="75"/>
        <v/>
      </c>
      <c r="R257" s="42" t="s">
        <v>38</v>
      </c>
      <c r="S257" s="43" t="str">
        <f t="shared" si="76"/>
        <v/>
      </c>
      <c r="T257" s="44" t="str">
        <f>IF(M257="ON",IF(ISBLANK(D257),"0",D257),"0")</f>
        <v>0</v>
      </c>
      <c r="U257" s="44" t="str">
        <f t="shared" si="77"/>
        <v>0</v>
      </c>
      <c r="V257" s="44" t="str">
        <f t="shared" si="78"/>
        <v>0</v>
      </c>
      <c r="W257" s="44" t="str">
        <f t="shared" si="79"/>
        <v>0</v>
      </c>
      <c r="X257" s="45"/>
    </row>
    <row r="258" spans="1:24" x14ac:dyDescent="0.3">
      <c r="A258" s="69">
        <v>6</v>
      </c>
      <c r="B258" s="36"/>
      <c r="C258" s="37"/>
      <c r="D258" s="37"/>
      <c r="E258" s="37"/>
      <c r="F258" s="37"/>
      <c r="G258" s="37"/>
      <c r="H258" s="37"/>
      <c r="I258" s="37"/>
      <c r="J258" s="6"/>
      <c r="K258" s="122" t="str">
        <f>IF(ISBLANK(D258),"",IF(D257&lt;D258,((D258-200)-$D$273),((D258+200)-$D$273)))</f>
        <v/>
      </c>
      <c r="L258" s="123" t="str">
        <f t="shared" si="73"/>
        <v/>
      </c>
      <c r="M258" s="124" t="s">
        <v>38</v>
      </c>
      <c r="N258" s="122" t="str">
        <f>IF(ISBLANK(E258),"",(400-E258)-$E$273)</f>
        <v/>
      </c>
      <c r="O258" s="123" t="str">
        <f t="shared" si="74"/>
        <v/>
      </c>
      <c r="P258" s="124" t="s">
        <v>38</v>
      </c>
      <c r="Q258" s="125" t="str">
        <f t="shared" si="75"/>
        <v/>
      </c>
      <c r="R258" s="126" t="s">
        <v>38</v>
      </c>
      <c r="S258" s="127" t="str">
        <f t="shared" si="76"/>
        <v/>
      </c>
      <c r="T258" s="128" t="str">
        <f>IF(M258="ON",IF(ISBLANK(D258),"0",IF(D257&lt;D258,(D258-200),(D258+200))),"0")</f>
        <v>0</v>
      </c>
      <c r="U258" s="128" t="str">
        <f t="shared" si="77"/>
        <v>0</v>
      </c>
      <c r="V258" s="128" t="str">
        <f t="shared" si="78"/>
        <v>0</v>
      </c>
      <c r="W258" s="128" t="str">
        <f t="shared" si="79"/>
        <v>0</v>
      </c>
      <c r="X258" s="129"/>
    </row>
    <row r="259" spans="1:24" x14ac:dyDescent="0.3">
      <c r="A259" s="69">
        <v>7</v>
      </c>
      <c r="B259" s="36"/>
      <c r="C259" s="37"/>
      <c r="D259" s="37"/>
      <c r="E259" s="37"/>
      <c r="F259" s="37"/>
      <c r="G259" s="37"/>
      <c r="H259" s="37"/>
      <c r="I259" s="37"/>
      <c r="J259" s="6"/>
      <c r="K259" s="38" t="str">
        <f>IF(ISBLANK(D259),"",D259-$D$273)</f>
        <v/>
      </c>
      <c r="L259" s="46" t="str">
        <f t="shared" si="73"/>
        <v/>
      </c>
      <c r="M259" s="40" t="s">
        <v>38</v>
      </c>
      <c r="N259" s="38" t="str">
        <f>IF(ISBLANK(E259),"",E259-$E$273)</f>
        <v/>
      </c>
      <c r="O259" s="46" t="str">
        <f t="shared" si="74"/>
        <v/>
      </c>
      <c r="P259" s="40" t="s">
        <v>38</v>
      </c>
      <c r="Q259" s="41" t="str">
        <f t="shared" si="75"/>
        <v/>
      </c>
      <c r="R259" s="42" t="s">
        <v>38</v>
      </c>
      <c r="S259" s="43" t="str">
        <f t="shared" si="76"/>
        <v/>
      </c>
      <c r="T259" s="44" t="str">
        <f>IF(M259="ON",IF(ISBLANK(D259),"0",D259),"0")</f>
        <v>0</v>
      </c>
      <c r="U259" s="44" t="str">
        <f t="shared" si="77"/>
        <v>0</v>
      </c>
      <c r="V259" s="44" t="str">
        <f t="shared" si="78"/>
        <v>0</v>
      </c>
      <c r="W259" s="44" t="str">
        <f t="shared" si="79"/>
        <v>0</v>
      </c>
      <c r="X259" s="45"/>
    </row>
    <row r="260" spans="1:24" x14ac:dyDescent="0.3">
      <c r="A260" s="69">
        <v>8</v>
      </c>
      <c r="B260" s="36"/>
      <c r="C260" s="37"/>
      <c r="D260" s="37"/>
      <c r="E260" s="37"/>
      <c r="F260" s="37"/>
      <c r="G260" s="37"/>
      <c r="H260" s="37"/>
      <c r="I260" s="37"/>
      <c r="J260" s="6"/>
      <c r="K260" s="122" t="str">
        <f>IF(ISBLANK(D260),"",IF(D259&lt;D260,((D260-200)-$D$273),((D260+200)-$D$273)))</f>
        <v/>
      </c>
      <c r="L260" s="123" t="str">
        <f t="shared" si="73"/>
        <v/>
      </c>
      <c r="M260" s="124" t="s">
        <v>38</v>
      </c>
      <c r="N260" s="122" t="str">
        <f>IF(ISBLANK(E260),"",(400-E260)-$E$273)</f>
        <v/>
      </c>
      <c r="O260" s="123" t="str">
        <f t="shared" si="74"/>
        <v/>
      </c>
      <c r="P260" s="124" t="s">
        <v>38</v>
      </c>
      <c r="Q260" s="125" t="str">
        <f t="shared" si="75"/>
        <v/>
      </c>
      <c r="R260" s="126" t="s">
        <v>38</v>
      </c>
      <c r="S260" s="127" t="str">
        <f t="shared" si="76"/>
        <v/>
      </c>
      <c r="T260" s="128" t="str">
        <f>IF(M260="ON",IF(ISBLANK(D260),"0",IF(D259&lt;D260,(D260-200),(D260+200))),"0")</f>
        <v>0</v>
      </c>
      <c r="U260" s="128" t="str">
        <f t="shared" si="77"/>
        <v>0</v>
      </c>
      <c r="V260" s="128" t="str">
        <f t="shared" si="78"/>
        <v>0</v>
      </c>
      <c r="W260" s="128" t="str">
        <f t="shared" si="79"/>
        <v>0</v>
      </c>
      <c r="X260" s="129"/>
    </row>
    <row r="261" spans="1:24" x14ac:dyDescent="0.3">
      <c r="A261" s="69">
        <v>9</v>
      </c>
      <c r="B261" s="36"/>
      <c r="C261" s="37"/>
      <c r="D261" s="37"/>
      <c r="E261" s="37"/>
      <c r="F261" s="37"/>
      <c r="G261" s="37"/>
      <c r="H261" s="37"/>
      <c r="I261" s="37"/>
      <c r="J261" s="6"/>
      <c r="K261" s="38" t="str">
        <f>IF(ISBLANK(D261),"",D261-$D$273)</f>
        <v/>
      </c>
      <c r="L261" s="46" t="str">
        <f t="shared" si="73"/>
        <v/>
      </c>
      <c r="M261" s="40" t="s">
        <v>38</v>
      </c>
      <c r="N261" s="38" t="str">
        <f>IF(ISBLANK(E261),"",E261-$E$273)</f>
        <v/>
      </c>
      <c r="O261" s="46" t="str">
        <f t="shared" si="74"/>
        <v/>
      </c>
      <c r="P261" s="40" t="s">
        <v>38</v>
      </c>
      <c r="Q261" s="41" t="str">
        <f t="shared" si="75"/>
        <v/>
      </c>
      <c r="R261" s="42" t="s">
        <v>38</v>
      </c>
      <c r="S261" s="43" t="str">
        <f t="shared" si="76"/>
        <v/>
      </c>
      <c r="T261" s="44" t="str">
        <f>IF(M261="ON",IF(ISBLANK(D261),"0",D261),"0")</f>
        <v>0</v>
      </c>
      <c r="U261" s="44" t="str">
        <f t="shared" si="77"/>
        <v>0</v>
      </c>
      <c r="V261" s="44" t="str">
        <f t="shared" si="78"/>
        <v>0</v>
      </c>
      <c r="W261" s="44" t="str">
        <f t="shared" si="79"/>
        <v>0</v>
      </c>
      <c r="X261" s="45"/>
    </row>
    <row r="262" spans="1:24" x14ac:dyDescent="0.3">
      <c r="A262" s="69">
        <v>10</v>
      </c>
      <c r="B262" s="36"/>
      <c r="C262" s="37"/>
      <c r="D262" s="37"/>
      <c r="E262" s="37"/>
      <c r="F262" s="37"/>
      <c r="G262" s="37"/>
      <c r="H262" s="37"/>
      <c r="I262" s="37"/>
      <c r="J262" s="6"/>
      <c r="K262" s="122" t="str">
        <f>IF(ISBLANK(D262),"",IF(D261&lt;D262,((D262-200)-$D$273),((D262+200)-$D$273)))</f>
        <v/>
      </c>
      <c r="L262" s="123" t="str">
        <f t="shared" si="73"/>
        <v/>
      </c>
      <c r="M262" s="124" t="s">
        <v>38</v>
      </c>
      <c r="N262" s="122" t="str">
        <f>IF(ISBLANK(E262),"",(400-E262)-$E$273)</f>
        <v/>
      </c>
      <c r="O262" s="123" t="str">
        <f t="shared" si="74"/>
        <v/>
      </c>
      <c r="P262" s="124" t="s">
        <v>38</v>
      </c>
      <c r="Q262" s="125" t="str">
        <f t="shared" si="75"/>
        <v/>
      </c>
      <c r="R262" s="126" t="s">
        <v>38</v>
      </c>
      <c r="S262" s="127" t="str">
        <f t="shared" si="76"/>
        <v/>
      </c>
      <c r="T262" s="128" t="str">
        <f>IF(M262="ON",IF(ISBLANK(D262),"0",IF(D261&lt;D262,(D262-200),(D262+200))),"0")</f>
        <v>0</v>
      </c>
      <c r="U262" s="128" t="str">
        <f t="shared" si="77"/>
        <v>0</v>
      </c>
      <c r="V262" s="128" t="str">
        <f t="shared" si="78"/>
        <v>0</v>
      </c>
      <c r="W262" s="128" t="str">
        <f t="shared" si="79"/>
        <v>0</v>
      </c>
      <c r="X262" s="129"/>
    </row>
    <row r="263" spans="1:24" x14ac:dyDescent="0.3">
      <c r="A263" s="69">
        <v>11</v>
      </c>
      <c r="B263" s="71"/>
      <c r="C263" s="71"/>
      <c r="D263" s="72"/>
      <c r="E263" s="72"/>
      <c r="F263" s="73"/>
      <c r="G263" s="73"/>
      <c r="H263" s="73"/>
      <c r="I263" s="73"/>
      <c r="J263" s="6"/>
      <c r="K263" s="38" t="str">
        <f>IF(ISBLANK(D263),"",D263-$D$273)</f>
        <v/>
      </c>
      <c r="L263" s="46" t="str">
        <f t="shared" si="73"/>
        <v/>
      </c>
      <c r="M263" s="40" t="s">
        <v>38</v>
      </c>
      <c r="N263" s="38" t="str">
        <f>IF(ISBLANK(E263),"",E263-$E$273)</f>
        <v/>
      </c>
      <c r="O263" s="46" t="str">
        <f t="shared" si="74"/>
        <v/>
      </c>
      <c r="P263" s="40" t="s">
        <v>38</v>
      </c>
      <c r="Q263" s="41" t="str">
        <f t="shared" si="75"/>
        <v/>
      </c>
      <c r="R263" s="42" t="s">
        <v>38</v>
      </c>
      <c r="S263" s="43" t="str">
        <f t="shared" si="76"/>
        <v/>
      </c>
      <c r="T263" s="44" t="str">
        <f>IF(M263="ON",IF(ISBLANK(D263),"0",D263),"0")</f>
        <v>0</v>
      </c>
      <c r="U263" s="44" t="str">
        <f t="shared" si="77"/>
        <v>0</v>
      </c>
      <c r="V263" s="44" t="str">
        <f t="shared" si="78"/>
        <v>0</v>
      </c>
      <c r="W263" s="44" t="str">
        <f t="shared" si="79"/>
        <v>0</v>
      </c>
      <c r="X263" s="45"/>
    </row>
    <row r="264" spans="1:24" x14ac:dyDescent="0.3">
      <c r="A264" s="69">
        <v>12</v>
      </c>
      <c r="B264" s="71"/>
      <c r="C264" s="71"/>
      <c r="D264" s="72"/>
      <c r="E264" s="72"/>
      <c r="F264" s="73"/>
      <c r="G264" s="73"/>
      <c r="H264" s="73"/>
      <c r="I264" s="73"/>
      <c r="J264" s="6"/>
      <c r="K264" s="122" t="str">
        <f>IF(ISBLANK(D264),"",IF(D263&lt;D264,((D264-200)-$D$273),((D264+200)-$D$273)))</f>
        <v/>
      </c>
      <c r="L264" s="123" t="str">
        <f t="shared" si="73"/>
        <v/>
      </c>
      <c r="M264" s="124" t="s">
        <v>38</v>
      </c>
      <c r="N264" s="122" t="str">
        <f>IF(ISBLANK(E264),"",(400-E264)-$E$273)</f>
        <v/>
      </c>
      <c r="O264" s="123" t="str">
        <f t="shared" si="74"/>
        <v/>
      </c>
      <c r="P264" s="124" t="s">
        <v>38</v>
      </c>
      <c r="Q264" s="125" t="str">
        <f t="shared" si="75"/>
        <v/>
      </c>
      <c r="R264" s="126" t="s">
        <v>38</v>
      </c>
      <c r="S264" s="127" t="str">
        <f t="shared" si="76"/>
        <v/>
      </c>
      <c r="T264" s="128" t="str">
        <f>IF(M264="ON",IF(ISBLANK(D264),"0",IF(D263&lt;D264,(D264-200),(D264+200))),"0")</f>
        <v>0</v>
      </c>
      <c r="U264" s="128" t="str">
        <f t="shared" si="77"/>
        <v>0</v>
      </c>
      <c r="V264" s="128" t="str">
        <f t="shared" si="78"/>
        <v>0</v>
      </c>
      <c r="W264" s="128" t="str">
        <f t="shared" si="79"/>
        <v>0</v>
      </c>
      <c r="X264" s="129"/>
    </row>
    <row r="265" spans="1:24" x14ac:dyDescent="0.3">
      <c r="A265" s="69">
        <v>13</v>
      </c>
      <c r="B265" s="71"/>
      <c r="C265" s="71"/>
      <c r="D265" s="72"/>
      <c r="E265" s="72"/>
      <c r="F265" s="73"/>
      <c r="G265" s="73"/>
      <c r="H265" s="73"/>
      <c r="I265" s="73"/>
      <c r="J265" s="6"/>
      <c r="K265" s="38" t="str">
        <f>IF(ISBLANK(D265),"",D265-$D$273)</f>
        <v/>
      </c>
      <c r="L265" s="46" t="str">
        <f t="shared" si="73"/>
        <v/>
      </c>
      <c r="M265" s="40" t="s">
        <v>38</v>
      </c>
      <c r="N265" s="38" t="str">
        <f>IF(ISBLANK(E265),"",E265-$E$273)</f>
        <v/>
      </c>
      <c r="O265" s="46" t="str">
        <f t="shared" si="74"/>
        <v/>
      </c>
      <c r="P265" s="40" t="s">
        <v>38</v>
      </c>
      <c r="Q265" s="41" t="str">
        <f t="shared" si="75"/>
        <v/>
      </c>
      <c r="R265" s="42" t="s">
        <v>38</v>
      </c>
      <c r="S265" s="43" t="str">
        <f t="shared" si="76"/>
        <v/>
      </c>
      <c r="T265" s="44" t="str">
        <f>IF(M265="ON",IF(ISBLANK(D265),"0",D265),"0")</f>
        <v>0</v>
      </c>
      <c r="U265" s="44" t="str">
        <f t="shared" si="77"/>
        <v>0</v>
      </c>
      <c r="V265" s="44" t="str">
        <f t="shared" si="78"/>
        <v>0</v>
      </c>
      <c r="W265" s="44" t="str">
        <f t="shared" si="79"/>
        <v>0</v>
      </c>
      <c r="X265" s="45"/>
    </row>
    <row r="266" spans="1:24" x14ac:dyDescent="0.3">
      <c r="A266" s="69">
        <v>14</v>
      </c>
      <c r="B266" s="71"/>
      <c r="C266" s="71"/>
      <c r="D266" s="72"/>
      <c r="E266" s="72"/>
      <c r="F266" s="73"/>
      <c r="G266" s="73"/>
      <c r="H266" s="73"/>
      <c r="I266" s="73"/>
      <c r="J266" s="6"/>
      <c r="K266" s="122" t="str">
        <f>IF(ISBLANK(D266),"",IF(D265&lt;D266,((D266-200)-$D$273),((D266+200)-$D$273)))</f>
        <v/>
      </c>
      <c r="L266" s="123" t="str">
        <f t="shared" si="73"/>
        <v/>
      </c>
      <c r="M266" s="124" t="s">
        <v>38</v>
      </c>
      <c r="N266" s="122" t="str">
        <f>IF(ISBLANK(E266),"",(400-E266)-$E$273)</f>
        <v/>
      </c>
      <c r="O266" s="123" t="str">
        <f t="shared" si="74"/>
        <v/>
      </c>
      <c r="P266" s="124" t="s">
        <v>38</v>
      </c>
      <c r="Q266" s="125" t="str">
        <f t="shared" si="75"/>
        <v/>
      </c>
      <c r="R266" s="126" t="s">
        <v>38</v>
      </c>
      <c r="S266" s="127" t="str">
        <f t="shared" si="76"/>
        <v/>
      </c>
      <c r="T266" s="128" t="str">
        <f>IF(M266="ON",IF(ISBLANK(D266),"0",IF(D265&lt;D266,(D266-200),(D266+200))),"0")</f>
        <v>0</v>
      </c>
      <c r="U266" s="128" t="str">
        <f t="shared" si="77"/>
        <v>0</v>
      </c>
      <c r="V266" s="128" t="str">
        <f t="shared" si="78"/>
        <v>0</v>
      </c>
      <c r="W266" s="128" t="str">
        <f t="shared" si="79"/>
        <v>0</v>
      </c>
      <c r="X266" s="129"/>
    </row>
    <row r="267" spans="1:24" x14ac:dyDescent="0.3">
      <c r="A267" s="69">
        <v>15</v>
      </c>
      <c r="B267" s="71"/>
      <c r="C267" s="71"/>
      <c r="D267" s="72"/>
      <c r="E267" s="72"/>
      <c r="F267" s="73"/>
      <c r="G267" s="73"/>
      <c r="H267" s="73"/>
      <c r="I267" s="73"/>
      <c r="J267" s="6"/>
      <c r="K267" s="38" t="str">
        <f>IF(ISBLANK(D267),"",D267-$D$273)</f>
        <v/>
      </c>
      <c r="L267" s="46" t="str">
        <f t="shared" si="73"/>
        <v/>
      </c>
      <c r="M267" s="40" t="s">
        <v>38</v>
      </c>
      <c r="N267" s="38" t="str">
        <f>IF(ISBLANK(E267),"",E267-$E$273)</f>
        <v/>
      </c>
      <c r="O267" s="46" t="str">
        <f t="shared" si="74"/>
        <v/>
      </c>
      <c r="P267" s="40" t="s">
        <v>38</v>
      </c>
      <c r="Q267" s="41" t="str">
        <f t="shared" si="75"/>
        <v/>
      </c>
      <c r="R267" s="42" t="s">
        <v>38</v>
      </c>
      <c r="S267" s="43" t="str">
        <f t="shared" si="76"/>
        <v/>
      </c>
      <c r="T267" s="44" t="str">
        <f>IF(M267="ON",IF(ISBLANK(D267),"0",D267),"0")</f>
        <v>0</v>
      </c>
      <c r="U267" s="44" t="str">
        <f t="shared" si="77"/>
        <v>0</v>
      </c>
      <c r="V267" s="44" t="str">
        <f t="shared" si="78"/>
        <v>0</v>
      </c>
      <c r="W267" s="44" t="str">
        <f t="shared" si="79"/>
        <v>0</v>
      </c>
      <c r="X267" s="45"/>
    </row>
    <row r="268" spans="1:24" x14ac:dyDescent="0.3">
      <c r="A268" s="69">
        <v>16</v>
      </c>
      <c r="B268" s="71"/>
      <c r="C268" s="71"/>
      <c r="D268" s="72"/>
      <c r="E268" s="72"/>
      <c r="F268" s="73"/>
      <c r="G268" s="73"/>
      <c r="H268" s="73"/>
      <c r="I268" s="73"/>
      <c r="J268" s="6"/>
      <c r="K268" s="122" t="str">
        <f>IF(ISBLANK(D268),"",IF(D267&lt;D268,((D268-200)-$D$273),((D268+200)-$D$273)))</f>
        <v/>
      </c>
      <c r="L268" s="123" t="str">
        <f t="shared" si="73"/>
        <v/>
      </c>
      <c r="M268" s="124" t="s">
        <v>38</v>
      </c>
      <c r="N268" s="122" t="str">
        <f>IF(ISBLANK(E268),"",(400-E268)-$E$273)</f>
        <v/>
      </c>
      <c r="O268" s="123" t="str">
        <f t="shared" si="74"/>
        <v/>
      </c>
      <c r="P268" s="124" t="s">
        <v>38</v>
      </c>
      <c r="Q268" s="125" t="str">
        <f t="shared" si="75"/>
        <v/>
      </c>
      <c r="R268" s="126" t="s">
        <v>38</v>
      </c>
      <c r="S268" s="127" t="str">
        <f t="shared" si="76"/>
        <v/>
      </c>
      <c r="T268" s="128" t="str">
        <f>IF(M268="ON",IF(ISBLANK(D268),"0",IF(D267&lt;D268,(D268-200),(D268+200))),"0")</f>
        <v>0</v>
      </c>
      <c r="U268" s="128" t="str">
        <f t="shared" si="77"/>
        <v>0</v>
      </c>
      <c r="V268" s="128" t="str">
        <f t="shared" si="78"/>
        <v>0</v>
      </c>
      <c r="W268" s="128" t="str">
        <f t="shared" si="79"/>
        <v>0</v>
      </c>
      <c r="X268" s="129"/>
    </row>
    <row r="269" spans="1:24" x14ac:dyDescent="0.3">
      <c r="A269" s="69">
        <v>17</v>
      </c>
      <c r="B269" s="71"/>
      <c r="C269" s="71"/>
      <c r="D269" s="72"/>
      <c r="E269" s="72"/>
      <c r="F269" s="73"/>
      <c r="G269" s="73"/>
      <c r="H269" s="73"/>
      <c r="I269" s="73"/>
      <c r="J269" s="6"/>
      <c r="K269" s="38" t="str">
        <f>IF(ISBLANK(D269),"",D269-$D$273)</f>
        <v/>
      </c>
      <c r="L269" s="46" t="str">
        <f t="shared" si="73"/>
        <v/>
      </c>
      <c r="M269" s="40" t="s">
        <v>38</v>
      </c>
      <c r="N269" s="38" t="str">
        <f>IF(ISBLANK(E269),"",E269-$E$273)</f>
        <v/>
      </c>
      <c r="O269" s="46" t="str">
        <f t="shared" si="74"/>
        <v/>
      </c>
      <c r="P269" s="40" t="s">
        <v>38</v>
      </c>
      <c r="Q269" s="41" t="str">
        <f t="shared" si="75"/>
        <v/>
      </c>
      <c r="R269" s="42" t="s">
        <v>38</v>
      </c>
      <c r="S269" s="43" t="str">
        <f t="shared" si="76"/>
        <v/>
      </c>
      <c r="T269" s="44" t="str">
        <f>IF(M269="ON",IF(ISBLANK(D269),"0",D269),"0")</f>
        <v>0</v>
      </c>
      <c r="U269" s="44" t="str">
        <f t="shared" si="77"/>
        <v>0</v>
      </c>
      <c r="V269" s="44" t="str">
        <f t="shared" si="78"/>
        <v>0</v>
      </c>
      <c r="W269" s="44" t="str">
        <f t="shared" si="79"/>
        <v>0</v>
      </c>
      <c r="X269" s="45"/>
    </row>
    <row r="270" spans="1:24" x14ac:dyDescent="0.3">
      <c r="A270" s="69">
        <v>18</v>
      </c>
      <c r="B270" s="71"/>
      <c r="C270" s="71"/>
      <c r="D270" s="72"/>
      <c r="E270" s="72"/>
      <c r="F270" s="73"/>
      <c r="G270" s="73"/>
      <c r="H270" s="73"/>
      <c r="I270" s="73"/>
      <c r="J270" s="6"/>
      <c r="K270" s="122" t="str">
        <f>IF(ISBLANK(D270),"",IF(D269&lt;D270,((D270-200)-$D$273),((D270+200)-$D$273)))</f>
        <v/>
      </c>
      <c r="L270" s="123" t="str">
        <f t="shared" si="73"/>
        <v/>
      </c>
      <c r="M270" s="124" t="s">
        <v>38</v>
      </c>
      <c r="N270" s="122" t="str">
        <f>IF(ISBLANK(E270),"",(400-E270)-$E$273)</f>
        <v/>
      </c>
      <c r="O270" s="123" t="str">
        <f t="shared" si="74"/>
        <v/>
      </c>
      <c r="P270" s="124" t="s">
        <v>38</v>
      </c>
      <c r="Q270" s="125" t="str">
        <f t="shared" si="75"/>
        <v/>
      </c>
      <c r="R270" s="126" t="s">
        <v>38</v>
      </c>
      <c r="S270" s="127" t="str">
        <f t="shared" si="76"/>
        <v/>
      </c>
      <c r="T270" s="128" t="str">
        <f>IF(M270="ON",IF(ISBLANK(D270),"0",IF(D269&lt;D270,(D270-200),(D270+200))),"0")</f>
        <v>0</v>
      </c>
      <c r="U270" s="128" t="str">
        <f t="shared" si="77"/>
        <v>0</v>
      </c>
      <c r="V270" s="128" t="str">
        <f t="shared" si="78"/>
        <v>0</v>
      </c>
      <c r="W270" s="128" t="str">
        <f t="shared" si="79"/>
        <v>0</v>
      </c>
      <c r="X270" s="129"/>
    </row>
    <row r="271" spans="1:24" x14ac:dyDescent="0.3">
      <c r="A271" s="69">
        <v>19</v>
      </c>
      <c r="B271" s="71"/>
      <c r="C271" s="71"/>
      <c r="D271" s="72"/>
      <c r="E271" s="72"/>
      <c r="F271" s="73"/>
      <c r="G271" s="73"/>
      <c r="H271" s="73"/>
      <c r="I271" s="73"/>
      <c r="J271" s="6"/>
      <c r="K271" s="38" t="str">
        <f>IF(ISBLANK(D271),"",D271-$D$273)</f>
        <v/>
      </c>
      <c r="L271" s="46" t="str">
        <f t="shared" si="73"/>
        <v/>
      </c>
      <c r="M271" s="40" t="s">
        <v>38</v>
      </c>
      <c r="N271" s="38" t="str">
        <f>IF(ISBLANK(E271),"",E271-$E$273)</f>
        <v/>
      </c>
      <c r="O271" s="46" t="str">
        <f t="shared" si="74"/>
        <v/>
      </c>
      <c r="P271" s="40" t="s">
        <v>38</v>
      </c>
      <c r="Q271" s="41" t="str">
        <f t="shared" si="75"/>
        <v/>
      </c>
      <c r="R271" s="42" t="s">
        <v>38</v>
      </c>
      <c r="S271" s="43" t="str">
        <f t="shared" si="76"/>
        <v/>
      </c>
      <c r="T271" s="44" t="str">
        <f>IF(M271="ON",IF(ISBLANK(D271),"0",D271),"0")</f>
        <v>0</v>
      </c>
      <c r="U271" s="44" t="str">
        <f t="shared" si="77"/>
        <v>0</v>
      </c>
      <c r="V271" s="44" t="str">
        <f t="shared" si="78"/>
        <v>0</v>
      </c>
      <c r="W271" s="44" t="str">
        <f t="shared" si="79"/>
        <v>0</v>
      </c>
      <c r="X271" s="45"/>
    </row>
    <row r="272" spans="1:24" x14ac:dyDescent="0.3">
      <c r="A272" s="69">
        <v>20</v>
      </c>
      <c r="B272" s="71"/>
      <c r="C272" s="71"/>
      <c r="D272" s="72"/>
      <c r="E272" s="72"/>
      <c r="F272" s="73"/>
      <c r="G272" s="73"/>
      <c r="H272" s="73"/>
      <c r="I272" s="73"/>
      <c r="J272" s="6"/>
      <c r="K272" s="122" t="str">
        <f>IF(ISBLANK(D272),"",IF(D271&lt;D272,((D272-200)-$D$273),((D272+200)-$D$273)))</f>
        <v/>
      </c>
      <c r="L272" s="123" t="str">
        <f t="shared" si="73"/>
        <v/>
      </c>
      <c r="M272" s="124" t="s">
        <v>38</v>
      </c>
      <c r="N272" s="122" t="str">
        <f>IF(ISBLANK(E272),"",(400-E272)-$E$273)</f>
        <v/>
      </c>
      <c r="O272" s="123" t="str">
        <f t="shared" si="74"/>
        <v/>
      </c>
      <c r="P272" s="124" t="s">
        <v>38</v>
      </c>
      <c r="Q272" s="125" t="str">
        <f t="shared" si="75"/>
        <v/>
      </c>
      <c r="R272" s="126" t="s">
        <v>38</v>
      </c>
      <c r="S272" s="127" t="str">
        <f t="shared" si="76"/>
        <v/>
      </c>
      <c r="T272" s="128" t="str">
        <f>IF(M272="ON",IF(ISBLANK(D272),"0",IF(D271&lt;D272,(D272-200),(D272+200))),"0")</f>
        <v>0</v>
      </c>
      <c r="U272" s="128" t="str">
        <f t="shared" si="77"/>
        <v>0</v>
      </c>
      <c r="V272" s="128" t="str">
        <f t="shared" si="78"/>
        <v>0</v>
      </c>
      <c r="W272" s="128" t="str">
        <f t="shared" si="79"/>
        <v>0</v>
      </c>
      <c r="X272" s="129"/>
    </row>
    <row r="273" spans="1:24" x14ac:dyDescent="0.3">
      <c r="A273" s="52"/>
      <c r="B273" s="49">
        <f>B253</f>
        <v>0</v>
      </c>
      <c r="C273" s="49">
        <f>C253</f>
        <v>0</v>
      </c>
      <c r="D273" s="50">
        <f>T273</f>
        <v>0</v>
      </c>
      <c r="E273" s="50">
        <f>U273</f>
        <v>0</v>
      </c>
      <c r="F273" s="51">
        <f>V273</f>
        <v>0</v>
      </c>
      <c r="G273" s="51">
        <f>W273</f>
        <v>0</v>
      </c>
      <c r="H273" s="49">
        <f>H253</f>
        <v>0</v>
      </c>
      <c r="I273" s="49">
        <f>I253</f>
        <v>0</v>
      </c>
      <c r="J273" s="6"/>
      <c r="K273" s="52"/>
      <c r="L273" s="53"/>
      <c r="M273" s="54"/>
      <c r="N273" s="52"/>
      <c r="O273" s="53"/>
      <c r="P273" s="55"/>
      <c r="Q273" s="52"/>
      <c r="R273" s="55"/>
      <c r="S273" s="54"/>
      <c r="T273" s="56">
        <f>IF(T274=0,VALUE(0),(T253+T254+T255+T256+T257+T258+T259+T260+T261+T262+T263+T264+T265+T266+T267+T268+T269+T270+T271+T272)/T274)</f>
        <v>0</v>
      </c>
      <c r="U273" s="57">
        <f>IF(U274=0,VALUE(0),(U253+U254+U255+U256+U257+U258+U259+U260+U261+U262+U263+U264+U265+U266+U267+U268+U269+U270+U271+U272)/U274)</f>
        <v>0</v>
      </c>
      <c r="V273" s="57">
        <f>IF(V274=0,VALUE(0),(V253+V254+V255+V256+V257+V258+V259+V260+V261+V262+V263+V264+V265+V266+V267+V268+V269+V270+V271+V272)/V274)</f>
        <v>0</v>
      </c>
      <c r="W273" s="57">
        <f>IF(W274=0,VALUE(0),(W253+W254+W255+W256+W257+W258+W259+W260+W261+W262+W263+W264+W265+W266+W267+W268+W269+W270+W271+W272)/W274)</f>
        <v>0</v>
      </c>
      <c r="X273" s="58"/>
    </row>
    <row r="274" spans="1:24" x14ac:dyDescent="0.3">
      <c r="A274" s="62"/>
      <c r="B274" s="19"/>
      <c r="C274" s="19"/>
      <c r="D274" s="60"/>
      <c r="E274" s="60"/>
      <c r="F274" s="61"/>
      <c r="G274" s="61"/>
      <c r="H274" s="19"/>
      <c r="I274" s="19"/>
      <c r="J274" s="19"/>
      <c r="K274" s="62"/>
      <c r="L274" s="63"/>
      <c r="M274" s="64"/>
      <c r="N274" s="62"/>
      <c r="O274" s="63"/>
      <c r="P274" s="65"/>
      <c r="Q274" s="62"/>
      <c r="R274" s="65"/>
      <c r="S274" s="64"/>
      <c r="T274" s="66">
        <f>COUNT(T253:T272)</f>
        <v>0</v>
      </c>
      <c r="U274" s="66">
        <f>COUNT(U253:U272)</f>
        <v>0</v>
      </c>
      <c r="V274" s="66">
        <f>COUNT(V253:V272)</f>
        <v>0</v>
      </c>
      <c r="W274" s="66">
        <f>COUNT(W253:W272)</f>
        <v>0</v>
      </c>
      <c r="X274" s="64"/>
    </row>
    <row r="275" spans="1:24" x14ac:dyDescent="0.3">
      <c r="X275" s="22"/>
    </row>
    <row r="276" spans="1:24" ht="15.75" customHeight="1" x14ac:dyDescent="0.3">
      <c r="A276" s="23" t="s">
        <v>24</v>
      </c>
      <c r="B276" s="23" t="s">
        <v>25</v>
      </c>
      <c r="C276" s="23" t="s">
        <v>26</v>
      </c>
      <c r="D276" s="23" t="s">
        <v>4</v>
      </c>
      <c r="E276" s="23" t="s">
        <v>5</v>
      </c>
      <c r="F276" s="23" t="s">
        <v>27</v>
      </c>
      <c r="G276" s="23" t="s">
        <v>28</v>
      </c>
      <c r="H276" s="23" t="s">
        <v>8</v>
      </c>
      <c r="I276" s="24" t="s">
        <v>29</v>
      </c>
      <c r="J276" s="25"/>
      <c r="K276" s="24" t="s">
        <v>30</v>
      </c>
      <c r="L276" s="26" t="s">
        <v>31</v>
      </c>
      <c r="M276" s="25"/>
      <c r="N276" s="24" t="s">
        <v>32</v>
      </c>
      <c r="O276" s="26" t="s">
        <v>31</v>
      </c>
      <c r="P276" s="25"/>
      <c r="Q276" s="24" t="s">
        <v>33</v>
      </c>
      <c r="R276" s="26"/>
      <c r="S276" s="25" t="s">
        <v>34</v>
      </c>
      <c r="T276" s="67" t="s">
        <v>35</v>
      </c>
      <c r="U276" s="27" t="s">
        <v>35</v>
      </c>
      <c r="V276" s="27" t="s">
        <v>36</v>
      </c>
      <c r="W276" s="28" t="s">
        <v>36</v>
      </c>
      <c r="X276" s="206" t="s">
        <v>39</v>
      </c>
    </row>
    <row r="277" spans="1:24" ht="15.75" customHeight="1" x14ac:dyDescent="0.3">
      <c r="A277" s="29"/>
      <c r="B277" s="29"/>
      <c r="C277" s="29"/>
      <c r="D277" s="29"/>
      <c r="E277" s="29"/>
      <c r="F277" s="29"/>
      <c r="G277" s="29"/>
      <c r="H277" s="29"/>
      <c r="I277" s="30"/>
      <c r="J277" s="31"/>
      <c r="K277" s="30"/>
      <c r="L277" s="32"/>
      <c r="M277" s="31"/>
      <c r="N277" s="30"/>
      <c r="O277" s="32"/>
      <c r="P277" s="31"/>
      <c r="Q277" s="30"/>
      <c r="R277" s="32"/>
      <c r="S277" s="31"/>
      <c r="T277" s="68" t="s">
        <v>4</v>
      </c>
      <c r="U277" s="33" t="s">
        <v>5</v>
      </c>
      <c r="V277" s="33" t="s">
        <v>27</v>
      </c>
      <c r="W277" s="34" t="s">
        <v>37</v>
      </c>
      <c r="X277" s="207"/>
    </row>
    <row r="278" spans="1:24" x14ac:dyDescent="0.3">
      <c r="A278" s="69">
        <v>1</v>
      </c>
      <c r="B278" s="37"/>
      <c r="C278" s="37"/>
      <c r="D278" s="75"/>
      <c r="E278" s="75"/>
      <c r="F278" s="75"/>
      <c r="G278" s="75"/>
      <c r="H278" s="74"/>
      <c r="I278" s="74"/>
      <c r="J278" s="6"/>
      <c r="K278" s="38" t="str">
        <f>IF(ISBLANK(D278),"",D278-$D$298)</f>
        <v/>
      </c>
      <c r="L278" s="39" t="str">
        <f t="shared" ref="L278:L297" si="80">IF(K278="","",SIN(K278*PI()/200)*G278)</f>
        <v/>
      </c>
      <c r="M278" s="40" t="s">
        <v>38</v>
      </c>
      <c r="N278" s="38" t="str">
        <f>IF(ISBLANK(E278),"",E278-$E$298)</f>
        <v/>
      </c>
      <c r="O278" s="39" t="str">
        <f t="shared" ref="O278:O297" si="81">IF(N278="","",SIN(N278*PI()/200)*G278)</f>
        <v/>
      </c>
      <c r="P278" s="40" t="s">
        <v>38</v>
      </c>
      <c r="Q278" s="41" t="str">
        <f>IF(ISBLANK(F278),"",F278-$F$298)</f>
        <v/>
      </c>
      <c r="R278" s="42" t="s">
        <v>38</v>
      </c>
      <c r="S278" s="43" t="str">
        <f>IF(ISBLANK(G278),"",G278-$G$298)</f>
        <v/>
      </c>
      <c r="T278" s="44" t="str">
        <f>IF(M278="ON",IF(ISBLANK(D278),"0",D278),"0")</f>
        <v>0</v>
      </c>
      <c r="U278" s="44" t="str">
        <f t="shared" ref="U278:U297" si="82">IF(P278="ON",IF(ISBLANK(E278),"0",IF(E278&lt;200,E278,(400-E278))),"0")</f>
        <v>0</v>
      </c>
      <c r="V278" s="44" t="str">
        <f t="shared" ref="V278:V297" si="83">IF(R278="ON",IF(ISBLANK(F278),"0",F278),"0")</f>
        <v>0</v>
      </c>
      <c r="W278" s="44" t="str">
        <f t="shared" ref="W278:W297" si="84">IF(R278="ON",IF(ISBLANK(G278),"0",G278),"0")</f>
        <v>0</v>
      </c>
      <c r="X278" s="45"/>
    </row>
    <row r="279" spans="1:24" x14ac:dyDescent="0.3">
      <c r="A279" s="69">
        <v>2</v>
      </c>
      <c r="B279" s="36"/>
      <c r="C279" s="37"/>
      <c r="D279" s="37"/>
      <c r="E279" s="37"/>
      <c r="F279" s="37"/>
      <c r="G279" s="37"/>
      <c r="H279" s="37"/>
      <c r="I279" s="37"/>
      <c r="J279" s="6"/>
      <c r="K279" s="122" t="str">
        <f>IF(ISBLANK(D279),"",IF(D278&lt;D279,((D279-200)-$D$298),((D279+200)-$D$298)))</f>
        <v/>
      </c>
      <c r="L279" s="123" t="str">
        <f t="shared" si="80"/>
        <v/>
      </c>
      <c r="M279" s="124" t="s">
        <v>38</v>
      </c>
      <c r="N279" s="122" t="str">
        <f>IF(ISBLANK(E279),"",(400-E279)-$E$298)</f>
        <v/>
      </c>
      <c r="O279" s="123" t="str">
        <f t="shared" si="81"/>
        <v/>
      </c>
      <c r="P279" s="124" t="s">
        <v>38</v>
      </c>
      <c r="Q279" s="125" t="str">
        <f>IF(ISBLANK(F279),"",F279-$F$298)</f>
        <v/>
      </c>
      <c r="R279" s="126" t="s">
        <v>38</v>
      </c>
      <c r="S279" s="127" t="str">
        <f t="shared" ref="S279:S297" si="85">IF(ISBLANK(G279),"",G279-$G$298)</f>
        <v/>
      </c>
      <c r="T279" s="128" t="str">
        <f>IF(M279="ON",IF(ISBLANK(D279),"0",IF(D278&lt;D279,(D279-200),(D279+200))),"0")</f>
        <v>0</v>
      </c>
      <c r="U279" s="128" t="str">
        <f t="shared" si="82"/>
        <v>0</v>
      </c>
      <c r="V279" s="128" t="str">
        <f t="shared" si="83"/>
        <v>0</v>
      </c>
      <c r="W279" s="128" t="str">
        <f t="shared" si="84"/>
        <v>0</v>
      </c>
      <c r="X279" s="129"/>
    </row>
    <row r="280" spans="1:24" x14ac:dyDescent="0.3">
      <c r="A280" s="69">
        <v>3</v>
      </c>
      <c r="B280" s="36"/>
      <c r="C280" s="37"/>
      <c r="D280" s="37"/>
      <c r="E280" s="37"/>
      <c r="F280" s="37"/>
      <c r="G280" s="37"/>
      <c r="H280" s="37"/>
      <c r="I280" s="37"/>
      <c r="J280" s="6"/>
      <c r="K280" s="38" t="str">
        <f>IF(ISBLANK(D280),"",D280-$D$298)</f>
        <v/>
      </c>
      <c r="L280" s="46" t="str">
        <f t="shared" si="80"/>
        <v/>
      </c>
      <c r="M280" s="40" t="s">
        <v>38</v>
      </c>
      <c r="N280" s="38" t="str">
        <f>IF(ISBLANK(E280),"",E280-$E$298)</f>
        <v/>
      </c>
      <c r="O280" s="46" t="str">
        <f t="shared" si="81"/>
        <v/>
      </c>
      <c r="P280" s="40" t="s">
        <v>38</v>
      </c>
      <c r="Q280" s="41" t="str">
        <f>IF(ISBLANK(F280),"",F280-$F$298)</f>
        <v/>
      </c>
      <c r="R280" s="42" t="s">
        <v>38</v>
      </c>
      <c r="S280" s="43" t="str">
        <f t="shared" si="85"/>
        <v/>
      </c>
      <c r="T280" s="44" t="str">
        <f>IF(M280="ON",IF(ISBLANK(D280),"0",D280),"0")</f>
        <v>0</v>
      </c>
      <c r="U280" s="44" t="str">
        <f t="shared" si="82"/>
        <v>0</v>
      </c>
      <c r="V280" s="44" t="str">
        <f t="shared" si="83"/>
        <v>0</v>
      </c>
      <c r="W280" s="44" t="str">
        <f t="shared" si="84"/>
        <v>0</v>
      </c>
      <c r="X280" s="45"/>
    </row>
    <row r="281" spans="1:24" x14ac:dyDescent="0.3">
      <c r="A281" s="69">
        <v>4</v>
      </c>
      <c r="B281" s="36"/>
      <c r="C281" s="37"/>
      <c r="D281" s="37"/>
      <c r="E281" s="37"/>
      <c r="F281" s="37"/>
      <c r="G281" s="37"/>
      <c r="H281" s="37"/>
      <c r="I281" s="37"/>
      <c r="J281" s="6"/>
      <c r="K281" s="122" t="str">
        <f>IF(ISBLANK(D281),"",IF(D280&lt;D281,((D281-200)-$D$298),((D281+200)-$D$298)))</f>
        <v/>
      </c>
      <c r="L281" s="123" t="str">
        <f t="shared" si="80"/>
        <v/>
      </c>
      <c r="M281" s="124" t="s">
        <v>38</v>
      </c>
      <c r="N281" s="122" t="str">
        <f>IF(ISBLANK(E281),"",(400-E281)-$E$298)</f>
        <v/>
      </c>
      <c r="O281" s="123" t="str">
        <f t="shared" si="81"/>
        <v/>
      </c>
      <c r="P281" s="124" t="s">
        <v>38</v>
      </c>
      <c r="Q281" s="125" t="str">
        <f t="shared" ref="Q281:Q297" si="86">IF(ISBLANK(F281),"",F281-$F$298)</f>
        <v/>
      </c>
      <c r="R281" s="126" t="s">
        <v>38</v>
      </c>
      <c r="S281" s="127" t="str">
        <f t="shared" si="85"/>
        <v/>
      </c>
      <c r="T281" s="128" t="str">
        <f>IF(M281="ON",IF(ISBLANK(D281),"0",IF(D280&lt;D281,(D281-200),(D281+200))),"0")</f>
        <v>0</v>
      </c>
      <c r="U281" s="128" t="str">
        <f t="shared" si="82"/>
        <v>0</v>
      </c>
      <c r="V281" s="128" t="str">
        <f t="shared" si="83"/>
        <v>0</v>
      </c>
      <c r="W281" s="128" t="str">
        <f t="shared" si="84"/>
        <v>0</v>
      </c>
      <c r="X281" s="129"/>
    </row>
    <row r="282" spans="1:24" x14ac:dyDescent="0.3">
      <c r="A282" s="69">
        <v>5</v>
      </c>
      <c r="B282" s="36"/>
      <c r="C282" s="37"/>
      <c r="D282" s="37"/>
      <c r="E282" s="37"/>
      <c r="F282" s="37"/>
      <c r="G282" s="37"/>
      <c r="H282" s="37"/>
      <c r="I282" s="37"/>
      <c r="J282" s="6"/>
      <c r="K282" s="38" t="str">
        <f>IF(ISBLANK(D282),"",D282-$D$298)</f>
        <v/>
      </c>
      <c r="L282" s="46" t="str">
        <f t="shared" si="80"/>
        <v/>
      </c>
      <c r="M282" s="40" t="s">
        <v>38</v>
      </c>
      <c r="N282" s="38" t="str">
        <f>IF(ISBLANK(E282),"",E282-$E$298)</f>
        <v/>
      </c>
      <c r="O282" s="46" t="str">
        <f t="shared" si="81"/>
        <v/>
      </c>
      <c r="P282" s="40" t="s">
        <v>38</v>
      </c>
      <c r="Q282" s="41" t="str">
        <f t="shared" si="86"/>
        <v/>
      </c>
      <c r="R282" s="42" t="s">
        <v>38</v>
      </c>
      <c r="S282" s="43" t="str">
        <f t="shared" si="85"/>
        <v/>
      </c>
      <c r="T282" s="44" t="str">
        <f>IF(M282="ON",IF(ISBLANK(D282),"0",D282),"0")</f>
        <v>0</v>
      </c>
      <c r="U282" s="44" t="str">
        <f t="shared" si="82"/>
        <v>0</v>
      </c>
      <c r="V282" s="44" t="str">
        <f t="shared" si="83"/>
        <v>0</v>
      </c>
      <c r="W282" s="44" t="str">
        <f t="shared" si="84"/>
        <v>0</v>
      </c>
      <c r="X282" s="45"/>
    </row>
    <row r="283" spans="1:24" x14ac:dyDescent="0.3">
      <c r="A283" s="69">
        <v>6</v>
      </c>
      <c r="B283" s="36"/>
      <c r="C283" s="37"/>
      <c r="D283" s="37"/>
      <c r="E283" s="37"/>
      <c r="F283" s="37"/>
      <c r="G283" s="37"/>
      <c r="H283" s="37"/>
      <c r="I283" s="37"/>
      <c r="J283" s="6"/>
      <c r="K283" s="122" t="str">
        <f>IF(ISBLANK(D283),"",IF(D282&lt;D283,((D283-200)-$D$298),((D283+200)-$D$298)))</f>
        <v/>
      </c>
      <c r="L283" s="123" t="str">
        <f t="shared" si="80"/>
        <v/>
      </c>
      <c r="M283" s="124" t="s">
        <v>38</v>
      </c>
      <c r="N283" s="122" t="str">
        <f>IF(ISBLANK(E283),"",(400-E283)-$E$298)</f>
        <v/>
      </c>
      <c r="O283" s="123" t="str">
        <f t="shared" si="81"/>
        <v/>
      </c>
      <c r="P283" s="124" t="s">
        <v>38</v>
      </c>
      <c r="Q283" s="125" t="str">
        <f t="shared" si="86"/>
        <v/>
      </c>
      <c r="R283" s="126" t="s">
        <v>38</v>
      </c>
      <c r="S283" s="127" t="str">
        <f t="shared" si="85"/>
        <v/>
      </c>
      <c r="T283" s="128" t="str">
        <f>IF(M283="ON",IF(ISBLANK(D283),"0",IF(D282&lt;D283,(D283-200),(D283+200))),"0")</f>
        <v>0</v>
      </c>
      <c r="U283" s="128" t="str">
        <f t="shared" si="82"/>
        <v>0</v>
      </c>
      <c r="V283" s="128" t="str">
        <f t="shared" si="83"/>
        <v>0</v>
      </c>
      <c r="W283" s="128" t="str">
        <f t="shared" si="84"/>
        <v>0</v>
      </c>
      <c r="X283" s="129"/>
    </row>
    <row r="284" spans="1:24" x14ac:dyDescent="0.3">
      <c r="A284" s="69">
        <v>7</v>
      </c>
      <c r="B284" s="36"/>
      <c r="C284" s="37"/>
      <c r="D284" s="37"/>
      <c r="E284" s="37"/>
      <c r="F284" s="37"/>
      <c r="G284" s="37"/>
      <c r="H284" s="37"/>
      <c r="I284" s="37"/>
      <c r="J284" s="6"/>
      <c r="K284" s="38" t="str">
        <f>IF(ISBLANK(D284),"",D284-$D$298)</f>
        <v/>
      </c>
      <c r="L284" s="46" t="str">
        <f t="shared" si="80"/>
        <v/>
      </c>
      <c r="M284" s="40" t="s">
        <v>38</v>
      </c>
      <c r="N284" s="38" t="str">
        <f>IF(ISBLANK(E284),"",E284-$E$298)</f>
        <v/>
      </c>
      <c r="O284" s="46" t="str">
        <f t="shared" si="81"/>
        <v/>
      </c>
      <c r="P284" s="40" t="s">
        <v>38</v>
      </c>
      <c r="Q284" s="41" t="str">
        <f t="shared" si="86"/>
        <v/>
      </c>
      <c r="R284" s="42" t="s">
        <v>38</v>
      </c>
      <c r="S284" s="43" t="str">
        <f t="shared" si="85"/>
        <v/>
      </c>
      <c r="T284" s="44" t="str">
        <f>IF(M284="ON",IF(ISBLANK(D284),"0",D284),"0")</f>
        <v>0</v>
      </c>
      <c r="U284" s="44" t="str">
        <f t="shared" si="82"/>
        <v>0</v>
      </c>
      <c r="V284" s="44" t="str">
        <f t="shared" si="83"/>
        <v>0</v>
      </c>
      <c r="W284" s="44" t="str">
        <f t="shared" si="84"/>
        <v>0</v>
      </c>
      <c r="X284" s="45"/>
    </row>
    <row r="285" spans="1:24" x14ac:dyDescent="0.3">
      <c r="A285" s="69">
        <v>8</v>
      </c>
      <c r="B285" s="36"/>
      <c r="C285" s="37"/>
      <c r="D285" s="37"/>
      <c r="E285" s="37"/>
      <c r="F285" s="37"/>
      <c r="G285" s="37"/>
      <c r="H285" s="37"/>
      <c r="I285" s="37"/>
      <c r="J285" s="6"/>
      <c r="K285" s="122" t="str">
        <f>IF(ISBLANK(D285),"",IF(D284&lt;D285,((D285-200)-$D$298),((D285+200)-$D$298)))</f>
        <v/>
      </c>
      <c r="L285" s="123" t="str">
        <f t="shared" si="80"/>
        <v/>
      </c>
      <c r="M285" s="124" t="s">
        <v>38</v>
      </c>
      <c r="N285" s="122" t="str">
        <f>IF(ISBLANK(E285),"",(400-E285)-$E$298)</f>
        <v/>
      </c>
      <c r="O285" s="123" t="str">
        <f t="shared" si="81"/>
        <v/>
      </c>
      <c r="P285" s="124" t="s">
        <v>38</v>
      </c>
      <c r="Q285" s="125" t="str">
        <f t="shared" si="86"/>
        <v/>
      </c>
      <c r="R285" s="126" t="s">
        <v>38</v>
      </c>
      <c r="S285" s="127" t="str">
        <f t="shared" si="85"/>
        <v/>
      </c>
      <c r="T285" s="128" t="str">
        <f>IF(M285="ON",IF(ISBLANK(D285),"0",IF(D284&lt;D285,(D285-200),(D285+200))),"0")</f>
        <v>0</v>
      </c>
      <c r="U285" s="128" t="str">
        <f t="shared" si="82"/>
        <v>0</v>
      </c>
      <c r="V285" s="128" t="str">
        <f t="shared" si="83"/>
        <v>0</v>
      </c>
      <c r="W285" s="128" t="str">
        <f t="shared" si="84"/>
        <v>0</v>
      </c>
      <c r="X285" s="129"/>
    </row>
    <row r="286" spans="1:24" x14ac:dyDescent="0.3">
      <c r="A286" s="69">
        <v>9</v>
      </c>
      <c r="B286" s="36"/>
      <c r="C286" s="37"/>
      <c r="D286" s="37"/>
      <c r="E286" s="37"/>
      <c r="F286" s="37"/>
      <c r="G286" s="37"/>
      <c r="H286" s="37"/>
      <c r="I286" s="37"/>
      <c r="J286" s="6"/>
      <c r="K286" s="38" t="str">
        <f>IF(ISBLANK(D286),"",D286-$D$298)</f>
        <v/>
      </c>
      <c r="L286" s="46" t="str">
        <f t="shared" si="80"/>
        <v/>
      </c>
      <c r="M286" s="40" t="s">
        <v>38</v>
      </c>
      <c r="N286" s="38" t="str">
        <f>IF(ISBLANK(E286),"",E286-$E$298)</f>
        <v/>
      </c>
      <c r="O286" s="46" t="str">
        <f t="shared" si="81"/>
        <v/>
      </c>
      <c r="P286" s="40" t="s">
        <v>38</v>
      </c>
      <c r="Q286" s="41" t="str">
        <f t="shared" si="86"/>
        <v/>
      </c>
      <c r="R286" s="42" t="s">
        <v>38</v>
      </c>
      <c r="S286" s="43" t="str">
        <f t="shared" si="85"/>
        <v/>
      </c>
      <c r="T286" s="44" t="str">
        <f>IF(M286="ON",IF(ISBLANK(D286),"0",D286),"0")</f>
        <v>0</v>
      </c>
      <c r="U286" s="44" t="str">
        <f t="shared" si="82"/>
        <v>0</v>
      </c>
      <c r="V286" s="44" t="str">
        <f t="shared" si="83"/>
        <v>0</v>
      </c>
      <c r="W286" s="44" t="str">
        <f t="shared" si="84"/>
        <v>0</v>
      </c>
      <c r="X286" s="45"/>
    </row>
    <row r="287" spans="1:24" x14ac:dyDescent="0.3">
      <c r="A287" s="69">
        <v>10</v>
      </c>
      <c r="B287" s="36"/>
      <c r="C287" s="37"/>
      <c r="D287" s="37"/>
      <c r="E287" s="37"/>
      <c r="F287" s="37"/>
      <c r="G287" s="37"/>
      <c r="H287" s="37"/>
      <c r="I287" s="37"/>
      <c r="J287" s="6"/>
      <c r="K287" s="122" t="str">
        <f>IF(ISBLANK(D287),"",IF(D286&lt;D287,((D287-200)-$D$298),((D287+200)-$D$298)))</f>
        <v/>
      </c>
      <c r="L287" s="123" t="str">
        <f t="shared" si="80"/>
        <v/>
      </c>
      <c r="M287" s="124" t="s">
        <v>38</v>
      </c>
      <c r="N287" s="122" t="str">
        <f>IF(ISBLANK(E287),"",(400-E287)-$E$298)</f>
        <v/>
      </c>
      <c r="O287" s="123" t="str">
        <f t="shared" si="81"/>
        <v/>
      </c>
      <c r="P287" s="124" t="s">
        <v>38</v>
      </c>
      <c r="Q287" s="125" t="str">
        <f t="shared" si="86"/>
        <v/>
      </c>
      <c r="R287" s="126" t="s">
        <v>38</v>
      </c>
      <c r="S287" s="127" t="str">
        <f t="shared" si="85"/>
        <v/>
      </c>
      <c r="T287" s="128" t="str">
        <f>IF(M287="ON",IF(ISBLANK(D287),"0",IF(D286&lt;D287,(D287-200),(D287+200))),"0")</f>
        <v>0</v>
      </c>
      <c r="U287" s="128" t="str">
        <f t="shared" si="82"/>
        <v>0</v>
      </c>
      <c r="V287" s="128" t="str">
        <f t="shared" si="83"/>
        <v>0</v>
      </c>
      <c r="W287" s="128" t="str">
        <f t="shared" si="84"/>
        <v>0</v>
      </c>
      <c r="X287" s="129"/>
    </row>
    <row r="288" spans="1:24" x14ac:dyDescent="0.3">
      <c r="A288" s="69">
        <v>11</v>
      </c>
      <c r="B288" s="71"/>
      <c r="C288" s="71"/>
      <c r="D288" s="72"/>
      <c r="E288" s="72"/>
      <c r="F288" s="73"/>
      <c r="G288" s="73"/>
      <c r="H288" s="73"/>
      <c r="I288" s="73"/>
      <c r="J288" s="6"/>
      <c r="K288" s="38" t="str">
        <f>IF(ISBLANK(D288),"",D288-$D$298)</f>
        <v/>
      </c>
      <c r="L288" s="46" t="str">
        <f t="shared" si="80"/>
        <v/>
      </c>
      <c r="M288" s="40" t="s">
        <v>38</v>
      </c>
      <c r="N288" s="38" t="str">
        <f>IF(ISBLANK(E288),"",E288-$E$298)</f>
        <v/>
      </c>
      <c r="O288" s="46" t="str">
        <f t="shared" si="81"/>
        <v/>
      </c>
      <c r="P288" s="40" t="s">
        <v>38</v>
      </c>
      <c r="Q288" s="41" t="str">
        <f t="shared" si="86"/>
        <v/>
      </c>
      <c r="R288" s="42" t="s">
        <v>38</v>
      </c>
      <c r="S288" s="43" t="str">
        <f t="shared" si="85"/>
        <v/>
      </c>
      <c r="T288" s="44" t="str">
        <f>IF(M288="ON",IF(ISBLANK(D288),"0",D288),"0")</f>
        <v>0</v>
      </c>
      <c r="U288" s="44" t="str">
        <f t="shared" si="82"/>
        <v>0</v>
      </c>
      <c r="V288" s="44" t="str">
        <f t="shared" si="83"/>
        <v>0</v>
      </c>
      <c r="W288" s="44" t="str">
        <f t="shared" si="84"/>
        <v>0</v>
      </c>
      <c r="X288" s="45"/>
    </row>
    <row r="289" spans="1:24" x14ac:dyDescent="0.3">
      <c r="A289" s="69">
        <v>12</v>
      </c>
      <c r="B289" s="71"/>
      <c r="C289" s="71"/>
      <c r="D289" s="72"/>
      <c r="E289" s="72"/>
      <c r="F289" s="73"/>
      <c r="G289" s="73"/>
      <c r="H289" s="73"/>
      <c r="I289" s="73"/>
      <c r="J289" s="6"/>
      <c r="K289" s="122" t="str">
        <f>IF(ISBLANK(D289),"",IF(D288&lt;D289,((D289-200)-$D$298),((D289+200)-$D$298)))</f>
        <v/>
      </c>
      <c r="L289" s="123" t="str">
        <f t="shared" si="80"/>
        <v/>
      </c>
      <c r="M289" s="124" t="s">
        <v>38</v>
      </c>
      <c r="N289" s="122" t="str">
        <f>IF(ISBLANK(E289),"",(400-E289)-$E$298)</f>
        <v/>
      </c>
      <c r="O289" s="123" t="str">
        <f t="shared" si="81"/>
        <v/>
      </c>
      <c r="P289" s="124" t="s">
        <v>38</v>
      </c>
      <c r="Q289" s="125" t="str">
        <f t="shared" si="86"/>
        <v/>
      </c>
      <c r="R289" s="126" t="s">
        <v>38</v>
      </c>
      <c r="S289" s="127" t="str">
        <f t="shared" si="85"/>
        <v/>
      </c>
      <c r="T289" s="128" t="str">
        <f>IF(M289="ON",IF(ISBLANK(D289),"0",IF(D288&lt;D289,(D289-200),(D289+200))),"0")</f>
        <v>0</v>
      </c>
      <c r="U289" s="128" t="str">
        <f t="shared" si="82"/>
        <v>0</v>
      </c>
      <c r="V289" s="128" t="str">
        <f t="shared" si="83"/>
        <v>0</v>
      </c>
      <c r="W289" s="128" t="str">
        <f t="shared" si="84"/>
        <v>0</v>
      </c>
      <c r="X289" s="129"/>
    </row>
    <row r="290" spans="1:24" x14ac:dyDescent="0.3">
      <c r="A290" s="69">
        <v>13</v>
      </c>
      <c r="B290" s="71"/>
      <c r="C290" s="71"/>
      <c r="D290" s="72"/>
      <c r="E290" s="72"/>
      <c r="F290" s="73"/>
      <c r="G290" s="73"/>
      <c r="H290" s="73"/>
      <c r="I290" s="73"/>
      <c r="J290" s="6"/>
      <c r="K290" s="38" t="str">
        <f>IF(ISBLANK(D290),"",D290-$D$298)</f>
        <v/>
      </c>
      <c r="L290" s="46" t="str">
        <f t="shared" si="80"/>
        <v/>
      </c>
      <c r="M290" s="40" t="s">
        <v>38</v>
      </c>
      <c r="N290" s="38" t="str">
        <f>IF(ISBLANK(E290),"",E290-$E$298)</f>
        <v/>
      </c>
      <c r="O290" s="46" t="str">
        <f t="shared" si="81"/>
        <v/>
      </c>
      <c r="P290" s="40" t="s">
        <v>38</v>
      </c>
      <c r="Q290" s="41" t="str">
        <f t="shared" si="86"/>
        <v/>
      </c>
      <c r="R290" s="42" t="s">
        <v>38</v>
      </c>
      <c r="S290" s="43" t="str">
        <f t="shared" si="85"/>
        <v/>
      </c>
      <c r="T290" s="44" t="str">
        <f>IF(M290="ON",IF(ISBLANK(D290),"0",D290),"0")</f>
        <v>0</v>
      </c>
      <c r="U290" s="44" t="str">
        <f t="shared" si="82"/>
        <v>0</v>
      </c>
      <c r="V290" s="44" t="str">
        <f t="shared" si="83"/>
        <v>0</v>
      </c>
      <c r="W290" s="44" t="str">
        <f t="shared" si="84"/>
        <v>0</v>
      </c>
      <c r="X290" s="45"/>
    </row>
    <row r="291" spans="1:24" x14ac:dyDescent="0.3">
      <c r="A291" s="69">
        <v>14</v>
      </c>
      <c r="B291" s="71"/>
      <c r="C291" s="71"/>
      <c r="D291" s="72"/>
      <c r="E291" s="72"/>
      <c r="F291" s="73"/>
      <c r="G291" s="73"/>
      <c r="H291" s="73"/>
      <c r="I291" s="73"/>
      <c r="J291" s="6"/>
      <c r="K291" s="122" t="str">
        <f>IF(ISBLANK(D291),"",IF(D290&lt;D291,((D291-200)-$D$298),((D291+200)-$D$298)))</f>
        <v/>
      </c>
      <c r="L291" s="123" t="str">
        <f t="shared" si="80"/>
        <v/>
      </c>
      <c r="M291" s="124" t="s">
        <v>38</v>
      </c>
      <c r="N291" s="122" t="str">
        <f>IF(ISBLANK(E291),"",(400-E291)-$E$298)</f>
        <v/>
      </c>
      <c r="O291" s="123" t="str">
        <f t="shared" si="81"/>
        <v/>
      </c>
      <c r="P291" s="124" t="s">
        <v>38</v>
      </c>
      <c r="Q291" s="125" t="str">
        <f t="shared" si="86"/>
        <v/>
      </c>
      <c r="R291" s="126" t="s">
        <v>38</v>
      </c>
      <c r="S291" s="127" t="str">
        <f t="shared" si="85"/>
        <v/>
      </c>
      <c r="T291" s="128" t="str">
        <f>IF(M291="ON",IF(ISBLANK(D291),"0",IF(D290&lt;D291,(D291-200),(D291+200))),"0")</f>
        <v>0</v>
      </c>
      <c r="U291" s="128" t="str">
        <f t="shared" si="82"/>
        <v>0</v>
      </c>
      <c r="V291" s="128" t="str">
        <f t="shared" si="83"/>
        <v>0</v>
      </c>
      <c r="W291" s="128" t="str">
        <f t="shared" si="84"/>
        <v>0</v>
      </c>
      <c r="X291" s="129"/>
    </row>
    <row r="292" spans="1:24" x14ac:dyDescent="0.3">
      <c r="A292" s="69">
        <v>15</v>
      </c>
      <c r="B292" s="71"/>
      <c r="C292" s="71"/>
      <c r="D292" s="72"/>
      <c r="E292" s="72"/>
      <c r="F292" s="73"/>
      <c r="G292" s="73"/>
      <c r="H292" s="73"/>
      <c r="I292" s="73"/>
      <c r="J292" s="6"/>
      <c r="K292" s="38" t="str">
        <f>IF(ISBLANK(D292),"",D292-$D$298)</f>
        <v/>
      </c>
      <c r="L292" s="46" t="str">
        <f t="shared" si="80"/>
        <v/>
      </c>
      <c r="M292" s="40" t="s">
        <v>38</v>
      </c>
      <c r="N292" s="38" t="str">
        <f>IF(ISBLANK(E292),"",E292-$E$298)</f>
        <v/>
      </c>
      <c r="O292" s="46" t="str">
        <f t="shared" si="81"/>
        <v/>
      </c>
      <c r="P292" s="40" t="s">
        <v>38</v>
      </c>
      <c r="Q292" s="41" t="str">
        <f t="shared" si="86"/>
        <v/>
      </c>
      <c r="R292" s="42" t="s">
        <v>38</v>
      </c>
      <c r="S292" s="43" t="str">
        <f t="shared" si="85"/>
        <v/>
      </c>
      <c r="T292" s="44" t="str">
        <f>IF(M292="ON",IF(ISBLANK(D292),"0",D292),"0")</f>
        <v>0</v>
      </c>
      <c r="U292" s="44" t="str">
        <f t="shared" si="82"/>
        <v>0</v>
      </c>
      <c r="V292" s="44" t="str">
        <f t="shared" si="83"/>
        <v>0</v>
      </c>
      <c r="W292" s="44" t="str">
        <f t="shared" si="84"/>
        <v>0</v>
      </c>
      <c r="X292" s="45"/>
    </row>
    <row r="293" spans="1:24" x14ac:dyDescent="0.3">
      <c r="A293" s="69">
        <v>16</v>
      </c>
      <c r="B293" s="71"/>
      <c r="C293" s="71"/>
      <c r="D293" s="72"/>
      <c r="E293" s="72"/>
      <c r="F293" s="73"/>
      <c r="G293" s="73"/>
      <c r="H293" s="73"/>
      <c r="I293" s="73"/>
      <c r="J293" s="6"/>
      <c r="K293" s="122" t="str">
        <f>IF(ISBLANK(D293),"",IF(D292&lt;D293,((D293-200)-$D$298),((D293+200)-$D$298)))</f>
        <v/>
      </c>
      <c r="L293" s="123" t="str">
        <f t="shared" si="80"/>
        <v/>
      </c>
      <c r="M293" s="124" t="s">
        <v>38</v>
      </c>
      <c r="N293" s="122" t="str">
        <f>IF(ISBLANK(E293),"",(400-E293)-$E$298)</f>
        <v/>
      </c>
      <c r="O293" s="123" t="str">
        <f t="shared" si="81"/>
        <v/>
      </c>
      <c r="P293" s="124" t="s">
        <v>38</v>
      </c>
      <c r="Q293" s="125" t="str">
        <f t="shared" si="86"/>
        <v/>
      </c>
      <c r="R293" s="126" t="s">
        <v>38</v>
      </c>
      <c r="S293" s="127" t="str">
        <f t="shared" si="85"/>
        <v/>
      </c>
      <c r="T293" s="128" t="str">
        <f>IF(M293="ON",IF(ISBLANK(D293),"0",IF(D292&lt;D293,(D293-200),(D293+200))),"0")</f>
        <v>0</v>
      </c>
      <c r="U293" s="128" t="str">
        <f t="shared" si="82"/>
        <v>0</v>
      </c>
      <c r="V293" s="128" t="str">
        <f t="shared" si="83"/>
        <v>0</v>
      </c>
      <c r="W293" s="128" t="str">
        <f t="shared" si="84"/>
        <v>0</v>
      </c>
      <c r="X293" s="129"/>
    </row>
    <row r="294" spans="1:24" x14ac:dyDescent="0.3">
      <c r="A294" s="69">
        <v>17</v>
      </c>
      <c r="B294" s="71"/>
      <c r="C294" s="71"/>
      <c r="D294" s="72"/>
      <c r="E294" s="72"/>
      <c r="F294" s="73"/>
      <c r="G294" s="73"/>
      <c r="H294" s="73"/>
      <c r="I294" s="73"/>
      <c r="J294" s="6"/>
      <c r="K294" s="38" t="str">
        <f>IF(ISBLANK(D294),"",D294-$D$298)</f>
        <v/>
      </c>
      <c r="L294" s="46" t="str">
        <f t="shared" si="80"/>
        <v/>
      </c>
      <c r="M294" s="40" t="s">
        <v>38</v>
      </c>
      <c r="N294" s="38" t="str">
        <f>IF(ISBLANK(E294),"",E294-$E$298)</f>
        <v/>
      </c>
      <c r="O294" s="46" t="str">
        <f t="shared" si="81"/>
        <v/>
      </c>
      <c r="P294" s="40" t="s">
        <v>38</v>
      </c>
      <c r="Q294" s="41" t="str">
        <f t="shared" si="86"/>
        <v/>
      </c>
      <c r="R294" s="42" t="s">
        <v>38</v>
      </c>
      <c r="S294" s="43" t="str">
        <f t="shared" si="85"/>
        <v/>
      </c>
      <c r="T294" s="44" t="str">
        <f>IF(M294="ON",IF(ISBLANK(D294),"0",D294),"0")</f>
        <v>0</v>
      </c>
      <c r="U294" s="44" t="str">
        <f t="shared" si="82"/>
        <v>0</v>
      </c>
      <c r="V294" s="44" t="str">
        <f t="shared" si="83"/>
        <v>0</v>
      </c>
      <c r="W294" s="44" t="str">
        <f t="shared" si="84"/>
        <v>0</v>
      </c>
      <c r="X294" s="45"/>
    </row>
    <row r="295" spans="1:24" x14ac:dyDescent="0.3">
      <c r="A295" s="69">
        <v>18</v>
      </c>
      <c r="B295" s="71"/>
      <c r="C295" s="71"/>
      <c r="D295" s="72"/>
      <c r="E295" s="72"/>
      <c r="F295" s="73"/>
      <c r="G295" s="73"/>
      <c r="H295" s="73"/>
      <c r="I295" s="73"/>
      <c r="J295" s="6"/>
      <c r="K295" s="122" t="str">
        <f>IF(ISBLANK(D295),"",IF(D294&lt;D295,((D295-200)-$D$298),((D295+200)-$D$298)))</f>
        <v/>
      </c>
      <c r="L295" s="123" t="str">
        <f t="shared" si="80"/>
        <v/>
      </c>
      <c r="M295" s="124" t="s">
        <v>38</v>
      </c>
      <c r="N295" s="122" t="str">
        <f>IF(ISBLANK(E295),"",(400-E295)-$E$298)</f>
        <v/>
      </c>
      <c r="O295" s="123" t="str">
        <f t="shared" si="81"/>
        <v/>
      </c>
      <c r="P295" s="124" t="s">
        <v>38</v>
      </c>
      <c r="Q295" s="125" t="str">
        <f t="shared" si="86"/>
        <v/>
      </c>
      <c r="R295" s="126" t="s">
        <v>38</v>
      </c>
      <c r="S295" s="127" t="str">
        <f t="shared" si="85"/>
        <v/>
      </c>
      <c r="T295" s="128" t="str">
        <f>IF(M295="ON",IF(ISBLANK(D295),"0",IF(D294&lt;D295,(D295-200),(D295+200))),"0")</f>
        <v>0</v>
      </c>
      <c r="U295" s="128" t="str">
        <f t="shared" si="82"/>
        <v>0</v>
      </c>
      <c r="V295" s="128" t="str">
        <f t="shared" si="83"/>
        <v>0</v>
      </c>
      <c r="W295" s="128" t="str">
        <f t="shared" si="84"/>
        <v>0</v>
      </c>
      <c r="X295" s="129"/>
    </row>
    <row r="296" spans="1:24" x14ac:dyDescent="0.3">
      <c r="A296" s="69">
        <v>19</v>
      </c>
      <c r="B296" s="71"/>
      <c r="C296" s="71"/>
      <c r="D296" s="72"/>
      <c r="E296" s="72"/>
      <c r="F296" s="73"/>
      <c r="G296" s="73"/>
      <c r="H296" s="73"/>
      <c r="I296" s="73"/>
      <c r="J296" s="6"/>
      <c r="K296" s="38" t="str">
        <f>IF(ISBLANK(D296),"",D296-$D$298)</f>
        <v/>
      </c>
      <c r="L296" s="46" t="str">
        <f t="shared" si="80"/>
        <v/>
      </c>
      <c r="M296" s="40" t="s">
        <v>38</v>
      </c>
      <c r="N296" s="38" t="str">
        <f>IF(ISBLANK(E296),"",E296-$E$298)</f>
        <v/>
      </c>
      <c r="O296" s="46" t="str">
        <f t="shared" si="81"/>
        <v/>
      </c>
      <c r="P296" s="40" t="s">
        <v>38</v>
      </c>
      <c r="Q296" s="41" t="str">
        <f t="shared" si="86"/>
        <v/>
      </c>
      <c r="R296" s="42" t="s">
        <v>38</v>
      </c>
      <c r="S296" s="43" t="str">
        <f t="shared" si="85"/>
        <v/>
      </c>
      <c r="T296" s="44" t="str">
        <f>IF(M296="ON",IF(ISBLANK(D296),"0",D296),"0")</f>
        <v>0</v>
      </c>
      <c r="U296" s="44" t="str">
        <f t="shared" si="82"/>
        <v>0</v>
      </c>
      <c r="V296" s="44" t="str">
        <f t="shared" si="83"/>
        <v>0</v>
      </c>
      <c r="W296" s="44" t="str">
        <f t="shared" si="84"/>
        <v>0</v>
      </c>
      <c r="X296" s="45"/>
    </row>
    <row r="297" spans="1:24" x14ac:dyDescent="0.3">
      <c r="A297" s="69">
        <v>20</v>
      </c>
      <c r="B297" s="71"/>
      <c r="C297" s="71"/>
      <c r="D297" s="72"/>
      <c r="E297" s="72"/>
      <c r="F297" s="73"/>
      <c r="G297" s="73"/>
      <c r="H297" s="73"/>
      <c r="I297" s="73"/>
      <c r="J297" s="6"/>
      <c r="K297" s="122" t="str">
        <f>IF(ISBLANK(D297),"",IF(D296&lt;D297,((D297-200)-$D$298),((D297+200)-$D$298)))</f>
        <v/>
      </c>
      <c r="L297" s="123" t="str">
        <f t="shared" si="80"/>
        <v/>
      </c>
      <c r="M297" s="124" t="s">
        <v>38</v>
      </c>
      <c r="N297" s="122" t="str">
        <f>IF(ISBLANK(E297),"",(400-E297)-$E$298)</f>
        <v/>
      </c>
      <c r="O297" s="123" t="str">
        <f t="shared" si="81"/>
        <v/>
      </c>
      <c r="P297" s="124" t="s">
        <v>38</v>
      </c>
      <c r="Q297" s="125" t="str">
        <f t="shared" si="86"/>
        <v/>
      </c>
      <c r="R297" s="126" t="s">
        <v>38</v>
      </c>
      <c r="S297" s="127" t="str">
        <f t="shared" si="85"/>
        <v/>
      </c>
      <c r="T297" s="128" t="str">
        <f>IF(M297="ON",IF(ISBLANK(D297),"0",IF(D296&lt;D297,(D297-200),(D297+200))),"0")</f>
        <v>0</v>
      </c>
      <c r="U297" s="128" t="str">
        <f t="shared" si="82"/>
        <v>0</v>
      </c>
      <c r="V297" s="128" t="str">
        <f t="shared" si="83"/>
        <v>0</v>
      </c>
      <c r="W297" s="128" t="str">
        <f t="shared" si="84"/>
        <v>0</v>
      </c>
      <c r="X297" s="129"/>
    </row>
    <row r="298" spans="1:24" x14ac:dyDescent="0.3">
      <c r="A298" s="52"/>
      <c r="B298" s="49">
        <f>B278</f>
        <v>0</v>
      </c>
      <c r="C298" s="49">
        <f>C278</f>
        <v>0</v>
      </c>
      <c r="D298" s="50">
        <f>T298</f>
        <v>0</v>
      </c>
      <c r="E298" s="50">
        <f>U298</f>
        <v>0</v>
      </c>
      <c r="F298" s="51">
        <f>V298</f>
        <v>0</v>
      </c>
      <c r="G298" s="51">
        <f>W298</f>
        <v>0</v>
      </c>
      <c r="H298" s="49">
        <f>H278</f>
        <v>0</v>
      </c>
      <c r="I298" s="49">
        <f>I278</f>
        <v>0</v>
      </c>
      <c r="J298" s="6"/>
      <c r="K298" s="52"/>
      <c r="L298" s="53"/>
      <c r="M298" s="54"/>
      <c r="N298" s="52"/>
      <c r="O298" s="53"/>
      <c r="P298" s="55"/>
      <c r="Q298" s="52"/>
      <c r="R298" s="55"/>
      <c r="S298" s="54"/>
      <c r="T298" s="56">
        <f>IF(T299=0,VALUE(0),(T278+T279+T280+T281+T282+T283+T284+T285+T286+T287+T288+T289+T290+T291+T292+T293+T294+T295+T296+T297)/T299)</f>
        <v>0</v>
      </c>
      <c r="U298" s="57">
        <f>IF(U299=0,VALUE(0),(U278+U279+U280+U281+U282+U283+U284+U285+U286+U287+U288+U289+U290+U291+U292+U293+U294+U295+U296+U297)/U299)</f>
        <v>0</v>
      </c>
      <c r="V298" s="57">
        <f>IF(V299=0,VALUE(0),(V278+V279+V280+V281+V282+V283+V284+V285+V286+V287+V288+V289+V290+V291+V292+V293+V294+V295+V296+V297)/V299)</f>
        <v>0</v>
      </c>
      <c r="W298" s="57">
        <f>IF(W299=0,VALUE(0),(W278+W279+W280+W281+W282+W283+W284+W285+W286+W287+W288+W289+W290+W291+W292+W293+W294+W295+W296+W297)/W299)</f>
        <v>0</v>
      </c>
      <c r="X298" s="58"/>
    </row>
    <row r="299" spans="1:24" x14ac:dyDescent="0.3">
      <c r="A299" s="62"/>
      <c r="B299" s="19"/>
      <c r="C299" s="19"/>
      <c r="D299" s="60"/>
      <c r="E299" s="60"/>
      <c r="F299" s="61"/>
      <c r="G299" s="61"/>
      <c r="H299" s="19"/>
      <c r="I299" s="19"/>
      <c r="J299" s="19"/>
      <c r="K299" s="62"/>
      <c r="L299" s="63"/>
      <c r="M299" s="64"/>
      <c r="N299" s="62"/>
      <c r="O299" s="63"/>
      <c r="P299" s="65"/>
      <c r="Q299" s="62"/>
      <c r="R299" s="65"/>
      <c r="S299" s="64"/>
      <c r="T299" s="66">
        <f>COUNT(T278:T297)</f>
        <v>0</v>
      </c>
      <c r="U299" s="66">
        <f>COUNT(U278:U297)</f>
        <v>0</v>
      </c>
      <c r="V299" s="66">
        <f>COUNT(V278:V297)</f>
        <v>0</v>
      </c>
      <c r="W299" s="66">
        <f>COUNT(W278:W297)</f>
        <v>0</v>
      </c>
      <c r="X299" s="64"/>
    </row>
    <row r="301" spans="1:24" x14ac:dyDescent="0.3">
      <c r="A301" s="23" t="s">
        <v>24</v>
      </c>
      <c r="B301" s="23" t="s">
        <v>25</v>
      </c>
      <c r="C301" s="23" t="s">
        <v>26</v>
      </c>
      <c r="D301" s="23" t="s">
        <v>4</v>
      </c>
      <c r="E301" s="23" t="s">
        <v>5</v>
      </c>
      <c r="F301" s="23" t="s">
        <v>27</v>
      </c>
      <c r="G301" s="23" t="s">
        <v>28</v>
      </c>
      <c r="H301" s="23" t="s">
        <v>8</v>
      </c>
      <c r="I301" s="24" t="s">
        <v>29</v>
      </c>
      <c r="J301" s="25"/>
      <c r="K301" s="24" t="s">
        <v>30</v>
      </c>
      <c r="L301" s="26" t="s">
        <v>31</v>
      </c>
      <c r="M301" s="25"/>
      <c r="N301" s="24" t="s">
        <v>32</v>
      </c>
      <c r="O301" s="26" t="s">
        <v>31</v>
      </c>
      <c r="P301" s="25"/>
      <c r="Q301" s="24" t="s">
        <v>33</v>
      </c>
      <c r="R301" s="26"/>
      <c r="S301" s="25" t="s">
        <v>34</v>
      </c>
      <c r="T301" s="67" t="s">
        <v>35</v>
      </c>
      <c r="U301" s="27" t="s">
        <v>35</v>
      </c>
      <c r="V301" s="27" t="s">
        <v>36</v>
      </c>
      <c r="W301" s="28" t="s">
        <v>36</v>
      </c>
      <c r="X301" s="206" t="s">
        <v>40</v>
      </c>
    </row>
    <row r="302" spans="1:24" x14ac:dyDescent="0.3">
      <c r="A302" s="29"/>
      <c r="B302" s="29"/>
      <c r="C302" s="29"/>
      <c r="D302" s="29"/>
      <c r="E302" s="29"/>
      <c r="F302" s="29"/>
      <c r="G302" s="29"/>
      <c r="H302" s="29"/>
      <c r="I302" s="30"/>
      <c r="J302" s="31"/>
      <c r="K302" s="30"/>
      <c r="L302" s="32"/>
      <c r="M302" s="31"/>
      <c r="N302" s="30"/>
      <c r="O302" s="32"/>
      <c r="P302" s="31"/>
      <c r="Q302" s="30"/>
      <c r="R302" s="32"/>
      <c r="S302" s="31"/>
      <c r="T302" s="68" t="s">
        <v>4</v>
      </c>
      <c r="U302" s="33" t="s">
        <v>5</v>
      </c>
      <c r="V302" s="33" t="s">
        <v>27</v>
      </c>
      <c r="W302" s="34" t="s">
        <v>37</v>
      </c>
      <c r="X302" s="207"/>
    </row>
    <row r="303" spans="1:24" x14ac:dyDescent="0.3">
      <c r="A303" s="69">
        <v>1</v>
      </c>
      <c r="B303" s="37"/>
      <c r="C303" s="37"/>
      <c r="D303" s="75"/>
      <c r="E303" s="75"/>
      <c r="F303" s="75"/>
      <c r="G303" s="75"/>
      <c r="H303" s="74"/>
      <c r="I303" s="74"/>
      <c r="J303" s="6"/>
      <c r="K303" s="38" t="str">
        <f>IF(ISBLANK(D303),"",D303-$D$323)</f>
        <v/>
      </c>
      <c r="L303" s="39" t="str">
        <f t="shared" ref="L303:L322" si="87">IF(K303="","",SIN(K303*PI()/200)*G303)</f>
        <v/>
      </c>
      <c r="M303" s="40" t="s">
        <v>38</v>
      </c>
      <c r="N303" s="38" t="str">
        <f>IF(ISBLANK(E303),"",E303-$E$323)</f>
        <v/>
      </c>
      <c r="O303" s="39" t="str">
        <f t="shared" ref="O303:O322" si="88">IF(N303="","",SIN(N303*PI()/200)*G303)</f>
        <v/>
      </c>
      <c r="P303" s="40" t="s">
        <v>38</v>
      </c>
      <c r="Q303" s="41" t="str">
        <f>IF(ISBLANK(F303),"",F303-$F$323)</f>
        <v/>
      </c>
      <c r="R303" s="42" t="s">
        <v>38</v>
      </c>
      <c r="S303" s="43" t="str">
        <f>IF(ISBLANK(G303),"",G303-$G$323)</f>
        <v/>
      </c>
      <c r="T303" s="44" t="str">
        <f>IF(M303="ON",IF(ISBLANK(D303),"0",D303),"0")</f>
        <v>0</v>
      </c>
      <c r="U303" s="44" t="str">
        <f t="shared" ref="U303:U322" si="89">IF(P303="ON",IF(ISBLANK(E303),"0",IF(E303&lt;200,E303,(400-E303))),"0")</f>
        <v>0</v>
      </c>
      <c r="V303" s="44" t="str">
        <f t="shared" ref="V303:V322" si="90">IF(R303="ON",IF(ISBLANK(F303),"0",F303),"0")</f>
        <v>0</v>
      </c>
      <c r="W303" s="44" t="str">
        <f t="shared" ref="W303:W322" si="91">IF(R303="ON",IF(ISBLANK(G303),"0",G303),"0")</f>
        <v>0</v>
      </c>
      <c r="X303" s="45"/>
    </row>
    <row r="304" spans="1:24" x14ac:dyDescent="0.3">
      <c r="A304" s="69">
        <v>2</v>
      </c>
      <c r="B304" s="36"/>
      <c r="C304" s="37"/>
      <c r="D304" s="37"/>
      <c r="E304" s="37"/>
      <c r="F304" s="37"/>
      <c r="G304" s="37"/>
      <c r="H304" s="37"/>
      <c r="I304" s="37"/>
      <c r="J304" s="6"/>
      <c r="K304" s="122" t="str">
        <f>IF(ISBLANK(D304),"",IF(D303&lt;D304,((D304-200)-$D$323),((D304+200)-$D$323)))</f>
        <v/>
      </c>
      <c r="L304" s="123" t="str">
        <f t="shared" si="87"/>
        <v/>
      </c>
      <c r="M304" s="124" t="s">
        <v>38</v>
      </c>
      <c r="N304" s="122" t="str">
        <f>IF(ISBLANK(E304),"",(400-E304)-$E$323)</f>
        <v/>
      </c>
      <c r="O304" s="123" t="str">
        <f t="shared" si="88"/>
        <v/>
      </c>
      <c r="P304" s="124" t="s">
        <v>38</v>
      </c>
      <c r="Q304" s="125" t="str">
        <f t="shared" ref="Q304:Q322" si="92">IF(ISBLANK(F304),"",F304-$F$323)</f>
        <v/>
      </c>
      <c r="R304" s="126" t="s">
        <v>38</v>
      </c>
      <c r="S304" s="127" t="str">
        <f t="shared" ref="S304:S322" si="93">IF(ISBLANK(G304),"",G304-$G$323)</f>
        <v/>
      </c>
      <c r="T304" s="128" t="str">
        <f>IF(M304="ON",IF(ISBLANK(D304),"0",IF(D303&lt;D304,(D304-200),(D304+200))),"0")</f>
        <v>0</v>
      </c>
      <c r="U304" s="128" t="str">
        <f t="shared" si="89"/>
        <v>0</v>
      </c>
      <c r="V304" s="128" t="str">
        <f t="shared" si="90"/>
        <v>0</v>
      </c>
      <c r="W304" s="128" t="str">
        <f t="shared" si="91"/>
        <v>0</v>
      </c>
      <c r="X304" s="129"/>
    </row>
    <row r="305" spans="1:24" x14ac:dyDescent="0.3">
      <c r="A305" s="69">
        <v>3</v>
      </c>
      <c r="B305" s="36"/>
      <c r="C305" s="37"/>
      <c r="D305" s="37"/>
      <c r="E305" s="37"/>
      <c r="F305" s="37"/>
      <c r="G305" s="37"/>
      <c r="H305" s="37"/>
      <c r="I305" s="37"/>
      <c r="J305" s="6"/>
      <c r="K305" s="38" t="str">
        <f>IF(ISBLANK(D305),"",D305-$D$323)</f>
        <v/>
      </c>
      <c r="L305" s="46" t="str">
        <f t="shared" si="87"/>
        <v/>
      </c>
      <c r="M305" s="40" t="s">
        <v>38</v>
      </c>
      <c r="N305" s="38" t="str">
        <f>IF(ISBLANK(E305),"",E305-$E$323)</f>
        <v/>
      </c>
      <c r="O305" s="46" t="str">
        <f t="shared" si="88"/>
        <v/>
      </c>
      <c r="P305" s="40" t="s">
        <v>38</v>
      </c>
      <c r="Q305" s="41" t="str">
        <f t="shared" si="92"/>
        <v/>
      </c>
      <c r="R305" s="42" t="s">
        <v>38</v>
      </c>
      <c r="S305" s="43" t="str">
        <f t="shared" si="93"/>
        <v/>
      </c>
      <c r="T305" s="44" t="str">
        <f>IF(M305="ON",IF(ISBLANK(D305),"0",D305),"0")</f>
        <v>0</v>
      </c>
      <c r="U305" s="44" t="str">
        <f t="shared" si="89"/>
        <v>0</v>
      </c>
      <c r="V305" s="44" t="str">
        <f t="shared" si="90"/>
        <v>0</v>
      </c>
      <c r="W305" s="44" t="str">
        <f t="shared" si="91"/>
        <v>0</v>
      </c>
      <c r="X305" s="45"/>
    </row>
    <row r="306" spans="1:24" x14ac:dyDescent="0.3">
      <c r="A306" s="69">
        <v>4</v>
      </c>
      <c r="B306" s="36"/>
      <c r="C306" s="37"/>
      <c r="D306" s="37"/>
      <c r="E306" s="37"/>
      <c r="F306" s="37"/>
      <c r="G306" s="37"/>
      <c r="H306" s="37"/>
      <c r="I306" s="37"/>
      <c r="J306" s="6"/>
      <c r="K306" s="122" t="str">
        <f>IF(ISBLANK(D306),"",IF(D305&lt;D306,((D306-200)-$D$323),((D306+200)-$D$323)))</f>
        <v/>
      </c>
      <c r="L306" s="123" t="str">
        <f t="shared" si="87"/>
        <v/>
      </c>
      <c r="M306" s="124" t="s">
        <v>38</v>
      </c>
      <c r="N306" s="122" t="str">
        <f>IF(ISBLANK(E306),"",(400-E306)-$E$323)</f>
        <v/>
      </c>
      <c r="O306" s="123" t="str">
        <f t="shared" si="88"/>
        <v/>
      </c>
      <c r="P306" s="124" t="s">
        <v>38</v>
      </c>
      <c r="Q306" s="125" t="str">
        <f t="shared" si="92"/>
        <v/>
      </c>
      <c r="R306" s="126" t="s">
        <v>38</v>
      </c>
      <c r="S306" s="127" t="str">
        <f t="shared" si="93"/>
        <v/>
      </c>
      <c r="T306" s="128" t="str">
        <f>IF(M306="ON",IF(ISBLANK(D306),"0",IF(D305&lt;D306,(D306-200),(D306+200))),"0")</f>
        <v>0</v>
      </c>
      <c r="U306" s="128" t="str">
        <f t="shared" si="89"/>
        <v>0</v>
      </c>
      <c r="V306" s="128" t="str">
        <f t="shared" si="90"/>
        <v>0</v>
      </c>
      <c r="W306" s="128" t="str">
        <f t="shared" si="91"/>
        <v>0</v>
      </c>
      <c r="X306" s="129"/>
    </row>
    <row r="307" spans="1:24" x14ac:dyDescent="0.3">
      <c r="A307" s="69">
        <v>5</v>
      </c>
      <c r="B307" s="36"/>
      <c r="C307" s="37"/>
      <c r="D307" s="37"/>
      <c r="E307" s="37"/>
      <c r="F307" s="37"/>
      <c r="G307" s="37"/>
      <c r="H307" s="37"/>
      <c r="I307" s="37"/>
      <c r="J307" s="6"/>
      <c r="K307" s="38" t="str">
        <f>IF(ISBLANK(D307),"",D307-$D$323)</f>
        <v/>
      </c>
      <c r="L307" s="46" t="str">
        <f t="shared" si="87"/>
        <v/>
      </c>
      <c r="M307" s="40" t="s">
        <v>38</v>
      </c>
      <c r="N307" s="38" t="str">
        <f>IF(ISBLANK(E307),"",E307-$E$323)</f>
        <v/>
      </c>
      <c r="O307" s="46" t="str">
        <f t="shared" si="88"/>
        <v/>
      </c>
      <c r="P307" s="40" t="s">
        <v>38</v>
      </c>
      <c r="Q307" s="41" t="str">
        <f t="shared" si="92"/>
        <v/>
      </c>
      <c r="R307" s="42" t="s">
        <v>38</v>
      </c>
      <c r="S307" s="43" t="str">
        <f t="shared" si="93"/>
        <v/>
      </c>
      <c r="T307" s="44" t="str">
        <f>IF(M307="ON",IF(ISBLANK(D307),"0",D307),"0")</f>
        <v>0</v>
      </c>
      <c r="U307" s="44" t="str">
        <f t="shared" si="89"/>
        <v>0</v>
      </c>
      <c r="V307" s="44" t="str">
        <f t="shared" si="90"/>
        <v>0</v>
      </c>
      <c r="W307" s="44" t="str">
        <f t="shared" si="91"/>
        <v>0</v>
      </c>
      <c r="X307" s="45"/>
    </row>
    <row r="308" spans="1:24" x14ac:dyDescent="0.3">
      <c r="A308" s="69">
        <v>6</v>
      </c>
      <c r="B308" s="36"/>
      <c r="C308" s="37"/>
      <c r="D308" s="37"/>
      <c r="E308" s="37"/>
      <c r="F308" s="37"/>
      <c r="G308" s="37"/>
      <c r="H308" s="37"/>
      <c r="I308" s="37"/>
      <c r="J308" s="6"/>
      <c r="K308" s="122" t="str">
        <f>IF(ISBLANK(D308),"",IF(D307&lt;D308,((D308-200)-$D$323),((D308+200)-$D$323)))</f>
        <v/>
      </c>
      <c r="L308" s="123" t="str">
        <f t="shared" si="87"/>
        <v/>
      </c>
      <c r="M308" s="124" t="s">
        <v>38</v>
      </c>
      <c r="N308" s="122" t="str">
        <f>IF(ISBLANK(E308),"",(400-E308)-$E$323)</f>
        <v/>
      </c>
      <c r="O308" s="123" t="str">
        <f t="shared" si="88"/>
        <v/>
      </c>
      <c r="P308" s="124" t="s">
        <v>38</v>
      </c>
      <c r="Q308" s="125" t="str">
        <f t="shared" si="92"/>
        <v/>
      </c>
      <c r="R308" s="126" t="s">
        <v>38</v>
      </c>
      <c r="S308" s="127" t="str">
        <f t="shared" si="93"/>
        <v/>
      </c>
      <c r="T308" s="128" t="str">
        <f>IF(M308="ON",IF(ISBLANK(D308),"0",IF(D307&lt;D308,(D308-200),(D308+200))),"0")</f>
        <v>0</v>
      </c>
      <c r="U308" s="128" t="str">
        <f t="shared" si="89"/>
        <v>0</v>
      </c>
      <c r="V308" s="128" t="str">
        <f t="shared" si="90"/>
        <v>0</v>
      </c>
      <c r="W308" s="128" t="str">
        <f t="shared" si="91"/>
        <v>0</v>
      </c>
      <c r="X308" s="129"/>
    </row>
    <row r="309" spans="1:24" x14ac:dyDescent="0.3">
      <c r="A309" s="69">
        <v>7</v>
      </c>
      <c r="B309" s="36"/>
      <c r="C309" s="37"/>
      <c r="D309" s="37"/>
      <c r="E309" s="37"/>
      <c r="F309" s="37"/>
      <c r="G309" s="37"/>
      <c r="H309" s="37"/>
      <c r="I309" s="37"/>
      <c r="J309" s="6"/>
      <c r="K309" s="38" t="str">
        <f>IF(ISBLANK(D309),"",D309-$D$323)</f>
        <v/>
      </c>
      <c r="L309" s="46" t="str">
        <f t="shared" si="87"/>
        <v/>
      </c>
      <c r="M309" s="40" t="s">
        <v>38</v>
      </c>
      <c r="N309" s="38" t="str">
        <f>IF(ISBLANK(E309),"",E309-$E$323)</f>
        <v/>
      </c>
      <c r="O309" s="46" t="str">
        <f t="shared" si="88"/>
        <v/>
      </c>
      <c r="P309" s="40" t="s">
        <v>38</v>
      </c>
      <c r="Q309" s="41" t="str">
        <f t="shared" si="92"/>
        <v/>
      </c>
      <c r="R309" s="42" t="s">
        <v>38</v>
      </c>
      <c r="S309" s="43" t="str">
        <f t="shared" si="93"/>
        <v/>
      </c>
      <c r="T309" s="44" t="str">
        <f>IF(M309="ON",IF(ISBLANK(D309),"0",D309),"0")</f>
        <v>0</v>
      </c>
      <c r="U309" s="44" t="str">
        <f t="shared" si="89"/>
        <v>0</v>
      </c>
      <c r="V309" s="44" t="str">
        <f t="shared" si="90"/>
        <v>0</v>
      </c>
      <c r="W309" s="44" t="str">
        <f t="shared" si="91"/>
        <v>0</v>
      </c>
      <c r="X309" s="45"/>
    </row>
    <row r="310" spans="1:24" x14ac:dyDescent="0.3">
      <c r="A310" s="69">
        <v>8</v>
      </c>
      <c r="B310" s="36"/>
      <c r="C310" s="37"/>
      <c r="D310" s="37"/>
      <c r="E310" s="37"/>
      <c r="F310" s="37"/>
      <c r="G310" s="37"/>
      <c r="H310" s="37"/>
      <c r="I310" s="37"/>
      <c r="J310" s="6"/>
      <c r="K310" s="122" t="str">
        <f>IF(ISBLANK(D310),"",IF(D309&lt;D310,((D310-200)-$D$323),((D310+200)-$D$323)))</f>
        <v/>
      </c>
      <c r="L310" s="123" t="str">
        <f t="shared" si="87"/>
        <v/>
      </c>
      <c r="M310" s="124" t="s">
        <v>38</v>
      </c>
      <c r="N310" s="122" t="str">
        <f>IF(ISBLANK(E310),"",(400-E310)-$E$323)</f>
        <v/>
      </c>
      <c r="O310" s="123" t="str">
        <f t="shared" si="88"/>
        <v/>
      </c>
      <c r="P310" s="124" t="s">
        <v>38</v>
      </c>
      <c r="Q310" s="125" t="str">
        <f t="shared" si="92"/>
        <v/>
      </c>
      <c r="R310" s="126" t="s">
        <v>38</v>
      </c>
      <c r="S310" s="127" t="str">
        <f t="shared" si="93"/>
        <v/>
      </c>
      <c r="T310" s="128" t="str">
        <f>IF(M310="ON",IF(ISBLANK(D310),"0",IF(D309&lt;D310,(D310-200),(D310+200))),"0")</f>
        <v>0</v>
      </c>
      <c r="U310" s="128" t="str">
        <f t="shared" si="89"/>
        <v>0</v>
      </c>
      <c r="V310" s="128" t="str">
        <f t="shared" si="90"/>
        <v>0</v>
      </c>
      <c r="W310" s="128" t="str">
        <f t="shared" si="91"/>
        <v>0</v>
      </c>
      <c r="X310" s="129"/>
    </row>
    <row r="311" spans="1:24" x14ac:dyDescent="0.3">
      <c r="A311" s="69">
        <v>9</v>
      </c>
      <c r="B311" s="36"/>
      <c r="C311" s="37"/>
      <c r="D311" s="37"/>
      <c r="E311" s="37"/>
      <c r="F311" s="37"/>
      <c r="G311" s="37"/>
      <c r="H311" s="37"/>
      <c r="I311" s="37"/>
      <c r="J311" s="6"/>
      <c r="K311" s="38" t="str">
        <f>IF(ISBLANK(D311),"",D311-$D$323)</f>
        <v/>
      </c>
      <c r="L311" s="46" t="str">
        <f t="shared" si="87"/>
        <v/>
      </c>
      <c r="M311" s="40" t="s">
        <v>38</v>
      </c>
      <c r="N311" s="38" t="str">
        <f>IF(ISBLANK(E311),"",E311-$E$323)</f>
        <v/>
      </c>
      <c r="O311" s="46" t="str">
        <f t="shared" si="88"/>
        <v/>
      </c>
      <c r="P311" s="40" t="s">
        <v>38</v>
      </c>
      <c r="Q311" s="41" t="str">
        <f t="shared" si="92"/>
        <v/>
      </c>
      <c r="R311" s="42" t="s">
        <v>38</v>
      </c>
      <c r="S311" s="43" t="str">
        <f t="shared" si="93"/>
        <v/>
      </c>
      <c r="T311" s="44" t="str">
        <f>IF(M311="ON",IF(ISBLANK(D311),"0",D311),"0")</f>
        <v>0</v>
      </c>
      <c r="U311" s="44" t="str">
        <f t="shared" si="89"/>
        <v>0</v>
      </c>
      <c r="V311" s="44" t="str">
        <f t="shared" si="90"/>
        <v>0</v>
      </c>
      <c r="W311" s="44" t="str">
        <f t="shared" si="91"/>
        <v>0</v>
      </c>
      <c r="X311" s="45"/>
    </row>
    <row r="312" spans="1:24" x14ac:dyDescent="0.3">
      <c r="A312" s="69">
        <v>10</v>
      </c>
      <c r="B312" s="36"/>
      <c r="C312" s="37"/>
      <c r="D312" s="37"/>
      <c r="E312" s="37"/>
      <c r="F312" s="37"/>
      <c r="G312" s="37"/>
      <c r="H312" s="37"/>
      <c r="I312" s="37"/>
      <c r="J312" s="6"/>
      <c r="K312" s="122" t="str">
        <f>IF(ISBLANK(D312),"",IF(D311&lt;D312,((D312-200)-$D$323),((D312+200)-$D$323)))</f>
        <v/>
      </c>
      <c r="L312" s="123" t="str">
        <f t="shared" si="87"/>
        <v/>
      </c>
      <c r="M312" s="124" t="s">
        <v>38</v>
      </c>
      <c r="N312" s="122" t="str">
        <f>IF(ISBLANK(E312),"",(400-E312)-$E$323)</f>
        <v/>
      </c>
      <c r="O312" s="123" t="str">
        <f t="shared" si="88"/>
        <v/>
      </c>
      <c r="P312" s="124" t="s">
        <v>38</v>
      </c>
      <c r="Q312" s="125" t="str">
        <f t="shared" si="92"/>
        <v/>
      </c>
      <c r="R312" s="126" t="s">
        <v>38</v>
      </c>
      <c r="S312" s="127" t="str">
        <f t="shared" si="93"/>
        <v/>
      </c>
      <c r="T312" s="128" t="str">
        <f>IF(M312="ON",IF(ISBLANK(D312),"0",IF(D311&lt;D312,(D312-200),(D312+200))),"0")</f>
        <v>0</v>
      </c>
      <c r="U312" s="128" t="str">
        <f t="shared" si="89"/>
        <v>0</v>
      </c>
      <c r="V312" s="128" t="str">
        <f t="shared" si="90"/>
        <v>0</v>
      </c>
      <c r="W312" s="128" t="str">
        <f t="shared" si="91"/>
        <v>0</v>
      </c>
      <c r="X312" s="129"/>
    </row>
    <row r="313" spans="1:24" x14ac:dyDescent="0.3">
      <c r="A313" s="69">
        <v>11</v>
      </c>
      <c r="B313" s="71"/>
      <c r="C313" s="71"/>
      <c r="D313" s="72"/>
      <c r="E313" s="72"/>
      <c r="F313" s="73"/>
      <c r="G313" s="73"/>
      <c r="H313" s="73"/>
      <c r="I313" s="73"/>
      <c r="J313" s="6"/>
      <c r="K313" s="38" t="str">
        <f>IF(ISBLANK(D313),"",D313-$D$323)</f>
        <v/>
      </c>
      <c r="L313" s="46" t="str">
        <f t="shared" si="87"/>
        <v/>
      </c>
      <c r="M313" s="40" t="s">
        <v>38</v>
      </c>
      <c r="N313" s="38" t="str">
        <f>IF(ISBLANK(E313),"",E313-$E$323)</f>
        <v/>
      </c>
      <c r="O313" s="46" t="str">
        <f t="shared" si="88"/>
        <v/>
      </c>
      <c r="P313" s="40" t="s">
        <v>38</v>
      </c>
      <c r="Q313" s="41" t="str">
        <f t="shared" si="92"/>
        <v/>
      </c>
      <c r="R313" s="42" t="s">
        <v>38</v>
      </c>
      <c r="S313" s="43" t="str">
        <f t="shared" si="93"/>
        <v/>
      </c>
      <c r="T313" s="44" t="str">
        <f>IF(M313="ON",IF(ISBLANK(D313),"0",D313),"0")</f>
        <v>0</v>
      </c>
      <c r="U313" s="44" t="str">
        <f t="shared" si="89"/>
        <v>0</v>
      </c>
      <c r="V313" s="44" t="str">
        <f t="shared" si="90"/>
        <v>0</v>
      </c>
      <c r="W313" s="44" t="str">
        <f t="shared" si="91"/>
        <v>0</v>
      </c>
      <c r="X313" s="45"/>
    </row>
    <row r="314" spans="1:24" x14ac:dyDescent="0.3">
      <c r="A314" s="69">
        <v>12</v>
      </c>
      <c r="B314" s="71"/>
      <c r="C314" s="71"/>
      <c r="D314" s="72"/>
      <c r="E314" s="72"/>
      <c r="F314" s="73"/>
      <c r="G314" s="73"/>
      <c r="H314" s="73"/>
      <c r="I314" s="73"/>
      <c r="J314" s="6"/>
      <c r="K314" s="122" t="str">
        <f>IF(ISBLANK(D314),"",IF(D313&lt;D314,((D314-200)-$D$323),((D314+200)-$D$323)))</f>
        <v/>
      </c>
      <c r="L314" s="123" t="str">
        <f t="shared" si="87"/>
        <v/>
      </c>
      <c r="M314" s="124" t="s">
        <v>38</v>
      </c>
      <c r="N314" s="122" t="str">
        <f>IF(ISBLANK(E314),"",(400-E314)-$E$323)</f>
        <v/>
      </c>
      <c r="O314" s="123" t="str">
        <f t="shared" si="88"/>
        <v/>
      </c>
      <c r="P314" s="124" t="s">
        <v>38</v>
      </c>
      <c r="Q314" s="125" t="str">
        <f t="shared" si="92"/>
        <v/>
      </c>
      <c r="R314" s="126" t="s">
        <v>38</v>
      </c>
      <c r="S314" s="127" t="str">
        <f t="shared" si="93"/>
        <v/>
      </c>
      <c r="T314" s="128" t="str">
        <f>IF(M314="ON",IF(ISBLANK(D314),"0",IF(D313&lt;D314,(D314-200),(D314+200))),"0")</f>
        <v>0</v>
      </c>
      <c r="U314" s="128" t="str">
        <f t="shared" si="89"/>
        <v>0</v>
      </c>
      <c r="V314" s="128" t="str">
        <f t="shared" si="90"/>
        <v>0</v>
      </c>
      <c r="W314" s="128" t="str">
        <f t="shared" si="91"/>
        <v>0</v>
      </c>
      <c r="X314" s="129"/>
    </row>
    <row r="315" spans="1:24" x14ac:dyDescent="0.3">
      <c r="A315" s="69">
        <v>13</v>
      </c>
      <c r="B315" s="71"/>
      <c r="C315" s="71"/>
      <c r="D315" s="72"/>
      <c r="E315" s="72"/>
      <c r="F315" s="73"/>
      <c r="G315" s="73"/>
      <c r="H315" s="73"/>
      <c r="I315" s="73"/>
      <c r="J315" s="6"/>
      <c r="K315" s="38" t="str">
        <f>IF(ISBLANK(D315),"",D315-$D$323)</f>
        <v/>
      </c>
      <c r="L315" s="46" t="str">
        <f t="shared" si="87"/>
        <v/>
      </c>
      <c r="M315" s="40" t="s">
        <v>38</v>
      </c>
      <c r="N315" s="38" t="str">
        <f>IF(ISBLANK(E315),"",E315-$E$323)</f>
        <v/>
      </c>
      <c r="O315" s="46" t="str">
        <f t="shared" si="88"/>
        <v/>
      </c>
      <c r="P315" s="40" t="s">
        <v>38</v>
      </c>
      <c r="Q315" s="41" t="str">
        <f t="shared" si="92"/>
        <v/>
      </c>
      <c r="R315" s="42" t="s">
        <v>38</v>
      </c>
      <c r="S315" s="43" t="str">
        <f t="shared" si="93"/>
        <v/>
      </c>
      <c r="T315" s="44" t="str">
        <f>IF(M315="ON",IF(ISBLANK(D315),"0",D315),"0")</f>
        <v>0</v>
      </c>
      <c r="U315" s="44" t="str">
        <f t="shared" si="89"/>
        <v>0</v>
      </c>
      <c r="V315" s="44" t="str">
        <f t="shared" si="90"/>
        <v>0</v>
      </c>
      <c r="W315" s="44" t="str">
        <f t="shared" si="91"/>
        <v>0</v>
      </c>
      <c r="X315" s="45"/>
    </row>
    <row r="316" spans="1:24" x14ac:dyDescent="0.3">
      <c r="A316" s="69">
        <v>14</v>
      </c>
      <c r="B316" s="71"/>
      <c r="C316" s="71"/>
      <c r="D316" s="72"/>
      <c r="E316" s="72"/>
      <c r="F316" s="73"/>
      <c r="G316" s="73"/>
      <c r="H316" s="73"/>
      <c r="I316" s="73"/>
      <c r="J316" s="6"/>
      <c r="K316" s="122" t="str">
        <f>IF(ISBLANK(D316),"",IF(D315&lt;D316,((D316-200)-$D$323),((D316+200)-$D$323)))</f>
        <v/>
      </c>
      <c r="L316" s="123" t="str">
        <f t="shared" si="87"/>
        <v/>
      </c>
      <c r="M316" s="124" t="s">
        <v>38</v>
      </c>
      <c r="N316" s="122" t="str">
        <f>IF(ISBLANK(E316),"",(400-E316)-$E$323)</f>
        <v/>
      </c>
      <c r="O316" s="123" t="str">
        <f t="shared" si="88"/>
        <v/>
      </c>
      <c r="P316" s="124" t="s">
        <v>38</v>
      </c>
      <c r="Q316" s="125" t="str">
        <f t="shared" si="92"/>
        <v/>
      </c>
      <c r="R316" s="126" t="s">
        <v>38</v>
      </c>
      <c r="S316" s="127" t="str">
        <f t="shared" si="93"/>
        <v/>
      </c>
      <c r="T316" s="128" t="str">
        <f>IF(M316="ON",IF(ISBLANK(D316),"0",IF(D315&lt;D316,(D316-200),(D316+200))),"0")</f>
        <v>0</v>
      </c>
      <c r="U316" s="128" t="str">
        <f t="shared" si="89"/>
        <v>0</v>
      </c>
      <c r="V316" s="128" t="str">
        <f t="shared" si="90"/>
        <v>0</v>
      </c>
      <c r="W316" s="128" t="str">
        <f t="shared" si="91"/>
        <v>0</v>
      </c>
      <c r="X316" s="129"/>
    </row>
    <row r="317" spans="1:24" x14ac:dyDescent="0.3">
      <c r="A317" s="69">
        <v>15</v>
      </c>
      <c r="B317" s="71"/>
      <c r="C317" s="71"/>
      <c r="D317" s="72"/>
      <c r="E317" s="72"/>
      <c r="F317" s="73"/>
      <c r="G317" s="73"/>
      <c r="H317" s="73"/>
      <c r="I317" s="73"/>
      <c r="J317" s="6"/>
      <c r="K317" s="38" t="str">
        <f>IF(ISBLANK(D317),"",D317-$D$323)</f>
        <v/>
      </c>
      <c r="L317" s="46" t="str">
        <f t="shared" si="87"/>
        <v/>
      </c>
      <c r="M317" s="40" t="s">
        <v>38</v>
      </c>
      <c r="N317" s="38" t="str">
        <f>IF(ISBLANK(E317),"",E317-$E$323)</f>
        <v/>
      </c>
      <c r="O317" s="46" t="str">
        <f t="shared" si="88"/>
        <v/>
      </c>
      <c r="P317" s="40" t="s">
        <v>38</v>
      </c>
      <c r="Q317" s="41" t="str">
        <f t="shared" si="92"/>
        <v/>
      </c>
      <c r="R317" s="42" t="s">
        <v>38</v>
      </c>
      <c r="S317" s="43" t="str">
        <f t="shared" si="93"/>
        <v/>
      </c>
      <c r="T317" s="44" t="str">
        <f>IF(M317="ON",IF(ISBLANK(D317),"0",D317),"0")</f>
        <v>0</v>
      </c>
      <c r="U317" s="44" t="str">
        <f t="shared" si="89"/>
        <v>0</v>
      </c>
      <c r="V317" s="44" t="str">
        <f t="shared" si="90"/>
        <v>0</v>
      </c>
      <c r="W317" s="44" t="str">
        <f t="shared" si="91"/>
        <v>0</v>
      </c>
      <c r="X317" s="45"/>
    </row>
    <row r="318" spans="1:24" x14ac:dyDescent="0.3">
      <c r="A318" s="69">
        <v>16</v>
      </c>
      <c r="B318" s="71"/>
      <c r="C318" s="71"/>
      <c r="D318" s="72"/>
      <c r="E318" s="72"/>
      <c r="F318" s="73"/>
      <c r="G318" s="73"/>
      <c r="H318" s="73"/>
      <c r="I318" s="73"/>
      <c r="J318" s="6"/>
      <c r="K318" s="122" t="str">
        <f>IF(ISBLANK(D318),"",IF(D317&lt;D318,((D318-200)-$D$323),((D318+200)-$D$323)))</f>
        <v/>
      </c>
      <c r="L318" s="123" t="str">
        <f t="shared" si="87"/>
        <v/>
      </c>
      <c r="M318" s="124" t="s">
        <v>38</v>
      </c>
      <c r="N318" s="122" t="str">
        <f>IF(ISBLANK(E318),"",(400-E318)-$E$323)</f>
        <v/>
      </c>
      <c r="O318" s="123" t="str">
        <f t="shared" si="88"/>
        <v/>
      </c>
      <c r="P318" s="124" t="s">
        <v>38</v>
      </c>
      <c r="Q318" s="125" t="str">
        <f t="shared" si="92"/>
        <v/>
      </c>
      <c r="R318" s="126" t="s">
        <v>38</v>
      </c>
      <c r="S318" s="127" t="str">
        <f t="shared" si="93"/>
        <v/>
      </c>
      <c r="T318" s="128" t="str">
        <f>IF(M318="ON",IF(ISBLANK(D318),"0",IF(D317&lt;D318,(D318-200),(D318+200))),"0")</f>
        <v>0</v>
      </c>
      <c r="U318" s="128" t="str">
        <f t="shared" si="89"/>
        <v>0</v>
      </c>
      <c r="V318" s="128" t="str">
        <f t="shared" si="90"/>
        <v>0</v>
      </c>
      <c r="W318" s="128" t="str">
        <f t="shared" si="91"/>
        <v>0</v>
      </c>
      <c r="X318" s="129"/>
    </row>
    <row r="319" spans="1:24" x14ac:dyDescent="0.3">
      <c r="A319" s="69">
        <v>17</v>
      </c>
      <c r="B319" s="71"/>
      <c r="C319" s="71"/>
      <c r="D319" s="72"/>
      <c r="E319" s="72"/>
      <c r="F319" s="73"/>
      <c r="G319" s="73"/>
      <c r="H319" s="73"/>
      <c r="I319" s="73"/>
      <c r="J319" s="6"/>
      <c r="K319" s="38" t="str">
        <f>IF(ISBLANK(D319),"",D319-$D$323)</f>
        <v/>
      </c>
      <c r="L319" s="46" t="str">
        <f t="shared" si="87"/>
        <v/>
      </c>
      <c r="M319" s="40" t="s">
        <v>38</v>
      </c>
      <c r="N319" s="38" t="str">
        <f>IF(ISBLANK(E319),"",E319-$E$323)</f>
        <v/>
      </c>
      <c r="O319" s="46" t="str">
        <f t="shared" si="88"/>
        <v/>
      </c>
      <c r="P319" s="40" t="s">
        <v>38</v>
      </c>
      <c r="Q319" s="41" t="str">
        <f t="shared" si="92"/>
        <v/>
      </c>
      <c r="R319" s="42" t="s">
        <v>38</v>
      </c>
      <c r="S319" s="43" t="str">
        <f t="shared" si="93"/>
        <v/>
      </c>
      <c r="T319" s="44" t="str">
        <f>IF(M319="ON",IF(ISBLANK(D319),"0",D319),"0")</f>
        <v>0</v>
      </c>
      <c r="U319" s="44" t="str">
        <f t="shared" si="89"/>
        <v>0</v>
      </c>
      <c r="V319" s="44" t="str">
        <f t="shared" si="90"/>
        <v>0</v>
      </c>
      <c r="W319" s="44" t="str">
        <f t="shared" si="91"/>
        <v>0</v>
      </c>
      <c r="X319" s="45"/>
    </row>
    <row r="320" spans="1:24" x14ac:dyDescent="0.3">
      <c r="A320" s="69">
        <v>18</v>
      </c>
      <c r="B320" s="71"/>
      <c r="C320" s="71"/>
      <c r="D320" s="72"/>
      <c r="E320" s="72"/>
      <c r="F320" s="73"/>
      <c r="G320" s="73"/>
      <c r="H320" s="73"/>
      <c r="I320" s="73"/>
      <c r="J320" s="6"/>
      <c r="K320" s="122" t="str">
        <f>IF(ISBLANK(D320),"",IF(D319&lt;D320,((D320-200)-$D$323),((D320+200)-$D$323)))</f>
        <v/>
      </c>
      <c r="L320" s="123" t="str">
        <f t="shared" si="87"/>
        <v/>
      </c>
      <c r="M320" s="124" t="s">
        <v>38</v>
      </c>
      <c r="N320" s="122" t="str">
        <f>IF(ISBLANK(E320),"",(400-E320)-$E$323)</f>
        <v/>
      </c>
      <c r="O320" s="123" t="str">
        <f t="shared" si="88"/>
        <v/>
      </c>
      <c r="P320" s="124" t="s">
        <v>38</v>
      </c>
      <c r="Q320" s="125" t="str">
        <f t="shared" si="92"/>
        <v/>
      </c>
      <c r="R320" s="126" t="s">
        <v>38</v>
      </c>
      <c r="S320" s="127" t="str">
        <f t="shared" si="93"/>
        <v/>
      </c>
      <c r="T320" s="128" t="str">
        <f>IF(M320="ON",IF(ISBLANK(D320),"0",IF(D319&lt;D320,(D320-200),(D320+200))),"0")</f>
        <v>0</v>
      </c>
      <c r="U320" s="128" t="str">
        <f t="shared" si="89"/>
        <v>0</v>
      </c>
      <c r="V320" s="128" t="str">
        <f t="shared" si="90"/>
        <v>0</v>
      </c>
      <c r="W320" s="128" t="str">
        <f t="shared" si="91"/>
        <v>0</v>
      </c>
      <c r="X320" s="129"/>
    </row>
    <row r="321" spans="1:24" x14ac:dyDescent="0.3">
      <c r="A321" s="69">
        <v>19</v>
      </c>
      <c r="B321" s="71"/>
      <c r="C321" s="71"/>
      <c r="D321" s="72"/>
      <c r="E321" s="72"/>
      <c r="F321" s="73"/>
      <c r="G321" s="73"/>
      <c r="H321" s="73"/>
      <c r="I321" s="73"/>
      <c r="J321" s="6"/>
      <c r="K321" s="38" t="str">
        <f>IF(ISBLANK(D321),"",D321-$D$323)</f>
        <v/>
      </c>
      <c r="L321" s="46" t="str">
        <f t="shared" si="87"/>
        <v/>
      </c>
      <c r="M321" s="40" t="s">
        <v>38</v>
      </c>
      <c r="N321" s="38" t="str">
        <f>IF(ISBLANK(E321),"",E321-$E$323)</f>
        <v/>
      </c>
      <c r="O321" s="46" t="str">
        <f t="shared" si="88"/>
        <v/>
      </c>
      <c r="P321" s="40" t="s">
        <v>38</v>
      </c>
      <c r="Q321" s="41" t="str">
        <f t="shared" si="92"/>
        <v/>
      </c>
      <c r="R321" s="42" t="s">
        <v>38</v>
      </c>
      <c r="S321" s="43" t="str">
        <f t="shared" si="93"/>
        <v/>
      </c>
      <c r="T321" s="44" t="str">
        <f>IF(M321="ON",IF(ISBLANK(D321),"0",D321),"0")</f>
        <v>0</v>
      </c>
      <c r="U321" s="44" t="str">
        <f t="shared" si="89"/>
        <v>0</v>
      </c>
      <c r="V321" s="44" t="str">
        <f t="shared" si="90"/>
        <v>0</v>
      </c>
      <c r="W321" s="44" t="str">
        <f t="shared" si="91"/>
        <v>0</v>
      </c>
      <c r="X321" s="45"/>
    </row>
    <row r="322" spans="1:24" x14ac:dyDescent="0.3">
      <c r="A322" s="69">
        <v>20</v>
      </c>
      <c r="B322" s="71"/>
      <c r="C322" s="71"/>
      <c r="D322" s="72"/>
      <c r="E322" s="72"/>
      <c r="F322" s="73"/>
      <c r="G322" s="73"/>
      <c r="H322" s="73"/>
      <c r="I322" s="73"/>
      <c r="J322" s="6"/>
      <c r="K322" s="122" t="str">
        <f>IF(ISBLANK(D322),"",IF(D321&lt;D322,((D322-200)-$D$323),((D322+200)-$D$323)))</f>
        <v/>
      </c>
      <c r="L322" s="123" t="str">
        <f t="shared" si="87"/>
        <v/>
      </c>
      <c r="M322" s="124" t="s">
        <v>38</v>
      </c>
      <c r="N322" s="122" t="str">
        <f>IF(ISBLANK(E322),"",(400-E322)-$E$323)</f>
        <v/>
      </c>
      <c r="O322" s="123" t="str">
        <f t="shared" si="88"/>
        <v/>
      </c>
      <c r="P322" s="124" t="s">
        <v>38</v>
      </c>
      <c r="Q322" s="125" t="str">
        <f t="shared" si="92"/>
        <v/>
      </c>
      <c r="R322" s="126" t="s">
        <v>38</v>
      </c>
      <c r="S322" s="127" t="str">
        <f t="shared" si="93"/>
        <v/>
      </c>
      <c r="T322" s="128" t="str">
        <f>IF(M322="ON",IF(ISBLANK(D322),"0",IF(D321&lt;D322,(D322-200),(D322+200))),"0")</f>
        <v>0</v>
      </c>
      <c r="U322" s="128" t="str">
        <f t="shared" si="89"/>
        <v>0</v>
      </c>
      <c r="V322" s="128" t="str">
        <f t="shared" si="90"/>
        <v>0</v>
      </c>
      <c r="W322" s="128" t="str">
        <f t="shared" si="91"/>
        <v>0</v>
      </c>
      <c r="X322" s="129"/>
    </row>
    <row r="323" spans="1:24" x14ac:dyDescent="0.3">
      <c r="A323" s="52"/>
      <c r="B323" s="49">
        <f>B303</f>
        <v>0</v>
      </c>
      <c r="C323" s="49">
        <f>C303</f>
        <v>0</v>
      </c>
      <c r="D323" s="50">
        <f>T323</f>
        <v>0</v>
      </c>
      <c r="E323" s="50">
        <f>U323</f>
        <v>0</v>
      </c>
      <c r="F323" s="51">
        <f>V323</f>
        <v>0</v>
      </c>
      <c r="G323" s="51">
        <f>W323</f>
        <v>0</v>
      </c>
      <c r="H323" s="49">
        <f>H303</f>
        <v>0</v>
      </c>
      <c r="I323" s="49">
        <f>I303</f>
        <v>0</v>
      </c>
      <c r="J323" s="6"/>
      <c r="K323" s="52"/>
      <c r="L323" s="53"/>
      <c r="M323" s="54"/>
      <c r="N323" s="52"/>
      <c r="O323" s="53"/>
      <c r="P323" s="55"/>
      <c r="Q323" s="52"/>
      <c r="R323" s="55"/>
      <c r="S323" s="54"/>
      <c r="T323" s="56">
        <f>IF(T324=0,VALUE(0),(T303+T304+T305+T306+T307+T308+T309+T310+T311+T312+T313+T314+T315+T316+T317+T318+T319+T320+T321+T322)/T324)</f>
        <v>0</v>
      </c>
      <c r="U323" s="57">
        <f>IF(U324=0,VALUE(0),(U303+U304+U305+U306+U307+U308+U309+U310+U311+U312+U313+U314+U315+U316+U317+U318+U319+U320+U321+U322)/U324)</f>
        <v>0</v>
      </c>
      <c r="V323" s="57">
        <f>IF(V324=0,VALUE(0),(V303+V304+V305+V306+V307+V308+V309+V310+V311+V312+V313+V314+V315+V316+V317+V318+V319+V320+V321+V322)/V324)</f>
        <v>0</v>
      </c>
      <c r="W323" s="57">
        <f>IF(W324=0,VALUE(0),(W303+W304+W305+W306+W307+W308+W309+W310+W311+W312+W313+W314+W315+W316+W317+W318+W319+W320+W321+W322)/W324)</f>
        <v>0</v>
      </c>
      <c r="X323" s="58"/>
    </row>
    <row r="324" spans="1:24" x14ac:dyDescent="0.3">
      <c r="A324" s="62"/>
      <c r="B324" s="19"/>
      <c r="C324" s="19"/>
      <c r="D324" s="60"/>
      <c r="E324" s="60"/>
      <c r="F324" s="61"/>
      <c r="G324" s="61"/>
      <c r="H324" s="19"/>
      <c r="I324" s="19"/>
      <c r="J324" s="19"/>
      <c r="K324" s="62"/>
      <c r="L324" s="63"/>
      <c r="M324" s="64"/>
      <c r="N324" s="62"/>
      <c r="O324" s="63"/>
      <c r="P324" s="65"/>
      <c r="Q324" s="62"/>
      <c r="R324" s="65"/>
      <c r="S324" s="64"/>
      <c r="T324" s="66">
        <f>COUNT(T303:T322)</f>
        <v>0</v>
      </c>
      <c r="U324" s="66">
        <f>COUNT(U303:U322)</f>
        <v>0</v>
      </c>
      <c r="V324" s="66">
        <f>COUNT(V303:V322)</f>
        <v>0</v>
      </c>
      <c r="W324" s="66">
        <f>COUNT(W303:W322)</f>
        <v>0</v>
      </c>
      <c r="X324" s="64"/>
    </row>
    <row r="326" spans="1:24" x14ac:dyDescent="0.3">
      <c r="A326" s="23" t="s">
        <v>24</v>
      </c>
      <c r="B326" s="23" t="s">
        <v>25</v>
      </c>
      <c r="C326" s="23" t="s">
        <v>26</v>
      </c>
      <c r="D326" s="23" t="s">
        <v>4</v>
      </c>
      <c r="E326" s="23" t="s">
        <v>5</v>
      </c>
      <c r="F326" s="23" t="s">
        <v>27</v>
      </c>
      <c r="G326" s="23" t="s">
        <v>28</v>
      </c>
      <c r="H326" s="23" t="s">
        <v>8</v>
      </c>
      <c r="I326" s="24" t="s">
        <v>29</v>
      </c>
      <c r="J326" s="25"/>
      <c r="K326" s="24" t="s">
        <v>30</v>
      </c>
      <c r="L326" s="26" t="s">
        <v>31</v>
      </c>
      <c r="M326" s="25"/>
      <c r="N326" s="24" t="s">
        <v>32</v>
      </c>
      <c r="O326" s="26" t="s">
        <v>31</v>
      </c>
      <c r="P326" s="25"/>
      <c r="Q326" s="24" t="s">
        <v>33</v>
      </c>
      <c r="R326" s="26"/>
      <c r="S326" s="25" t="s">
        <v>34</v>
      </c>
      <c r="T326" s="67" t="s">
        <v>35</v>
      </c>
      <c r="U326" s="27" t="s">
        <v>35</v>
      </c>
      <c r="V326" s="27" t="s">
        <v>36</v>
      </c>
      <c r="W326" s="28" t="s">
        <v>36</v>
      </c>
      <c r="X326" s="206" t="s">
        <v>41</v>
      </c>
    </row>
    <row r="327" spans="1:24" x14ac:dyDescent="0.3">
      <c r="A327" s="29"/>
      <c r="B327" s="29"/>
      <c r="C327" s="29"/>
      <c r="D327" s="29"/>
      <c r="E327" s="29"/>
      <c r="F327" s="29"/>
      <c r="G327" s="29"/>
      <c r="H327" s="29"/>
      <c r="I327" s="30"/>
      <c r="J327" s="31"/>
      <c r="K327" s="30"/>
      <c r="L327" s="32"/>
      <c r="M327" s="31"/>
      <c r="N327" s="30"/>
      <c r="O327" s="32"/>
      <c r="P327" s="31"/>
      <c r="Q327" s="30"/>
      <c r="R327" s="32"/>
      <c r="S327" s="31"/>
      <c r="T327" s="68" t="s">
        <v>4</v>
      </c>
      <c r="U327" s="33" t="s">
        <v>5</v>
      </c>
      <c r="V327" s="33" t="s">
        <v>27</v>
      </c>
      <c r="W327" s="34" t="s">
        <v>37</v>
      </c>
      <c r="X327" s="207"/>
    </row>
    <row r="328" spans="1:24" x14ac:dyDescent="0.3">
      <c r="A328" s="69">
        <v>1</v>
      </c>
      <c r="B328" s="37"/>
      <c r="C328" s="37"/>
      <c r="D328" s="75"/>
      <c r="E328" s="75"/>
      <c r="F328" s="75"/>
      <c r="G328" s="75"/>
      <c r="H328" s="74"/>
      <c r="I328" s="74"/>
      <c r="J328" s="6"/>
      <c r="K328" s="38" t="str">
        <f>IF(ISBLANK(D328),"",D328-$D$348)</f>
        <v/>
      </c>
      <c r="L328" s="39" t="str">
        <f t="shared" ref="L328:L347" si="94">IF(K328="","",SIN(K328*PI()/200)*G328)</f>
        <v/>
      </c>
      <c r="M328" s="40" t="s">
        <v>38</v>
      </c>
      <c r="N328" s="38" t="str">
        <f>IF(ISBLANK(E328),"",E328-$E$348)</f>
        <v/>
      </c>
      <c r="O328" s="39" t="str">
        <f t="shared" ref="O328:O347" si="95">IF(N328="","",SIN(N328*PI()/200)*G328)</f>
        <v/>
      </c>
      <c r="P328" s="40" t="s">
        <v>38</v>
      </c>
      <c r="Q328" s="41" t="str">
        <f>IF(ISBLANK(F328),"",F328-$F$348)</f>
        <v/>
      </c>
      <c r="R328" s="42" t="s">
        <v>38</v>
      </c>
      <c r="S328" s="43" t="str">
        <f>IF(ISBLANK(G328),"",G328-$G$348)</f>
        <v/>
      </c>
      <c r="T328" s="44" t="str">
        <f>IF(M328="ON",IF(ISBLANK(D328),"0",D328),"0")</f>
        <v>0</v>
      </c>
      <c r="U328" s="44" t="str">
        <f t="shared" ref="U328:U347" si="96">IF(P328="ON",IF(ISBLANK(E328),"0",IF(E328&lt;200,E328,(400-E328))),"0")</f>
        <v>0</v>
      </c>
      <c r="V328" s="44" t="str">
        <f t="shared" ref="V328:V347" si="97">IF(R328="ON",IF(ISBLANK(F328),"0",F328),"0")</f>
        <v>0</v>
      </c>
      <c r="W328" s="44" t="str">
        <f t="shared" ref="W328:W347" si="98">IF(R328="ON",IF(ISBLANK(G328),"0",G328),"0")</f>
        <v>0</v>
      </c>
      <c r="X328" s="45"/>
    </row>
    <row r="329" spans="1:24" x14ac:dyDescent="0.3">
      <c r="A329" s="69">
        <v>2</v>
      </c>
      <c r="B329" s="36"/>
      <c r="C329" s="37"/>
      <c r="D329" s="37"/>
      <c r="E329" s="37"/>
      <c r="F329" s="37"/>
      <c r="G329" s="37"/>
      <c r="H329" s="37"/>
      <c r="I329" s="37"/>
      <c r="J329" s="6"/>
      <c r="K329" s="122" t="str">
        <f>IF(ISBLANK(D329),"",IF(D328&lt;D329,((D329-200)-$D$348),((D329+200)-$D$348)))</f>
        <v/>
      </c>
      <c r="L329" s="123" t="str">
        <f t="shared" si="94"/>
        <v/>
      </c>
      <c r="M329" s="124" t="s">
        <v>38</v>
      </c>
      <c r="N329" s="122" t="str">
        <f>IF(ISBLANK(E329),"",(400-E329)-$E$348)</f>
        <v/>
      </c>
      <c r="O329" s="123" t="str">
        <f t="shared" si="95"/>
        <v/>
      </c>
      <c r="P329" s="124" t="s">
        <v>38</v>
      </c>
      <c r="Q329" s="125" t="str">
        <f t="shared" ref="Q329:Q347" si="99">IF(ISBLANK(F329),"",F329-$F$348)</f>
        <v/>
      </c>
      <c r="R329" s="126" t="s">
        <v>38</v>
      </c>
      <c r="S329" s="127" t="str">
        <f t="shared" ref="S329:S347" si="100">IF(ISBLANK(G329),"",G329-$G$348)</f>
        <v/>
      </c>
      <c r="T329" s="128" t="str">
        <f>IF(M329="ON",IF(ISBLANK(D329),"0",IF(D328&lt;D329,(D329-200),(D329+200))),"0")</f>
        <v>0</v>
      </c>
      <c r="U329" s="128" t="str">
        <f t="shared" si="96"/>
        <v>0</v>
      </c>
      <c r="V329" s="128" t="str">
        <f t="shared" si="97"/>
        <v>0</v>
      </c>
      <c r="W329" s="128" t="str">
        <f t="shared" si="98"/>
        <v>0</v>
      </c>
      <c r="X329" s="129"/>
    </row>
    <row r="330" spans="1:24" x14ac:dyDescent="0.3">
      <c r="A330" s="69">
        <v>3</v>
      </c>
      <c r="B330" s="36"/>
      <c r="C330" s="37"/>
      <c r="D330" s="37"/>
      <c r="E330" s="37"/>
      <c r="F330" s="37"/>
      <c r="G330" s="37"/>
      <c r="H330" s="37"/>
      <c r="I330" s="37"/>
      <c r="J330" s="6"/>
      <c r="K330" s="38" t="str">
        <f>IF(ISBLANK(D330),"",D330-$D$348)</f>
        <v/>
      </c>
      <c r="L330" s="46" t="str">
        <f t="shared" si="94"/>
        <v/>
      </c>
      <c r="M330" s="40" t="s">
        <v>38</v>
      </c>
      <c r="N330" s="38" t="str">
        <f>IF(ISBLANK(E330),"",E330-$E$348)</f>
        <v/>
      </c>
      <c r="O330" s="46" t="str">
        <f t="shared" si="95"/>
        <v/>
      </c>
      <c r="P330" s="40" t="s">
        <v>38</v>
      </c>
      <c r="Q330" s="41" t="str">
        <f t="shared" si="99"/>
        <v/>
      </c>
      <c r="R330" s="42" t="s">
        <v>38</v>
      </c>
      <c r="S330" s="43" t="str">
        <f t="shared" si="100"/>
        <v/>
      </c>
      <c r="T330" s="44" t="str">
        <f>IF(M330="ON",IF(ISBLANK(D330),"0",D330),"0")</f>
        <v>0</v>
      </c>
      <c r="U330" s="44" t="str">
        <f t="shared" si="96"/>
        <v>0</v>
      </c>
      <c r="V330" s="44" t="str">
        <f t="shared" si="97"/>
        <v>0</v>
      </c>
      <c r="W330" s="44" t="str">
        <f t="shared" si="98"/>
        <v>0</v>
      </c>
      <c r="X330" s="45"/>
    </row>
    <row r="331" spans="1:24" x14ac:dyDescent="0.3">
      <c r="A331" s="69">
        <v>4</v>
      </c>
      <c r="B331" s="36"/>
      <c r="C331" s="37"/>
      <c r="D331" s="37"/>
      <c r="E331" s="37"/>
      <c r="F331" s="37"/>
      <c r="G331" s="37"/>
      <c r="H331" s="37"/>
      <c r="I331" s="37"/>
      <c r="J331" s="6"/>
      <c r="K331" s="122" t="str">
        <f>IF(ISBLANK(D331),"",IF(D330&lt;D331,((D331-200)-$D$348),((D331+200)-$D$348)))</f>
        <v/>
      </c>
      <c r="L331" s="123" t="str">
        <f t="shared" si="94"/>
        <v/>
      </c>
      <c r="M331" s="124" t="s">
        <v>38</v>
      </c>
      <c r="N331" s="122" t="str">
        <f>IF(ISBLANK(E331),"",(400-E331)-$E$348)</f>
        <v/>
      </c>
      <c r="O331" s="123" t="str">
        <f t="shared" si="95"/>
        <v/>
      </c>
      <c r="P331" s="124" t="s">
        <v>38</v>
      </c>
      <c r="Q331" s="125" t="str">
        <f t="shared" si="99"/>
        <v/>
      </c>
      <c r="R331" s="126" t="s">
        <v>38</v>
      </c>
      <c r="S331" s="127" t="str">
        <f t="shared" si="100"/>
        <v/>
      </c>
      <c r="T331" s="128" t="str">
        <f>IF(M331="ON",IF(ISBLANK(D331),"0",IF(D330&lt;D331,(D331-200),(D331+200))),"0")</f>
        <v>0</v>
      </c>
      <c r="U331" s="128" t="str">
        <f t="shared" si="96"/>
        <v>0</v>
      </c>
      <c r="V331" s="128" t="str">
        <f t="shared" si="97"/>
        <v>0</v>
      </c>
      <c r="W331" s="128" t="str">
        <f t="shared" si="98"/>
        <v>0</v>
      </c>
      <c r="X331" s="129"/>
    </row>
    <row r="332" spans="1:24" x14ac:dyDescent="0.3">
      <c r="A332" s="69">
        <v>5</v>
      </c>
      <c r="B332" s="36"/>
      <c r="C332" s="37"/>
      <c r="D332" s="37"/>
      <c r="E332" s="37"/>
      <c r="F332" s="37"/>
      <c r="G332" s="37"/>
      <c r="H332" s="37"/>
      <c r="I332" s="37"/>
      <c r="J332" s="6"/>
      <c r="K332" s="38" t="str">
        <f>IF(ISBLANK(D332),"",D332-$D$348)</f>
        <v/>
      </c>
      <c r="L332" s="46" t="str">
        <f t="shared" si="94"/>
        <v/>
      </c>
      <c r="M332" s="40" t="s">
        <v>38</v>
      </c>
      <c r="N332" s="38" t="str">
        <f>IF(ISBLANK(E332),"",E332-$E$348)</f>
        <v/>
      </c>
      <c r="O332" s="46" t="str">
        <f t="shared" si="95"/>
        <v/>
      </c>
      <c r="P332" s="40" t="s">
        <v>38</v>
      </c>
      <c r="Q332" s="41" t="str">
        <f t="shared" si="99"/>
        <v/>
      </c>
      <c r="R332" s="42" t="s">
        <v>38</v>
      </c>
      <c r="S332" s="43" t="str">
        <f t="shared" si="100"/>
        <v/>
      </c>
      <c r="T332" s="44" t="str">
        <f>IF(M332="ON",IF(ISBLANK(D332),"0",D332),"0")</f>
        <v>0</v>
      </c>
      <c r="U332" s="44" t="str">
        <f t="shared" si="96"/>
        <v>0</v>
      </c>
      <c r="V332" s="44" t="str">
        <f t="shared" si="97"/>
        <v>0</v>
      </c>
      <c r="W332" s="44" t="str">
        <f t="shared" si="98"/>
        <v>0</v>
      </c>
      <c r="X332" s="45"/>
    </row>
    <row r="333" spans="1:24" x14ac:dyDescent="0.3">
      <c r="A333" s="69">
        <v>6</v>
      </c>
      <c r="B333" s="36"/>
      <c r="C333" s="37"/>
      <c r="D333" s="37"/>
      <c r="E333" s="37"/>
      <c r="F333" s="37"/>
      <c r="G333" s="37"/>
      <c r="H333" s="37"/>
      <c r="I333" s="37"/>
      <c r="J333" s="6"/>
      <c r="K333" s="122" t="str">
        <f>IF(ISBLANK(D333),"",IF(D332&lt;D333,((D333-200)-$D$348),((D333+200)-$D$348)))</f>
        <v/>
      </c>
      <c r="L333" s="123" t="str">
        <f t="shared" si="94"/>
        <v/>
      </c>
      <c r="M333" s="124" t="s">
        <v>38</v>
      </c>
      <c r="N333" s="122" t="str">
        <f>IF(ISBLANK(E333),"",(400-E333)-$E$348)</f>
        <v/>
      </c>
      <c r="O333" s="123" t="str">
        <f t="shared" si="95"/>
        <v/>
      </c>
      <c r="P333" s="124" t="s">
        <v>38</v>
      </c>
      <c r="Q333" s="125" t="str">
        <f t="shared" si="99"/>
        <v/>
      </c>
      <c r="R333" s="126" t="s">
        <v>38</v>
      </c>
      <c r="S333" s="127" t="str">
        <f t="shared" si="100"/>
        <v/>
      </c>
      <c r="T333" s="128" t="str">
        <f>IF(M333="ON",IF(ISBLANK(D333),"0",IF(D332&lt;D333,(D333-200),(D333+200))),"0")</f>
        <v>0</v>
      </c>
      <c r="U333" s="128" t="str">
        <f t="shared" si="96"/>
        <v>0</v>
      </c>
      <c r="V333" s="128" t="str">
        <f t="shared" si="97"/>
        <v>0</v>
      </c>
      <c r="W333" s="128" t="str">
        <f t="shared" si="98"/>
        <v>0</v>
      </c>
      <c r="X333" s="129"/>
    </row>
    <row r="334" spans="1:24" x14ac:dyDescent="0.3">
      <c r="A334" s="69">
        <v>7</v>
      </c>
      <c r="B334" s="36"/>
      <c r="C334" s="37"/>
      <c r="D334" s="37"/>
      <c r="E334" s="37"/>
      <c r="F334" s="37"/>
      <c r="G334" s="37"/>
      <c r="H334" s="37"/>
      <c r="I334" s="37"/>
      <c r="J334" s="6"/>
      <c r="K334" s="38" t="str">
        <f>IF(ISBLANK(D334),"",D334-$D$348)</f>
        <v/>
      </c>
      <c r="L334" s="46" t="str">
        <f t="shared" si="94"/>
        <v/>
      </c>
      <c r="M334" s="40" t="s">
        <v>38</v>
      </c>
      <c r="N334" s="38" t="str">
        <f>IF(ISBLANK(E334),"",E334-$E$348)</f>
        <v/>
      </c>
      <c r="O334" s="46" t="str">
        <f t="shared" si="95"/>
        <v/>
      </c>
      <c r="P334" s="40" t="s">
        <v>38</v>
      </c>
      <c r="Q334" s="41" t="str">
        <f t="shared" si="99"/>
        <v/>
      </c>
      <c r="R334" s="42" t="s">
        <v>38</v>
      </c>
      <c r="S334" s="43" t="str">
        <f t="shared" si="100"/>
        <v/>
      </c>
      <c r="T334" s="44" t="str">
        <f>IF(M334="ON",IF(ISBLANK(D334),"0",D334),"0")</f>
        <v>0</v>
      </c>
      <c r="U334" s="44" t="str">
        <f t="shared" si="96"/>
        <v>0</v>
      </c>
      <c r="V334" s="44" t="str">
        <f t="shared" si="97"/>
        <v>0</v>
      </c>
      <c r="W334" s="44" t="str">
        <f t="shared" si="98"/>
        <v>0</v>
      </c>
      <c r="X334" s="45"/>
    </row>
    <row r="335" spans="1:24" x14ac:dyDescent="0.3">
      <c r="A335" s="69">
        <v>8</v>
      </c>
      <c r="B335" s="36"/>
      <c r="C335" s="37"/>
      <c r="D335" s="37"/>
      <c r="E335" s="37"/>
      <c r="F335" s="37"/>
      <c r="G335" s="37"/>
      <c r="H335" s="37"/>
      <c r="I335" s="37"/>
      <c r="J335" s="6"/>
      <c r="K335" s="122" t="str">
        <f>IF(ISBLANK(D335),"",IF(D334&lt;D335,((D335-200)-$D$348),((D335+200)-$D$348)))</f>
        <v/>
      </c>
      <c r="L335" s="123" t="str">
        <f t="shared" si="94"/>
        <v/>
      </c>
      <c r="M335" s="124" t="s">
        <v>38</v>
      </c>
      <c r="N335" s="122" t="str">
        <f>IF(ISBLANK(E335),"",(400-E335)-$E$348)</f>
        <v/>
      </c>
      <c r="O335" s="123" t="str">
        <f t="shared" si="95"/>
        <v/>
      </c>
      <c r="P335" s="124" t="s">
        <v>38</v>
      </c>
      <c r="Q335" s="125" t="str">
        <f t="shared" si="99"/>
        <v/>
      </c>
      <c r="R335" s="126" t="s">
        <v>38</v>
      </c>
      <c r="S335" s="127" t="str">
        <f t="shared" si="100"/>
        <v/>
      </c>
      <c r="T335" s="128" t="str">
        <f>IF(M335="ON",IF(ISBLANK(D335),"0",IF(D334&lt;D335,(D335-200),(D335+200))),"0")</f>
        <v>0</v>
      </c>
      <c r="U335" s="128" t="str">
        <f t="shared" si="96"/>
        <v>0</v>
      </c>
      <c r="V335" s="128" t="str">
        <f t="shared" si="97"/>
        <v>0</v>
      </c>
      <c r="W335" s="128" t="str">
        <f t="shared" si="98"/>
        <v>0</v>
      </c>
      <c r="X335" s="129"/>
    </row>
    <row r="336" spans="1:24" x14ac:dyDescent="0.3">
      <c r="A336" s="69">
        <v>9</v>
      </c>
      <c r="B336" s="36"/>
      <c r="C336" s="37"/>
      <c r="D336" s="37"/>
      <c r="E336" s="37"/>
      <c r="F336" s="37"/>
      <c r="G336" s="37"/>
      <c r="H336" s="37"/>
      <c r="I336" s="37"/>
      <c r="J336" s="6"/>
      <c r="K336" s="38" t="str">
        <f>IF(ISBLANK(D336),"",D336-$D$348)</f>
        <v/>
      </c>
      <c r="L336" s="46" t="str">
        <f t="shared" si="94"/>
        <v/>
      </c>
      <c r="M336" s="40" t="s">
        <v>38</v>
      </c>
      <c r="N336" s="38" t="str">
        <f>IF(ISBLANK(E336),"",E336-$E$348)</f>
        <v/>
      </c>
      <c r="O336" s="46" t="str">
        <f t="shared" si="95"/>
        <v/>
      </c>
      <c r="P336" s="40" t="s">
        <v>38</v>
      </c>
      <c r="Q336" s="41" t="str">
        <f t="shared" si="99"/>
        <v/>
      </c>
      <c r="R336" s="42" t="s">
        <v>38</v>
      </c>
      <c r="S336" s="43" t="str">
        <f t="shared" si="100"/>
        <v/>
      </c>
      <c r="T336" s="44" t="str">
        <f>IF(M336="ON",IF(ISBLANK(D336),"0",D336),"0")</f>
        <v>0</v>
      </c>
      <c r="U336" s="44" t="str">
        <f t="shared" si="96"/>
        <v>0</v>
      </c>
      <c r="V336" s="44" t="str">
        <f t="shared" si="97"/>
        <v>0</v>
      </c>
      <c r="W336" s="44" t="str">
        <f t="shared" si="98"/>
        <v>0</v>
      </c>
      <c r="X336" s="45"/>
    </row>
    <row r="337" spans="1:24" x14ac:dyDescent="0.3">
      <c r="A337" s="69">
        <v>10</v>
      </c>
      <c r="B337" s="36"/>
      <c r="C337" s="37"/>
      <c r="D337" s="37"/>
      <c r="E337" s="37"/>
      <c r="F337" s="37"/>
      <c r="G337" s="37"/>
      <c r="H337" s="37"/>
      <c r="I337" s="37"/>
      <c r="J337" s="6"/>
      <c r="K337" s="122" t="str">
        <f>IF(ISBLANK(D337),"",IF(D336&lt;D337,((D337-200)-$D$348),((D337+200)-$D$348)))</f>
        <v/>
      </c>
      <c r="L337" s="123" t="str">
        <f t="shared" si="94"/>
        <v/>
      </c>
      <c r="M337" s="124" t="s">
        <v>38</v>
      </c>
      <c r="N337" s="122" t="str">
        <f>IF(ISBLANK(E337),"",(400-E337)-$E$348)</f>
        <v/>
      </c>
      <c r="O337" s="123" t="str">
        <f t="shared" si="95"/>
        <v/>
      </c>
      <c r="P337" s="124" t="s">
        <v>38</v>
      </c>
      <c r="Q337" s="125" t="str">
        <f t="shared" si="99"/>
        <v/>
      </c>
      <c r="R337" s="126" t="s">
        <v>38</v>
      </c>
      <c r="S337" s="127" t="str">
        <f t="shared" si="100"/>
        <v/>
      </c>
      <c r="T337" s="128" t="str">
        <f>IF(M337="ON",IF(ISBLANK(D337),"0",IF(D336&lt;D337,(D337-200),(D337+200))),"0")</f>
        <v>0</v>
      </c>
      <c r="U337" s="128" t="str">
        <f t="shared" si="96"/>
        <v>0</v>
      </c>
      <c r="V337" s="128" t="str">
        <f t="shared" si="97"/>
        <v>0</v>
      </c>
      <c r="W337" s="128" t="str">
        <f t="shared" si="98"/>
        <v>0</v>
      </c>
      <c r="X337" s="129"/>
    </row>
    <row r="338" spans="1:24" x14ac:dyDescent="0.3">
      <c r="A338" s="69">
        <v>11</v>
      </c>
      <c r="B338" s="71"/>
      <c r="C338" s="71"/>
      <c r="D338" s="72"/>
      <c r="E338" s="72"/>
      <c r="F338" s="73"/>
      <c r="G338" s="73"/>
      <c r="H338" s="73"/>
      <c r="I338" s="73"/>
      <c r="J338" s="6"/>
      <c r="K338" s="38" t="str">
        <f>IF(ISBLANK(D338),"",D338-$D$348)</f>
        <v/>
      </c>
      <c r="L338" s="46" t="str">
        <f t="shared" si="94"/>
        <v/>
      </c>
      <c r="M338" s="40" t="s">
        <v>38</v>
      </c>
      <c r="N338" s="38" t="str">
        <f>IF(ISBLANK(E338),"",E338-$E$348)</f>
        <v/>
      </c>
      <c r="O338" s="46" t="str">
        <f t="shared" si="95"/>
        <v/>
      </c>
      <c r="P338" s="40" t="s">
        <v>38</v>
      </c>
      <c r="Q338" s="41" t="str">
        <f t="shared" si="99"/>
        <v/>
      </c>
      <c r="R338" s="42" t="s">
        <v>38</v>
      </c>
      <c r="S338" s="43" t="str">
        <f t="shared" si="100"/>
        <v/>
      </c>
      <c r="T338" s="44" t="str">
        <f>IF(M338="ON",IF(ISBLANK(D338),"0",D338),"0")</f>
        <v>0</v>
      </c>
      <c r="U338" s="44" t="str">
        <f t="shared" si="96"/>
        <v>0</v>
      </c>
      <c r="V338" s="44" t="str">
        <f t="shared" si="97"/>
        <v>0</v>
      </c>
      <c r="W338" s="44" t="str">
        <f t="shared" si="98"/>
        <v>0</v>
      </c>
      <c r="X338" s="45"/>
    </row>
    <row r="339" spans="1:24" x14ac:dyDescent="0.3">
      <c r="A339" s="69">
        <v>12</v>
      </c>
      <c r="B339" s="71"/>
      <c r="C339" s="71"/>
      <c r="D339" s="72"/>
      <c r="E339" s="72"/>
      <c r="F339" s="73"/>
      <c r="G339" s="73"/>
      <c r="H339" s="73"/>
      <c r="I339" s="73"/>
      <c r="J339" s="6"/>
      <c r="K339" s="122" t="str">
        <f>IF(ISBLANK(D339),"",IF(D338&lt;D339,((D339-200)-$D$348),((D339+200)-$D$348)))</f>
        <v/>
      </c>
      <c r="L339" s="123" t="str">
        <f t="shared" si="94"/>
        <v/>
      </c>
      <c r="M339" s="124" t="s">
        <v>38</v>
      </c>
      <c r="N339" s="122" t="str">
        <f>IF(ISBLANK(E339),"",(400-E339)-$E$348)</f>
        <v/>
      </c>
      <c r="O339" s="123" t="str">
        <f t="shared" si="95"/>
        <v/>
      </c>
      <c r="P339" s="124" t="s">
        <v>38</v>
      </c>
      <c r="Q339" s="125" t="str">
        <f t="shared" si="99"/>
        <v/>
      </c>
      <c r="R339" s="126" t="s">
        <v>38</v>
      </c>
      <c r="S339" s="127" t="str">
        <f t="shared" si="100"/>
        <v/>
      </c>
      <c r="T339" s="128" t="str">
        <f>IF(M339="ON",IF(ISBLANK(D339),"0",IF(D338&lt;D339,(D339-200),(D339+200))),"0")</f>
        <v>0</v>
      </c>
      <c r="U339" s="128" t="str">
        <f t="shared" si="96"/>
        <v>0</v>
      </c>
      <c r="V339" s="128" t="str">
        <f t="shared" si="97"/>
        <v>0</v>
      </c>
      <c r="W339" s="128" t="str">
        <f t="shared" si="98"/>
        <v>0</v>
      </c>
      <c r="X339" s="129"/>
    </row>
    <row r="340" spans="1:24" x14ac:dyDescent="0.3">
      <c r="A340" s="69">
        <v>13</v>
      </c>
      <c r="B340" s="71"/>
      <c r="C340" s="71"/>
      <c r="D340" s="72"/>
      <c r="E340" s="72"/>
      <c r="F340" s="73"/>
      <c r="G340" s="73"/>
      <c r="H340" s="73"/>
      <c r="I340" s="73"/>
      <c r="J340" s="6"/>
      <c r="K340" s="38" t="str">
        <f>IF(ISBLANK(D340),"",D340-$D$348)</f>
        <v/>
      </c>
      <c r="L340" s="46" t="str">
        <f t="shared" si="94"/>
        <v/>
      </c>
      <c r="M340" s="40" t="s">
        <v>38</v>
      </c>
      <c r="N340" s="38" t="str">
        <f>IF(ISBLANK(E340),"",E340-$E$348)</f>
        <v/>
      </c>
      <c r="O340" s="46" t="str">
        <f t="shared" si="95"/>
        <v/>
      </c>
      <c r="P340" s="40" t="s">
        <v>38</v>
      </c>
      <c r="Q340" s="41" t="str">
        <f t="shared" si="99"/>
        <v/>
      </c>
      <c r="R340" s="42" t="s">
        <v>38</v>
      </c>
      <c r="S340" s="43" t="str">
        <f t="shared" si="100"/>
        <v/>
      </c>
      <c r="T340" s="44" t="str">
        <f>IF(M340="ON",IF(ISBLANK(D340),"0",D340),"0")</f>
        <v>0</v>
      </c>
      <c r="U340" s="44" t="str">
        <f t="shared" si="96"/>
        <v>0</v>
      </c>
      <c r="V340" s="44" t="str">
        <f t="shared" si="97"/>
        <v>0</v>
      </c>
      <c r="W340" s="44" t="str">
        <f t="shared" si="98"/>
        <v>0</v>
      </c>
      <c r="X340" s="45"/>
    </row>
    <row r="341" spans="1:24" x14ac:dyDescent="0.3">
      <c r="A341" s="69">
        <v>14</v>
      </c>
      <c r="B341" s="71"/>
      <c r="C341" s="71"/>
      <c r="D341" s="72"/>
      <c r="E341" s="72"/>
      <c r="F341" s="73"/>
      <c r="G341" s="73"/>
      <c r="H341" s="73"/>
      <c r="I341" s="73"/>
      <c r="J341" s="6"/>
      <c r="K341" s="122" t="str">
        <f>IF(ISBLANK(D341),"",IF(D340&lt;D341,((D341-200)-$D$348),((D341+200)-$D$348)))</f>
        <v/>
      </c>
      <c r="L341" s="123" t="str">
        <f t="shared" si="94"/>
        <v/>
      </c>
      <c r="M341" s="124" t="s">
        <v>38</v>
      </c>
      <c r="N341" s="122" t="str">
        <f>IF(ISBLANK(E341),"",(400-E341)-$E$348)</f>
        <v/>
      </c>
      <c r="O341" s="123" t="str">
        <f t="shared" si="95"/>
        <v/>
      </c>
      <c r="P341" s="124" t="s">
        <v>38</v>
      </c>
      <c r="Q341" s="125" t="str">
        <f t="shared" si="99"/>
        <v/>
      </c>
      <c r="R341" s="126" t="s">
        <v>38</v>
      </c>
      <c r="S341" s="127" t="str">
        <f t="shared" si="100"/>
        <v/>
      </c>
      <c r="T341" s="128" t="str">
        <f>IF(M341="ON",IF(ISBLANK(D341),"0",IF(D340&lt;D341,(D341-200),(D341+200))),"0")</f>
        <v>0</v>
      </c>
      <c r="U341" s="128" t="str">
        <f t="shared" si="96"/>
        <v>0</v>
      </c>
      <c r="V341" s="128" t="str">
        <f t="shared" si="97"/>
        <v>0</v>
      </c>
      <c r="W341" s="128" t="str">
        <f t="shared" si="98"/>
        <v>0</v>
      </c>
      <c r="X341" s="129"/>
    </row>
    <row r="342" spans="1:24" x14ac:dyDescent="0.3">
      <c r="A342" s="69">
        <v>15</v>
      </c>
      <c r="B342" s="71"/>
      <c r="C342" s="71"/>
      <c r="D342" s="72"/>
      <c r="E342" s="72"/>
      <c r="F342" s="73"/>
      <c r="G342" s="73"/>
      <c r="H342" s="73"/>
      <c r="I342" s="73"/>
      <c r="J342" s="6"/>
      <c r="K342" s="38" t="str">
        <f>IF(ISBLANK(D342),"",D342-$D$348)</f>
        <v/>
      </c>
      <c r="L342" s="46" t="str">
        <f t="shared" si="94"/>
        <v/>
      </c>
      <c r="M342" s="40" t="s">
        <v>38</v>
      </c>
      <c r="N342" s="38" t="str">
        <f>IF(ISBLANK(E342),"",E342-$E$348)</f>
        <v/>
      </c>
      <c r="O342" s="46" t="str">
        <f t="shared" si="95"/>
        <v/>
      </c>
      <c r="P342" s="40" t="s">
        <v>38</v>
      </c>
      <c r="Q342" s="41" t="str">
        <f t="shared" si="99"/>
        <v/>
      </c>
      <c r="R342" s="42" t="s">
        <v>38</v>
      </c>
      <c r="S342" s="43" t="str">
        <f t="shared" si="100"/>
        <v/>
      </c>
      <c r="T342" s="44" t="str">
        <f>IF(M342="ON",IF(ISBLANK(D342),"0",D342),"0")</f>
        <v>0</v>
      </c>
      <c r="U342" s="44" t="str">
        <f t="shared" si="96"/>
        <v>0</v>
      </c>
      <c r="V342" s="44" t="str">
        <f t="shared" si="97"/>
        <v>0</v>
      </c>
      <c r="W342" s="44" t="str">
        <f t="shared" si="98"/>
        <v>0</v>
      </c>
      <c r="X342" s="45"/>
    </row>
    <row r="343" spans="1:24" x14ac:dyDescent="0.3">
      <c r="A343" s="69">
        <v>16</v>
      </c>
      <c r="B343" s="71"/>
      <c r="C343" s="71"/>
      <c r="D343" s="72"/>
      <c r="E343" s="72"/>
      <c r="F343" s="73"/>
      <c r="G343" s="73"/>
      <c r="H343" s="73"/>
      <c r="I343" s="73"/>
      <c r="J343" s="6"/>
      <c r="K343" s="122" t="str">
        <f>IF(ISBLANK(D343),"",IF(D342&lt;D343,((D343-200)-$D$348),((D343+200)-$D$348)))</f>
        <v/>
      </c>
      <c r="L343" s="123" t="str">
        <f t="shared" si="94"/>
        <v/>
      </c>
      <c r="M343" s="124" t="s">
        <v>38</v>
      </c>
      <c r="N343" s="122" t="str">
        <f>IF(ISBLANK(E343),"",(400-E343)-$E$348)</f>
        <v/>
      </c>
      <c r="O343" s="123" t="str">
        <f t="shared" si="95"/>
        <v/>
      </c>
      <c r="P343" s="124" t="s">
        <v>38</v>
      </c>
      <c r="Q343" s="125" t="str">
        <f t="shared" si="99"/>
        <v/>
      </c>
      <c r="R343" s="126" t="s">
        <v>38</v>
      </c>
      <c r="S343" s="127" t="str">
        <f t="shared" si="100"/>
        <v/>
      </c>
      <c r="T343" s="128" t="str">
        <f>IF(M343="ON",IF(ISBLANK(D343),"0",IF(D342&lt;D343,(D343-200),(D343+200))),"0")</f>
        <v>0</v>
      </c>
      <c r="U343" s="128" t="str">
        <f t="shared" si="96"/>
        <v>0</v>
      </c>
      <c r="V343" s="128" t="str">
        <f t="shared" si="97"/>
        <v>0</v>
      </c>
      <c r="W343" s="128" t="str">
        <f t="shared" si="98"/>
        <v>0</v>
      </c>
      <c r="X343" s="129"/>
    </row>
    <row r="344" spans="1:24" x14ac:dyDescent="0.3">
      <c r="A344" s="69">
        <v>17</v>
      </c>
      <c r="B344" s="71"/>
      <c r="C344" s="71"/>
      <c r="D344" s="72"/>
      <c r="E344" s="72"/>
      <c r="F344" s="73"/>
      <c r="G344" s="73"/>
      <c r="H344" s="73"/>
      <c r="I344" s="73"/>
      <c r="J344" s="6"/>
      <c r="K344" s="38" t="str">
        <f>IF(ISBLANK(D344),"",D344-$D$348)</f>
        <v/>
      </c>
      <c r="L344" s="46" t="str">
        <f t="shared" si="94"/>
        <v/>
      </c>
      <c r="M344" s="40" t="s">
        <v>38</v>
      </c>
      <c r="N344" s="38" t="str">
        <f>IF(ISBLANK(E344),"",E344-$E$348)</f>
        <v/>
      </c>
      <c r="O344" s="46" t="str">
        <f t="shared" si="95"/>
        <v/>
      </c>
      <c r="P344" s="40" t="s">
        <v>38</v>
      </c>
      <c r="Q344" s="41" t="str">
        <f t="shared" si="99"/>
        <v/>
      </c>
      <c r="R344" s="42" t="s">
        <v>38</v>
      </c>
      <c r="S344" s="43" t="str">
        <f t="shared" si="100"/>
        <v/>
      </c>
      <c r="T344" s="44" t="str">
        <f>IF(M344="ON",IF(ISBLANK(D344),"0",D344),"0")</f>
        <v>0</v>
      </c>
      <c r="U344" s="44" t="str">
        <f t="shared" si="96"/>
        <v>0</v>
      </c>
      <c r="V344" s="44" t="str">
        <f t="shared" si="97"/>
        <v>0</v>
      </c>
      <c r="W344" s="44" t="str">
        <f t="shared" si="98"/>
        <v>0</v>
      </c>
      <c r="X344" s="45"/>
    </row>
    <row r="345" spans="1:24" x14ac:dyDescent="0.3">
      <c r="A345" s="69">
        <v>18</v>
      </c>
      <c r="B345" s="71"/>
      <c r="C345" s="71"/>
      <c r="D345" s="72"/>
      <c r="E345" s="72"/>
      <c r="F345" s="73"/>
      <c r="G345" s="73"/>
      <c r="H345" s="73"/>
      <c r="I345" s="73"/>
      <c r="J345" s="6"/>
      <c r="K345" s="122" t="str">
        <f>IF(ISBLANK(D345),"",IF(D344&lt;D345,((D345-200)-$D$348),((D345+200)-$D$348)))</f>
        <v/>
      </c>
      <c r="L345" s="123" t="str">
        <f t="shared" si="94"/>
        <v/>
      </c>
      <c r="M345" s="124" t="s">
        <v>38</v>
      </c>
      <c r="N345" s="122" t="str">
        <f>IF(ISBLANK(E345),"",(400-E345)-$E$348)</f>
        <v/>
      </c>
      <c r="O345" s="123" t="str">
        <f t="shared" si="95"/>
        <v/>
      </c>
      <c r="P345" s="124" t="s">
        <v>38</v>
      </c>
      <c r="Q345" s="125" t="str">
        <f t="shared" si="99"/>
        <v/>
      </c>
      <c r="R345" s="126" t="s">
        <v>38</v>
      </c>
      <c r="S345" s="127" t="str">
        <f t="shared" si="100"/>
        <v/>
      </c>
      <c r="T345" s="128" t="str">
        <f>IF(M345="ON",IF(ISBLANK(D345),"0",IF(D344&lt;D345,(D345-200),(D345+200))),"0")</f>
        <v>0</v>
      </c>
      <c r="U345" s="128" t="str">
        <f t="shared" si="96"/>
        <v>0</v>
      </c>
      <c r="V345" s="128" t="str">
        <f t="shared" si="97"/>
        <v>0</v>
      </c>
      <c r="W345" s="128" t="str">
        <f t="shared" si="98"/>
        <v>0</v>
      </c>
      <c r="X345" s="129"/>
    </row>
    <row r="346" spans="1:24" x14ac:dyDescent="0.3">
      <c r="A346" s="69">
        <v>19</v>
      </c>
      <c r="B346" s="71"/>
      <c r="C346" s="71"/>
      <c r="D346" s="72"/>
      <c r="E346" s="72"/>
      <c r="F346" s="73"/>
      <c r="G346" s="73"/>
      <c r="H346" s="73"/>
      <c r="I346" s="73"/>
      <c r="J346" s="6"/>
      <c r="K346" s="38" t="str">
        <f>IF(ISBLANK(D346),"",D346-$D$348)</f>
        <v/>
      </c>
      <c r="L346" s="46" t="str">
        <f t="shared" si="94"/>
        <v/>
      </c>
      <c r="M346" s="40" t="s">
        <v>38</v>
      </c>
      <c r="N346" s="38" t="str">
        <f>IF(ISBLANK(E346),"",E346-$E$348)</f>
        <v/>
      </c>
      <c r="O346" s="46" t="str">
        <f t="shared" si="95"/>
        <v/>
      </c>
      <c r="P346" s="40" t="s">
        <v>38</v>
      </c>
      <c r="Q346" s="41" t="str">
        <f t="shared" si="99"/>
        <v/>
      </c>
      <c r="R346" s="42" t="s">
        <v>38</v>
      </c>
      <c r="S346" s="43" t="str">
        <f t="shared" si="100"/>
        <v/>
      </c>
      <c r="T346" s="44" t="str">
        <f>IF(M346="ON",IF(ISBLANK(D346),"0",D346),"0")</f>
        <v>0</v>
      </c>
      <c r="U346" s="44" t="str">
        <f t="shared" si="96"/>
        <v>0</v>
      </c>
      <c r="V346" s="44" t="str">
        <f t="shared" si="97"/>
        <v>0</v>
      </c>
      <c r="W346" s="44" t="str">
        <f t="shared" si="98"/>
        <v>0</v>
      </c>
      <c r="X346" s="45"/>
    </row>
    <row r="347" spans="1:24" x14ac:dyDescent="0.3">
      <c r="A347" s="69">
        <v>20</v>
      </c>
      <c r="B347" s="71"/>
      <c r="C347" s="71"/>
      <c r="D347" s="72"/>
      <c r="E347" s="72"/>
      <c r="F347" s="73"/>
      <c r="G347" s="73"/>
      <c r="H347" s="73"/>
      <c r="I347" s="73"/>
      <c r="J347" s="6"/>
      <c r="K347" s="122" t="str">
        <f>IF(ISBLANK(D347),"",IF(D346&lt;D347,((D347-200)-$D$348),((D347+200)-$D$348)))</f>
        <v/>
      </c>
      <c r="L347" s="123" t="str">
        <f t="shared" si="94"/>
        <v/>
      </c>
      <c r="M347" s="124" t="s">
        <v>38</v>
      </c>
      <c r="N347" s="122" t="str">
        <f>IF(ISBLANK(E347),"",(400-E347)-$E$348)</f>
        <v/>
      </c>
      <c r="O347" s="123" t="str">
        <f t="shared" si="95"/>
        <v/>
      </c>
      <c r="P347" s="124" t="s">
        <v>38</v>
      </c>
      <c r="Q347" s="125" t="str">
        <f t="shared" si="99"/>
        <v/>
      </c>
      <c r="R347" s="126" t="s">
        <v>38</v>
      </c>
      <c r="S347" s="127" t="str">
        <f t="shared" si="100"/>
        <v/>
      </c>
      <c r="T347" s="128" t="str">
        <f>IF(M347="ON",IF(ISBLANK(D347),"0",IF(D346&lt;D347,(D347-200),(D347+200))),"0")</f>
        <v>0</v>
      </c>
      <c r="U347" s="128" t="str">
        <f t="shared" si="96"/>
        <v>0</v>
      </c>
      <c r="V347" s="128" t="str">
        <f t="shared" si="97"/>
        <v>0</v>
      </c>
      <c r="W347" s="128" t="str">
        <f t="shared" si="98"/>
        <v>0</v>
      </c>
      <c r="X347" s="129"/>
    </row>
    <row r="348" spans="1:24" x14ac:dyDescent="0.3">
      <c r="A348" s="52"/>
      <c r="B348" s="49">
        <f>B328</f>
        <v>0</v>
      </c>
      <c r="C348" s="49">
        <f>C328</f>
        <v>0</v>
      </c>
      <c r="D348" s="50">
        <f>T348</f>
        <v>0</v>
      </c>
      <c r="E348" s="50">
        <f>U348</f>
        <v>0</v>
      </c>
      <c r="F348" s="51">
        <f>V348</f>
        <v>0</v>
      </c>
      <c r="G348" s="51">
        <f>W348</f>
        <v>0</v>
      </c>
      <c r="H348" s="49">
        <f>H328</f>
        <v>0</v>
      </c>
      <c r="I348" s="49">
        <f>I328</f>
        <v>0</v>
      </c>
      <c r="J348" s="6"/>
      <c r="K348" s="52"/>
      <c r="L348" s="53"/>
      <c r="M348" s="54"/>
      <c r="N348" s="52"/>
      <c r="O348" s="53"/>
      <c r="P348" s="55"/>
      <c r="Q348" s="52"/>
      <c r="R348" s="55"/>
      <c r="S348" s="54"/>
      <c r="T348" s="56">
        <f>IF(T349=0,VALUE(0),(T328+T329+T330+T331+T332+T333+T334+T335+T336+T337+T338+T339+T340+T341+T342+T343+T344+T345+T346+T347)/T349)</f>
        <v>0</v>
      </c>
      <c r="U348" s="57">
        <f>IF(U349=0,VALUE(0),(U328+U329+U330+U331+U332+U333+U334+U335+U336+U337+U338+U339+U340+U341+U342+U343+U344+U345+U346+U347)/U349)</f>
        <v>0</v>
      </c>
      <c r="V348" s="57">
        <f>IF(V349=0,VALUE(0),(V328+V329+V330+V331+V332+V333+V334+V335+V336+V337+V338+V339+V340+V341+V342+V343+V344+V345+V346+V347)/V349)</f>
        <v>0</v>
      </c>
      <c r="W348" s="57">
        <f>IF(W349=0,VALUE(0),(W328+W329+W330+W331+W332+W333+W334+W335+W336+W337+W338+W339+W340+W341+W342+W343+W344+W345+W346+W347)/W349)</f>
        <v>0</v>
      </c>
      <c r="X348" s="58"/>
    </row>
    <row r="349" spans="1:24" x14ac:dyDescent="0.3">
      <c r="A349" s="62"/>
      <c r="B349" s="19"/>
      <c r="C349" s="19"/>
      <c r="D349" s="60"/>
      <c r="E349" s="60"/>
      <c r="F349" s="61"/>
      <c r="G349" s="61"/>
      <c r="H349" s="19"/>
      <c r="I349" s="19"/>
      <c r="J349" s="19"/>
      <c r="K349" s="62"/>
      <c r="L349" s="63"/>
      <c r="M349" s="64"/>
      <c r="N349" s="62"/>
      <c r="O349" s="63"/>
      <c r="P349" s="65"/>
      <c r="Q349" s="62"/>
      <c r="R349" s="65"/>
      <c r="S349" s="64"/>
      <c r="T349" s="66">
        <f>COUNT(T328:T347)</f>
        <v>0</v>
      </c>
      <c r="U349" s="66">
        <f>COUNT(U328:U347)</f>
        <v>0</v>
      </c>
      <c r="V349" s="66">
        <f>COUNT(V328:V347)</f>
        <v>0</v>
      </c>
      <c r="W349" s="66">
        <f>COUNT(W328:W347)</f>
        <v>0</v>
      </c>
      <c r="X349" s="64"/>
    </row>
    <row r="351" spans="1:24" x14ac:dyDescent="0.3">
      <c r="A351" s="23" t="s">
        <v>24</v>
      </c>
      <c r="B351" s="23" t="s">
        <v>25</v>
      </c>
      <c r="C351" s="23" t="s">
        <v>26</v>
      </c>
      <c r="D351" s="23" t="s">
        <v>4</v>
      </c>
      <c r="E351" s="23" t="s">
        <v>5</v>
      </c>
      <c r="F351" s="23" t="s">
        <v>27</v>
      </c>
      <c r="G351" s="23" t="s">
        <v>28</v>
      </c>
      <c r="H351" s="23" t="s">
        <v>8</v>
      </c>
      <c r="I351" s="24" t="s">
        <v>29</v>
      </c>
      <c r="J351" s="25"/>
      <c r="K351" s="24" t="s">
        <v>30</v>
      </c>
      <c r="L351" s="26" t="s">
        <v>31</v>
      </c>
      <c r="M351" s="25"/>
      <c r="N351" s="24" t="s">
        <v>32</v>
      </c>
      <c r="O351" s="26" t="s">
        <v>31</v>
      </c>
      <c r="P351" s="25"/>
      <c r="Q351" s="24" t="s">
        <v>33</v>
      </c>
      <c r="R351" s="26"/>
      <c r="S351" s="25" t="s">
        <v>34</v>
      </c>
      <c r="T351" s="67" t="s">
        <v>35</v>
      </c>
      <c r="U351" s="27" t="s">
        <v>35</v>
      </c>
      <c r="V351" s="27" t="s">
        <v>36</v>
      </c>
      <c r="W351" s="28" t="s">
        <v>36</v>
      </c>
      <c r="X351" s="206" t="s">
        <v>42</v>
      </c>
    </row>
    <row r="352" spans="1:24" x14ac:dyDescent="0.3">
      <c r="A352" s="29"/>
      <c r="B352" s="29"/>
      <c r="C352" s="29"/>
      <c r="D352" s="29"/>
      <c r="E352" s="29"/>
      <c r="F352" s="29"/>
      <c r="G352" s="29"/>
      <c r="H352" s="29"/>
      <c r="I352" s="30"/>
      <c r="J352" s="31"/>
      <c r="K352" s="30"/>
      <c r="L352" s="32"/>
      <c r="M352" s="31"/>
      <c r="N352" s="30"/>
      <c r="O352" s="32"/>
      <c r="P352" s="31"/>
      <c r="Q352" s="30"/>
      <c r="R352" s="32"/>
      <c r="S352" s="31"/>
      <c r="T352" s="68" t="s">
        <v>4</v>
      </c>
      <c r="U352" s="33" t="s">
        <v>5</v>
      </c>
      <c r="V352" s="33" t="s">
        <v>27</v>
      </c>
      <c r="W352" s="34" t="s">
        <v>37</v>
      </c>
      <c r="X352" s="207"/>
    </row>
    <row r="353" spans="1:24" x14ac:dyDescent="0.3">
      <c r="A353" s="69">
        <v>1</v>
      </c>
      <c r="B353" s="37"/>
      <c r="C353" s="37"/>
      <c r="D353" s="75"/>
      <c r="E353" s="75"/>
      <c r="F353" s="75"/>
      <c r="G353" s="75"/>
      <c r="H353" s="74"/>
      <c r="I353" s="74"/>
      <c r="J353" s="6"/>
      <c r="K353" s="38" t="str">
        <f>IF(ISBLANK(D353),"",D353-$D$373)</f>
        <v/>
      </c>
      <c r="L353" s="39" t="str">
        <f t="shared" ref="L353:L372" si="101">IF(K353="","",SIN(K353*PI()/200)*G353)</f>
        <v/>
      </c>
      <c r="M353" s="40" t="s">
        <v>38</v>
      </c>
      <c r="N353" s="38" t="str">
        <f>IF(ISBLANK(E353),"",E353-$E$373)</f>
        <v/>
      </c>
      <c r="O353" s="39" t="str">
        <f t="shared" ref="O353:O372" si="102">IF(N353="","",SIN(N353*PI()/200)*G353)</f>
        <v/>
      </c>
      <c r="P353" s="40" t="s">
        <v>38</v>
      </c>
      <c r="Q353" s="41" t="str">
        <f>IF(ISBLANK(F353),"",F353-$F$373)</f>
        <v/>
      </c>
      <c r="R353" s="42" t="s">
        <v>38</v>
      </c>
      <c r="S353" s="43" t="str">
        <f>IF(ISBLANK(G353),"",G353-$G$373)</f>
        <v/>
      </c>
      <c r="T353" s="44" t="str">
        <f>IF(M353="ON",IF(ISBLANK(D353),"0",D353),"0")</f>
        <v>0</v>
      </c>
      <c r="U353" s="44" t="str">
        <f t="shared" ref="U353:U372" si="103">IF(P353="ON",IF(ISBLANK(E353),"0",IF(E353&lt;200,E353,(400-E353))),"0")</f>
        <v>0</v>
      </c>
      <c r="V353" s="44" t="str">
        <f t="shared" ref="V353:V372" si="104">IF(R353="ON",IF(ISBLANK(F353),"0",F353),"0")</f>
        <v>0</v>
      </c>
      <c r="W353" s="44" t="str">
        <f t="shared" ref="W353:W372" si="105">IF(R353="ON",IF(ISBLANK(G353),"0",G353),"0")</f>
        <v>0</v>
      </c>
      <c r="X353" s="45"/>
    </row>
    <row r="354" spans="1:24" x14ac:dyDescent="0.3">
      <c r="A354" s="69">
        <v>2</v>
      </c>
      <c r="B354" s="36"/>
      <c r="C354" s="37"/>
      <c r="D354" s="37"/>
      <c r="E354" s="37"/>
      <c r="F354" s="37"/>
      <c r="G354" s="37"/>
      <c r="H354" s="37"/>
      <c r="I354" s="37"/>
      <c r="J354" s="6"/>
      <c r="K354" s="122" t="str">
        <f>IF(ISBLANK(D354),"",IF(D353&lt;D354,((D354-200)-$D$373),((D354+200)-$D$373)))</f>
        <v/>
      </c>
      <c r="L354" s="123" t="str">
        <f t="shared" si="101"/>
        <v/>
      </c>
      <c r="M354" s="124" t="s">
        <v>38</v>
      </c>
      <c r="N354" s="122" t="str">
        <f>IF(ISBLANK(E354),"",(400-E354)-$E$373)</f>
        <v/>
      </c>
      <c r="O354" s="123" t="str">
        <f t="shared" si="102"/>
        <v/>
      </c>
      <c r="P354" s="124" t="s">
        <v>38</v>
      </c>
      <c r="Q354" s="125" t="str">
        <f t="shared" ref="Q354:Q372" si="106">IF(ISBLANK(F354),"",F354-$F$373)</f>
        <v/>
      </c>
      <c r="R354" s="126" t="s">
        <v>38</v>
      </c>
      <c r="S354" s="127" t="str">
        <f t="shared" ref="S354:S372" si="107">IF(ISBLANK(G354),"",G354-$G$373)</f>
        <v/>
      </c>
      <c r="T354" s="128" t="str">
        <f>IF(M354="ON",IF(ISBLANK(D354),"0",IF(D353&lt;D354,(D354-200),(D354+200))),"0")</f>
        <v>0</v>
      </c>
      <c r="U354" s="128" t="str">
        <f t="shared" si="103"/>
        <v>0</v>
      </c>
      <c r="V354" s="128" t="str">
        <f t="shared" si="104"/>
        <v>0</v>
      </c>
      <c r="W354" s="128" t="str">
        <f t="shared" si="105"/>
        <v>0</v>
      </c>
      <c r="X354" s="129"/>
    </row>
    <row r="355" spans="1:24" x14ac:dyDescent="0.3">
      <c r="A355" s="69">
        <v>3</v>
      </c>
      <c r="B355" s="36"/>
      <c r="C355" s="37"/>
      <c r="D355" s="37"/>
      <c r="E355" s="37"/>
      <c r="F355" s="37"/>
      <c r="G355" s="37"/>
      <c r="H355" s="37"/>
      <c r="I355" s="37"/>
      <c r="J355" s="6"/>
      <c r="K355" s="38" t="str">
        <f>IF(ISBLANK(D355),"",D355-$D$373)</f>
        <v/>
      </c>
      <c r="L355" s="46" t="str">
        <f t="shared" si="101"/>
        <v/>
      </c>
      <c r="M355" s="40" t="s">
        <v>38</v>
      </c>
      <c r="N355" s="38" t="str">
        <f>IF(ISBLANK(E355),"",E355-$E$373)</f>
        <v/>
      </c>
      <c r="O355" s="46" t="str">
        <f t="shared" si="102"/>
        <v/>
      </c>
      <c r="P355" s="40" t="s">
        <v>38</v>
      </c>
      <c r="Q355" s="41" t="str">
        <f t="shared" si="106"/>
        <v/>
      </c>
      <c r="R355" s="42" t="s">
        <v>38</v>
      </c>
      <c r="S355" s="43" t="str">
        <f t="shared" si="107"/>
        <v/>
      </c>
      <c r="T355" s="44" t="str">
        <f>IF(M355="ON",IF(ISBLANK(D355),"0",D355),"0")</f>
        <v>0</v>
      </c>
      <c r="U355" s="44" t="str">
        <f t="shared" si="103"/>
        <v>0</v>
      </c>
      <c r="V355" s="44" t="str">
        <f t="shared" si="104"/>
        <v>0</v>
      </c>
      <c r="W355" s="44" t="str">
        <f t="shared" si="105"/>
        <v>0</v>
      </c>
      <c r="X355" s="45"/>
    </row>
    <row r="356" spans="1:24" x14ac:dyDescent="0.3">
      <c r="A356" s="69">
        <v>4</v>
      </c>
      <c r="B356" s="36"/>
      <c r="C356" s="37"/>
      <c r="D356" s="37"/>
      <c r="E356" s="37"/>
      <c r="F356" s="37"/>
      <c r="G356" s="37"/>
      <c r="H356" s="37"/>
      <c r="I356" s="37"/>
      <c r="J356" s="6"/>
      <c r="K356" s="122" t="str">
        <f>IF(ISBLANK(D356),"",IF(D355&lt;D356,((D356-200)-$D$373),((D356+200)-$D$373)))</f>
        <v/>
      </c>
      <c r="L356" s="123" t="str">
        <f t="shared" si="101"/>
        <v/>
      </c>
      <c r="M356" s="124" t="s">
        <v>38</v>
      </c>
      <c r="N356" s="122" t="str">
        <f>IF(ISBLANK(E356),"",(400-E356)-$E$373)</f>
        <v/>
      </c>
      <c r="O356" s="123" t="str">
        <f t="shared" si="102"/>
        <v/>
      </c>
      <c r="P356" s="124" t="s">
        <v>38</v>
      </c>
      <c r="Q356" s="125" t="str">
        <f t="shared" si="106"/>
        <v/>
      </c>
      <c r="R356" s="126" t="s">
        <v>38</v>
      </c>
      <c r="S356" s="127" t="str">
        <f t="shared" si="107"/>
        <v/>
      </c>
      <c r="T356" s="128" t="str">
        <f>IF(M356="ON",IF(ISBLANK(D356),"0",IF(D355&lt;D356,(D356-200),(D356+200))),"0")</f>
        <v>0</v>
      </c>
      <c r="U356" s="128" t="str">
        <f t="shared" si="103"/>
        <v>0</v>
      </c>
      <c r="V356" s="128" t="str">
        <f t="shared" si="104"/>
        <v>0</v>
      </c>
      <c r="W356" s="128" t="str">
        <f t="shared" si="105"/>
        <v>0</v>
      </c>
      <c r="X356" s="129"/>
    </row>
    <row r="357" spans="1:24" x14ac:dyDescent="0.3">
      <c r="A357" s="69">
        <v>5</v>
      </c>
      <c r="B357" s="36"/>
      <c r="C357" s="37"/>
      <c r="D357" s="37"/>
      <c r="E357" s="37"/>
      <c r="F357" s="37"/>
      <c r="G357" s="37"/>
      <c r="H357" s="37"/>
      <c r="I357" s="37"/>
      <c r="J357" s="6"/>
      <c r="K357" s="38" t="str">
        <f>IF(ISBLANK(D357),"",D357-$D$373)</f>
        <v/>
      </c>
      <c r="L357" s="46" t="str">
        <f t="shared" si="101"/>
        <v/>
      </c>
      <c r="M357" s="40" t="s">
        <v>38</v>
      </c>
      <c r="N357" s="38" t="str">
        <f>IF(ISBLANK(E357),"",E357-$E$373)</f>
        <v/>
      </c>
      <c r="O357" s="46" t="str">
        <f t="shared" si="102"/>
        <v/>
      </c>
      <c r="P357" s="40" t="s">
        <v>38</v>
      </c>
      <c r="Q357" s="41" t="str">
        <f t="shared" si="106"/>
        <v/>
      </c>
      <c r="R357" s="42" t="s">
        <v>38</v>
      </c>
      <c r="S357" s="43" t="str">
        <f t="shared" si="107"/>
        <v/>
      </c>
      <c r="T357" s="44" t="str">
        <f>IF(M357="ON",IF(ISBLANK(D357),"0",D357),"0")</f>
        <v>0</v>
      </c>
      <c r="U357" s="44" t="str">
        <f t="shared" si="103"/>
        <v>0</v>
      </c>
      <c r="V357" s="44" t="str">
        <f t="shared" si="104"/>
        <v>0</v>
      </c>
      <c r="W357" s="44" t="str">
        <f t="shared" si="105"/>
        <v>0</v>
      </c>
      <c r="X357" s="45"/>
    </row>
    <row r="358" spans="1:24" x14ac:dyDescent="0.3">
      <c r="A358" s="69">
        <v>6</v>
      </c>
      <c r="B358" s="36"/>
      <c r="C358" s="37"/>
      <c r="D358" s="37"/>
      <c r="E358" s="37"/>
      <c r="F358" s="37"/>
      <c r="G358" s="37"/>
      <c r="H358" s="37"/>
      <c r="I358" s="37"/>
      <c r="J358" s="6"/>
      <c r="K358" s="122" t="str">
        <f>IF(ISBLANK(D358),"",IF(D357&lt;D358,((D358-200)-$D$373),((D358+200)-$D$373)))</f>
        <v/>
      </c>
      <c r="L358" s="123" t="str">
        <f t="shared" si="101"/>
        <v/>
      </c>
      <c r="M358" s="124" t="s">
        <v>38</v>
      </c>
      <c r="N358" s="122" t="str">
        <f>IF(ISBLANK(E358),"",(400-E358)-$E$373)</f>
        <v/>
      </c>
      <c r="O358" s="123" t="str">
        <f t="shared" si="102"/>
        <v/>
      </c>
      <c r="P358" s="124" t="s">
        <v>38</v>
      </c>
      <c r="Q358" s="125" t="str">
        <f t="shared" si="106"/>
        <v/>
      </c>
      <c r="R358" s="126" t="s">
        <v>38</v>
      </c>
      <c r="S358" s="127" t="str">
        <f t="shared" si="107"/>
        <v/>
      </c>
      <c r="T358" s="128" t="str">
        <f>IF(M358="ON",IF(ISBLANK(D358),"0",IF(D357&lt;D358,(D358-200),(D358+200))),"0")</f>
        <v>0</v>
      </c>
      <c r="U358" s="128" t="str">
        <f t="shared" si="103"/>
        <v>0</v>
      </c>
      <c r="V358" s="128" t="str">
        <f t="shared" si="104"/>
        <v>0</v>
      </c>
      <c r="W358" s="128" t="str">
        <f t="shared" si="105"/>
        <v>0</v>
      </c>
      <c r="X358" s="129"/>
    </row>
    <row r="359" spans="1:24" x14ac:dyDescent="0.3">
      <c r="A359" s="69">
        <v>7</v>
      </c>
      <c r="B359" s="36"/>
      <c r="C359" s="37"/>
      <c r="D359" s="37"/>
      <c r="E359" s="37"/>
      <c r="F359" s="37"/>
      <c r="G359" s="37"/>
      <c r="H359" s="37"/>
      <c r="I359" s="37"/>
      <c r="J359" s="6"/>
      <c r="K359" s="38" t="str">
        <f>IF(ISBLANK(D359),"",D359-$D$373)</f>
        <v/>
      </c>
      <c r="L359" s="46" t="str">
        <f t="shared" si="101"/>
        <v/>
      </c>
      <c r="M359" s="40" t="s">
        <v>38</v>
      </c>
      <c r="N359" s="38" t="str">
        <f>IF(ISBLANK(E359),"",E359-$E$373)</f>
        <v/>
      </c>
      <c r="O359" s="46" t="str">
        <f t="shared" si="102"/>
        <v/>
      </c>
      <c r="P359" s="40" t="s">
        <v>38</v>
      </c>
      <c r="Q359" s="41" t="str">
        <f t="shared" si="106"/>
        <v/>
      </c>
      <c r="R359" s="42" t="s">
        <v>38</v>
      </c>
      <c r="S359" s="43" t="str">
        <f t="shared" si="107"/>
        <v/>
      </c>
      <c r="T359" s="44" t="str">
        <f>IF(M359="ON",IF(ISBLANK(D359),"0",D359),"0")</f>
        <v>0</v>
      </c>
      <c r="U359" s="44" t="str">
        <f t="shared" si="103"/>
        <v>0</v>
      </c>
      <c r="V359" s="44" t="str">
        <f t="shared" si="104"/>
        <v>0</v>
      </c>
      <c r="W359" s="44" t="str">
        <f t="shared" si="105"/>
        <v>0</v>
      </c>
      <c r="X359" s="45"/>
    </row>
    <row r="360" spans="1:24" x14ac:dyDescent="0.3">
      <c r="A360" s="69">
        <v>8</v>
      </c>
      <c r="B360" s="36"/>
      <c r="C360" s="37"/>
      <c r="D360" s="37"/>
      <c r="E360" s="37"/>
      <c r="F360" s="37"/>
      <c r="G360" s="37"/>
      <c r="H360" s="37"/>
      <c r="I360" s="37"/>
      <c r="J360" s="6"/>
      <c r="K360" s="122" t="str">
        <f>IF(ISBLANK(D360),"",IF(D359&lt;D360,((D360-200)-$D$373),((D360+200)-$D$373)))</f>
        <v/>
      </c>
      <c r="L360" s="123" t="str">
        <f t="shared" si="101"/>
        <v/>
      </c>
      <c r="M360" s="124" t="s">
        <v>38</v>
      </c>
      <c r="N360" s="122" t="str">
        <f>IF(ISBLANK(E360),"",(400-E360)-$E$373)</f>
        <v/>
      </c>
      <c r="O360" s="123" t="str">
        <f t="shared" si="102"/>
        <v/>
      </c>
      <c r="P360" s="124" t="s">
        <v>38</v>
      </c>
      <c r="Q360" s="125" t="str">
        <f t="shared" si="106"/>
        <v/>
      </c>
      <c r="R360" s="126" t="s">
        <v>38</v>
      </c>
      <c r="S360" s="127" t="str">
        <f t="shared" si="107"/>
        <v/>
      </c>
      <c r="T360" s="128" t="str">
        <f>IF(M360="ON",IF(ISBLANK(D360),"0",IF(D359&lt;D360,(D360-200),(D360+200))),"0")</f>
        <v>0</v>
      </c>
      <c r="U360" s="128" t="str">
        <f t="shared" si="103"/>
        <v>0</v>
      </c>
      <c r="V360" s="128" t="str">
        <f t="shared" si="104"/>
        <v>0</v>
      </c>
      <c r="W360" s="128" t="str">
        <f t="shared" si="105"/>
        <v>0</v>
      </c>
      <c r="X360" s="129"/>
    </row>
    <row r="361" spans="1:24" x14ac:dyDescent="0.3">
      <c r="A361" s="69">
        <v>9</v>
      </c>
      <c r="B361" s="36"/>
      <c r="C361" s="37"/>
      <c r="D361" s="37"/>
      <c r="E361" s="37"/>
      <c r="F361" s="37"/>
      <c r="G361" s="37"/>
      <c r="H361" s="37"/>
      <c r="I361" s="37"/>
      <c r="J361" s="6"/>
      <c r="K361" s="38" t="str">
        <f>IF(ISBLANK(D361),"",D361-$D$373)</f>
        <v/>
      </c>
      <c r="L361" s="46" t="str">
        <f t="shared" si="101"/>
        <v/>
      </c>
      <c r="M361" s="40" t="s">
        <v>38</v>
      </c>
      <c r="N361" s="38" t="str">
        <f>IF(ISBLANK(E361),"",E361-$E$373)</f>
        <v/>
      </c>
      <c r="O361" s="46" t="str">
        <f t="shared" si="102"/>
        <v/>
      </c>
      <c r="P361" s="40" t="s">
        <v>38</v>
      </c>
      <c r="Q361" s="41" t="str">
        <f t="shared" si="106"/>
        <v/>
      </c>
      <c r="R361" s="42" t="s">
        <v>38</v>
      </c>
      <c r="S361" s="43" t="str">
        <f t="shared" si="107"/>
        <v/>
      </c>
      <c r="T361" s="44" t="str">
        <f>IF(M361="ON",IF(ISBLANK(D361),"0",D361),"0")</f>
        <v>0</v>
      </c>
      <c r="U361" s="44" t="str">
        <f t="shared" si="103"/>
        <v>0</v>
      </c>
      <c r="V361" s="44" t="str">
        <f t="shared" si="104"/>
        <v>0</v>
      </c>
      <c r="W361" s="44" t="str">
        <f t="shared" si="105"/>
        <v>0</v>
      </c>
      <c r="X361" s="45"/>
    </row>
    <row r="362" spans="1:24" x14ac:dyDescent="0.3">
      <c r="A362" s="69">
        <v>10</v>
      </c>
      <c r="B362" s="36"/>
      <c r="C362" s="37"/>
      <c r="D362" s="37"/>
      <c r="E362" s="37"/>
      <c r="F362" s="37"/>
      <c r="G362" s="37"/>
      <c r="H362" s="37"/>
      <c r="I362" s="37"/>
      <c r="J362" s="6"/>
      <c r="K362" s="122" t="str">
        <f>IF(ISBLANK(D362),"",IF(D361&lt;D362,((D362-200)-$D$373),((D362+200)-$D$373)))</f>
        <v/>
      </c>
      <c r="L362" s="123" t="str">
        <f t="shared" si="101"/>
        <v/>
      </c>
      <c r="M362" s="124" t="s">
        <v>38</v>
      </c>
      <c r="N362" s="122" t="str">
        <f>IF(ISBLANK(E362),"",(400-E362)-$E$373)</f>
        <v/>
      </c>
      <c r="O362" s="123" t="str">
        <f t="shared" si="102"/>
        <v/>
      </c>
      <c r="P362" s="124" t="s">
        <v>38</v>
      </c>
      <c r="Q362" s="125" t="str">
        <f t="shared" si="106"/>
        <v/>
      </c>
      <c r="R362" s="126" t="s">
        <v>38</v>
      </c>
      <c r="S362" s="127" t="str">
        <f t="shared" si="107"/>
        <v/>
      </c>
      <c r="T362" s="128" t="str">
        <f>IF(M362="ON",IF(ISBLANK(D362),"0",IF(D361&lt;D362,(D362-200),(D362+200))),"0")</f>
        <v>0</v>
      </c>
      <c r="U362" s="128" t="str">
        <f t="shared" si="103"/>
        <v>0</v>
      </c>
      <c r="V362" s="128" t="str">
        <f t="shared" si="104"/>
        <v>0</v>
      </c>
      <c r="W362" s="128" t="str">
        <f t="shared" si="105"/>
        <v>0</v>
      </c>
      <c r="X362" s="129"/>
    </row>
    <row r="363" spans="1:24" x14ac:dyDescent="0.3">
      <c r="A363" s="69">
        <v>11</v>
      </c>
      <c r="B363" s="71"/>
      <c r="C363" s="71"/>
      <c r="D363" s="72"/>
      <c r="E363" s="72"/>
      <c r="F363" s="73"/>
      <c r="G363" s="73"/>
      <c r="H363" s="73"/>
      <c r="I363" s="73"/>
      <c r="J363" s="6"/>
      <c r="K363" s="38" t="str">
        <f>IF(ISBLANK(D363),"",D363-$D$373)</f>
        <v/>
      </c>
      <c r="L363" s="46" t="str">
        <f t="shared" si="101"/>
        <v/>
      </c>
      <c r="M363" s="40" t="s">
        <v>38</v>
      </c>
      <c r="N363" s="38" t="str">
        <f>IF(ISBLANK(E363),"",E363-$E$373)</f>
        <v/>
      </c>
      <c r="O363" s="46" t="str">
        <f t="shared" si="102"/>
        <v/>
      </c>
      <c r="P363" s="40" t="s">
        <v>38</v>
      </c>
      <c r="Q363" s="41" t="str">
        <f t="shared" si="106"/>
        <v/>
      </c>
      <c r="R363" s="42" t="s">
        <v>38</v>
      </c>
      <c r="S363" s="43" t="str">
        <f t="shared" si="107"/>
        <v/>
      </c>
      <c r="T363" s="44" t="str">
        <f>IF(M363="ON",IF(ISBLANK(D363),"0",D363),"0")</f>
        <v>0</v>
      </c>
      <c r="U363" s="44" t="str">
        <f t="shared" si="103"/>
        <v>0</v>
      </c>
      <c r="V363" s="44" t="str">
        <f t="shared" si="104"/>
        <v>0</v>
      </c>
      <c r="W363" s="44" t="str">
        <f t="shared" si="105"/>
        <v>0</v>
      </c>
      <c r="X363" s="45"/>
    </row>
    <row r="364" spans="1:24" x14ac:dyDescent="0.3">
      <c r="A364" s="69">
        <v>12</v>
      </c>
      <c r="B364" s="71"/>
      <c r="C364" s="71"/>
      <c r="D364" s="72"/>
      <c r="E364" s="72"/>
      <c r="F364" s="73"/>
      <c r="G364" s="73"/>
      <c r="H364" s="73"/>
      <c r="I364" s="73"/>
      <c r="J364" s="6"/>
      <c r="K364" s="122" t="str">
        <f>IF(ISBLANK(D364),"",IF(D363&lt;D364,((D364-200)-$D$373),((D364+200)-$D$373)))</f>
        <v/>
      </c>
      <c r="L364" s="123" t="str">
        <f t="shared" si="101"/>
        <v/>
      </c>
      <c r="M364" s="124" t="s">
        <v>38</v>
      </c>
      <c r="N364" s="122" t="str">
        <f>IF(ISBLANK(E364),"",(400-E364)-$E$373)</f>
        <v/>
      </c>
      <c r="O364" s="123" t="str">
        <f t="shared" si="102"/>
        <v/>
      </c>
      <c r="P364" s="124" t="s">
        <v>38</v>
      </c>
      <c r="Q364" s="125" t="str">
        <f t="shared" si="106"/>
        <v/>
      </c>
      <c r="R364" s="126" t="s">
        <v>38</v>
      </c>
      <c r="S364" s="127" t="str">
        <f t="shared" si="107"/>
        <v/>
      </c>
      <c r="T364" s="128" t="str">
        <f>IF(M364="ON",IF(ISBLANK(D364),"0",IF(D363&lt;D364,(D364-200),(D364+200))),"0")</f>
        <v>0</v>
      </c>
      <c r="U364" s="128" t="str">
        <f t="shared" si="103"/>
        <v>0</v>
      </c>
      <c r="V364" s="128" t="str">
        <f t="shared" si="104"/>
        <v>0</v>
      </c>
      <c r="W364" s="128" t="str">
        <f t="shared" si="105"/>
        <v>0</v>
      </c>
      <c r="X364" s="129"/>
    </row>
    <row r="365" spans="1:24" x14ac:dyDescent="0.3">
      <c r="A365" s="69">
        <v>13</v>
      </c>
      <c r="B365" s="71"/>
      <c r="C365" s="71"/>
      <c r="D365" s="72"/>
      <c r="E365" s="72"/>
      <c r="F365" s="73"/>
      <c r="G365" s="73"/>
      <c r="H365" s="73"/>
      <c r="I365" s="73"/>
      <c r="J365" s="6"/>
      <c r="K365" s="38" t="str">
        <f>IF(ISBLANK(D365),"",D365-$D$373)</f>
        <v/>
      </c>
      <c r="L365" s="46" t="str">
        <f t="shared" si="101"/>
        <v/>
      </c>
      <c r="M365" s="40" t="s">
        <v>38</v>
      </c>
      <c r="N365" s="38" t="str">
        <f>IF(ISBLANK(E365),"",E365-$E$373)</f>
        <v/>
      </c>
      <c r="O365" s="46" t="str">
        <f t="shared" si="102"/>
        <v/>
      </c>
      <c r="P365" s="40" t="s">
        <v>38</v>
      </c>
      <c r="Q365" s="41" t="str">
        <f t="shared" si="106"/>
        <v/>
      </c>
      <c r="R365" s="42" t="s">
        <v>38</v>
      </c>
      <c r="S365" s="43" t="str">
        <f t="shared" si="107"/>
        <v/>
      </c>
      <c r="T365" s="44" t="str">
        <f>IF(M365="ON",IF(ISBLANK(D365),"0",D365),"0")</f>
        <v>0</v>
      </c>
      <c r="U365" s="44" t="str">
        <f t="shared" si="103"/>
        <v>0</v>
      </c>
      <c r="V365" s="44" t="str">
        <f t="shared" si="104"/>
        <v>0</v>
      </c>
      <c r="W365" s="44" t="str">
        <f t="shared" si="105"/>
        <v>0</v>
      </c>
      <c r="X365" s="45"/>
    </row>
    <row r="366" spans="1:24" x14ac:dyDescent="0.3">
      <c r="A366" s="69">
        <v>14</v>
      </c>
      <c r="B366" s="71"/>
      <c r="C366" s="71"/>
      <c r="D366" s="72"/>
      <c r="E366" s="72"/>
      <c r="F366" s="73"/>
      <c r="G366" s="73"/>
      <c r="H366" s="73"/>
      <c r="I366" s="73"/>
      <c r="J366" s="6"/>
      <c r="K366" s="122" t="str">
        <f>IF(ISBLANK(D366),"",IF(D365&lt;D366,((D366-200)-$D$373),((D366+200)-$D$373)))</f>
        <v/>
      </c>
      <c r="L366" s="123" t="str">
        <f t="shared" si="101"/>
        <v/>
      </c>
      <c r="M366" s="124" t="s">
        <v>38</v>
      </c>
      <c r="N366" s="122" t="str">
        <f>IF(ISBLANK(E366),"",(400-E366)-$E$373)</f>
        <v/>
      </c>
      <c r="O366" s="123" t="str">
        <f t="shared" si="102"/>
        <v/>
      </c>
      <c r="P366" s="124" t="s">
        <v>38</v>
      </c>
      <c r="Q366" s="125" t="str">
        <f t="shared" si="106"/>
        <v/>
      </c>
      <c r="R366" s="126" t="s">
        <v>38</v>
      </c>
      <c r="S366" s="127" t="str">
        <f t="shared" si="107"/>
        <v/>
      </c>
      <c r="T366" s="128" t="str">
        <f>IF(M366="ON",IF(ISBLANK(D366),"0",IF(D365&lt;D366,(D366-200),(D366+200))),"0")</f>
        <v>0</v>
      </c>
      <c r="U366" s="128" t="str">
        <f t="shared" si="103"/>
        <v>0</v>
      </c>
      <c r="V366" s="128" t="str">
        <f t="shared" si="104"/>
        <v>0</v>
      </c>
      <c r="W366" s="128" t="str">
        <f t="shared" si="105"/>
        <v>0</v>
      </c>
      <c r="X366" s="129"/>
    </row>
    <row r="367" spans="1:24" x14ac:dyDescent="0.3">
      <c r="A367" s="69">
        <v>15</v>
      </c>
      <c r="B367" s="71"/>
      <c r="C367" s="71"/>
      <c r="D367" s="72"/>
      <c r="E367" s="72"/>
      <c r="F367" s="73"/>
      <c r="G367" s="73"/>
      <c r="H367" s="73"/>
      <c r="I367" s="73"/>
      <c r="J367" s="6"/>
      <c r="K367" s="38" t="str">
        <f>IF(ISBLANK(D367),"",D367-$D$373)</f>
        <v/>
      </c>
      <c r="L367" s="46" t="str">
        <f t="shared" si="101"/>
        <v/>
      </c>
      <c r="M367" s="40" t="s">
        <v>38</v>
      </c>
      <c r="N367" s="38" t="str">
        <f>IF(ISBLANK(E367),"",E367-$E$373)</f>
        <v/>
      </c>
      <c r="O367" s="46" t="str">
        <f t="shared" si="102"/>
        <v/>
      </c>
      <c r="P367" s="40" t="s">
        <v>38</v>
      </c>
      <c r="Q367" s="41" t="str">
        <f t="shared" si="106"/>
        <v/>
      </c>
      <c r="R367" s="42" t="s">
        <v>38</v>
      </c>
      <c r="S367" s="43" t="str">
        <f t="shared" si="107"/>
        <v/>
      </c>
      <c r="T367" s="44" t="str">
        <f>IF(M367="ON",IF(ISBLANK(D367),"0",D367),"0")</f>
        <v>0</v>
      </c>
      <c r="U367" s="44" t="str">
        <f t="shared" si="103"/>
        <v>0</v>
      </c>
      <c r="V367" s="44" t="str">
        <f t="shared" si="104"/>
        <v>0</v>
      </c>
      <c r="W367" s="44" t="str">
        <f t="shared" si="105"/>
        <v>0</v>
      </c>
      <c r="X367" s="45"/>
    </row>
    <row r="368" spans="1:24" x14ac:dyDescent="0.3">
      <c r="A368" s="69">
        <v>16</v>
      </c>
      <c r="B368" s="71"/>
      <c r="C368" s="71"/>
      <c r="D368" s="72"/>
      <c r="E368" s="72"/>
      <c r="F368" s="73"/>
      <c r="G368" s="73"/>
      <c r="H368" s="73"/>
      <c r="I368" s="73"/>
      <c r="J368" s="6"/>
      <c r="K368" s="122" t="str">
        <f>IF(ISBLANK(D368),"",IF(D367&lt;D368,((D368-200)-$D$373),((D368+200)-$D$373)))</f>
        <v/>
      </c>
      <c r="L368" s="123" t="str">
        <f t="shared" si="101"/>
        <v/>
      </c>
      <c r="M368" s="124" t="s">
        <v>38</v>
      </c>
      <c r="N368" s="122" t="str">
        <f>IF(ISBLANK(E368),"",(400-E368)-$E$373)</f>
        <v/>
      </c>
      <c r="O368" s="123" t="str">
        <f t="shared" si="102"/>
        <v/>
      </c>
      <c r="P368" s="124" t="s">
        <v>38</v>
      </c>
      <c r="Q368" s="125" t="str">
        <f t="shared" si="106"/>
        <v/>
      </c>
      <c r="R368" s="126" t="s">
        <v>38</v>
      </c>
      <c r="S368" s="127" t="str">
        <f t="shared" si="107"/>
        <v/>
      </c>
      <c r="T368" s="128" t="str">
        <f>IF(M368="ON",IF(ISBLANK(D368),"0",IF(D367&lt;D368,(D368-200),(D368+200))),"0")</f>
        <v>0</v>
      </c>
      <c r="U368" s="128" t="str">
        <f t="shared" si="103"/>
        <v>0</v>
      </c>
      <c r="V368" s="128" t="str">
        <f t="shared" si="104"/>
        <v>0</v>
      </c>
      <c r="W368" s="128" t="str">
        <f t="shared" si="105"/>
        <v>0</v>
      </c>
      <c r="X368" s="129"/>
    </row>
    <row r="369" spans="1:24" x14ac:dyDescent="0.3">
      <c r="A369" s="69">
        <v>17</v>
      </c>
      <c r="B369" s="71"/>
      <c r="C369" s="71"/>
      <c r="D369" s="72"/>
      <c r="E369" s="72"/>
      <c r="F369" s="73"/>
      <c r="G369" s="73"/>
      <c r="H369" s="73"/>
      <c r="I369" s="73"/>
      <c r="J369" s="6"/>
      <c r="K369" s="38" t="str">
        <f>IF(ISBLANK(D369),"",D369-$D$373)</f>
        <v/>
      </c>
      <c r="L369" s="46" t="str">
        <f t="shared" si="101"/>
        <v/>
      </c>
      <c r="M369" s="40" t="s">
        <v>38</v>
      </c>
      <c r="N369" s="38" t="str">
        <f>IF(ISBLANK(E369),"",E369-$E$373)</f>
        <v/>
      </c>
      <c r="O369" s="46" t="str">
        <f t="shared" si="102"/>
        <v/>
      </c>
      <c r="P369" s="40" t="s">
        <v>38</v>
      </c>
      <c r="Q369" s="41" t="str">
        <f t="shared" si="106"/>
        <v/>
      </c>
      <c r="R369" s="42" t="s">
        <v>38</v>
      </c>
      <c r="S369" s="43" t="str">
        <f t="shared" si="107"/>
        <v/>
      </c>
      <c r="T369" s="44" t="str">
        <f>IF(M369="ON",IF(ISBLANK(D369),"0",D369),"0")</f>
        <v>0</v>
      </c>
      <c r="U369" s="44" t="str">
        <f t="shared" si="103"/>
        <v>0</v>
      </c>
      <c r="V369" s="44" t="str">
        <f t="shared" si="104"/>
        <v>0</v>
      </c>
      <c r="W369" s="44" t="str">
        <f t="shared" si="105"/>
        <v>0</v>
      </c>
      <c r="X369" s="45"/>
    </row>
    <row r="370" spans="1:24" x14ac:dyDescent="0.3">
      <c r="A370" s="69">
        <v>18</v>
      </c>
      <c r="B370" s="71"/>
      <c r="C370" s="71"/>
      <c r="D370" s="72"/>
      <c r="E370" s="72"/>
      <c r="F370" s="73"/>
      <c r="G370" s="73"/>
      <c r="H370" s="73"/>
      <c r="I370" s="73"/>
      <c r="J370" s="6"/>
      <c r="K370" s="122" t="str">
        <f>IF(ISBLANK(D370),"",IF(D369&lt;D370,((D370-200)-$D$373),((D370+200)-$D$373)))</f>
        <v/>
      </c>
      <c r="L370" s="123" t="str">
        <f t="shared" si="101"/>
        <v/>
      </c>
      <c r="M370" s="124" t="s">
        <v>38</v>
      </c>
      <c r="N370" s="122" t="str">
        <f>IF(ISBLANK(E370),"",(400-E370)-$E$373)</f>
        <v/>
      </c>
      <c r="O370" s="123" t="str">
        <f t="shared" si="102"/>
        <v/>
      </c>
      <c r="P370" s="124" t="s">
        <v>38</v>
      </c>
      <c r="Q370" s="125" t="str">
        <f t="shared" si="106"/>
        <v/>
      </c>
      <c r="R370" s="126" t="s">
        <v>38</v>
      </c>
      <c r="S370" s="127" t="str">
        <f t="shared" si="107"/>
        <v/>
      </c>
      <c r="T370" s="128" t="str">
        <f>IF(M370="ON",IF(ISBLANK(D370),"0",IF(D369&lt;D370,(D370-200),(D370+200))),"0")</f>
        <v>0</v>
      </c>
      <c r="U370" s="128" t="str">
        <f t="shared" si="103"/>
        <v>0</v>
      </c>
      <c r="V370" s="128" t="str">
        <f t="shared" si="104"/>
        <v>0</v>
      </c>
      <c r="W370" s="128" t="str">
        <f t="shared" si="105"/>
        <v>0</v>
      </c>
      <c r="X370" s="129"/>
    </row>
    <row r="371" spans="1:24" x14ac:dyDescent="0.3">
      <c r="A371" s="69">
        <v>19</v>
      </c>
      <c r="B371" s="71"/>
      <c r="C371" s="71"/>
      <c r="D371" s="72"/>
      <c r="E371" s="72"/>
      <c r="F371" s="73"/>
      <c r="G371" s="73"/>
      <c r="H371" s="73"/>
      <c r="I371" s="73"/>
      <c r="J371" s="6"/>
      <c r="K371" s="38" t="str">
        <f>IF(ISBLANK(D371),"",D371-$D$373)</f>
        <v/>
      </c>
      <c r="L371" s="46" t="str">
        <f t="shared" si="101"/>
        <v/>
      </c>
      <c r="M371" s="40" t="s">
        <v>38</v>
      </c>
      <c r="N371" s="38" t="str">
        <f>IF(ISBLANK(E371),"",E371-$E$373)</f>
        <v/>
      </c>
      <c r="O371" s="46" t="str">
        <f t="shared" si="102"/>
        <v/>
      </c>
      <c r="P371" s="40" t="s">
        <v>38</v>
      </c>
      <c r="Q371" s="41" t="str">
        <f t="shared" si="106"/>
        <v/>
      </c>
      <c r="R371" s="42" t="s">
        <v>38</v>
      </c>
      <c r="S371" s="43" t="str">
        <f t="shared" si="107"/>
        <v/>
      </c>
      <c r="T371" s="44" t="str">
        <f>IF(M371="ON",IF(ISBLANK(D371),"0",D371),"0")</f>
        <v>0</v>
      </c>
      <c r="U371" s="44" t="str">
        <f t="shared" si="103"/>
        <v>0</v>
      </c>
      <c r="V371" s="44" t="str">
        <f t="shared" si="104"/>
        <v>0</v>
      </c>
      <c r="W371" s="44" t="str">
        <f t="shared" si="105"/>
        <v>0</v>
      </c>
      <c r="X371" s="45"/>
    </row>
    <row r="372" spans="1:24" x14ac:dyDescent="0.3">
      <c r="A372" s="69">
        <v>20</v>
      </c>
      <c r="B372" s="71"/>
      <c r="C372" s="71"/>
      <c r="D372" s="72"/>
      <c r="E372" s="72"/>
      <c r="F372" s="73"/>
      <c r="G372" s="73"/>
      <c r="H372" s="73"/>
      <c r="I372" s="73"/>
      <c r="J372" s="6"/>
      <c r="K372" s="122" t="str">
        <f>IF(ISBLANK(D372),"",IF(D371&lt;D372,((D372-200)-$D$373),((D372+200)-$D$373)))</f>
        <v/>
      </c>
      <c r="L372" s="123" t="str">
        <f t="shared" si="101"/>
        <v/>
      </c>
      <c r="M372" s="124" t="s">
        <v>38</v>
      </c>
      <c r="N372" s="122" t="str">
        <f>IF(ISBLANK(E372),"",(400-E372)-$E$373)</f>
        <v/>
      </c>
      <c r="O372" s="123" t="str">
        <f t="shared" si="102"/>
        <v/>
      </c>
      <c r="P372" s="124" t="s">
        <v>38</v>
      </c>
      <c r="Q372" s="125" t="str">
        <f t="shared" si="106"/>
        <v/>
      </c>
      <c r="R372" s="126" t="s">
        <v>38</v>
      </c>
      <c r="S372" s="127" t="str">
        <f t="shared" si="107"/>
        <v/>
      </c>
      <c r="T372" s="128" t="str">
        <f>IF(M372="ON",IF(ISBLANK(D372),"0",IF(D371&lt;D372,(D372-200),(D372+200))),"0")</f>
        <v>0</v>
      </c>
      <c r="U372" s="128" t="str">
        <f t="shared" si="103"/>
        <v>0</v>
      </c>
      <c r="V372" s="128" t="str">
        <f t="shared" si="104"/>
        <v>0</v>
      </c>
      <c r="W372" s="128" t="str">
        <f t="shared" si="105"/>
        <v>0</v>
      </c>
      <c r="X372" s="129"/>
    </row>
    <row r="373" spans="1:24" x14ac:dyDescent="0.3">
      <c r="A373" s="52"/>
      <c r="B373" s="49">
        <f>B353</f>
        <v>0</v>
      </c>
      <c r="C373" s="49">
        <f>C353</f>
        <v>0</v>
      </c>
      <c r="D373" s="50">
        <f>T373</f>
        <v>0</v>
      </c>
      <c r="E373" s="50">
        <f>U373</f>
        <v>0</v>
      </c>
      <c r="F373" s="51">
        <f>V373</f>
        <v>0</v>
      </c>
      <c r="G373" s="51">
        <f>W373</f>
        <v>0</v>
      </c>
      <c r="H373" s="49">
        <f>H353</f>
        <v>0</v>
      </c>
      <c r="I373" s="49">
        <f>I353</f>
        <v>0</v>
      </c>
      <c r="J373" s="6"/>
      <c r="K373" s="52"/>
      <c r="L373" s="53"/>
      <c r="M373" s="54"/>
      <c r="N373" s="52"/>
      <c r="O373" s="53"/>
      <c r="P373" s="55"/>
      <c r="Q373" s="52"/>
      <c r="R373" s="55"/>
      <c r="S373" s="54"/>
      <c r="T373" s="56">
        <f>IF(T374=0,VALUE(0),(T353+T354+T355+T356+T357+T358+T359+T360+T361+T362+T363+T364+T365+T366+T367+T368+T369+T370+T371+T372)/T374)</f>
        <v>0</v>
      </c>
      <c r="U373" s="57">
        <f>IF(U374=0,VALUE(0),(U353+U354+U355+U356+U357+U358+U359+U360+U361+U362+U363+U364+U365+U366+U367+U368+U369+U370+U371+U372)/U374)</f>
        <v>0</v>
      </c>
      <c r="V373" s="57">
        <f>IF(V374=0,VALUE(0),(V353+V354+V355+V356+V357+V358+V359+V360+V361+V362+V363+V364+V365+V366+V367+V368+V369+V370+V371+V372)/V374)</f>
        <v>0</v>
      </c>
      <c r="W373" s="57">
        <f>IF(W374=0,VALUE(0),(W353+W354+W355+W356+W357+W358+W359+W360+W361+W362+W363+W364+W365+W366+W367+W368+W369+W370+W371+W372)/W374)</f>
        <v>0</v>
      </c>
      <c r="X373" s="58"/>
    </row>
    <row r="374" spans="1:24" x14ac:dyDescent="0.3">
      <c r="A374" s="62"/>
      <c r="B374" s="19"/>
      <c r="C374" s="19"/>
      <c r="D374" s="60"/>
      <c r="E374" s="60"/>
      <c r="F374" s="61"/>
      <c r="G374" s="61"/>
      <c r="H374" s="19"/>
      <c r="I374" s="19"/>
      <c r="J374" s="19"/>
      <c r="K374" s="62"/>
      <c r="L374" s="63"/>
      <c r="M374" s="64"/>
      <c r="N374" s="62"/>
      <c r="O374" s="63"/>
      <c r="P374" s="65"/>
      <c r="Q374" s="62"/>
      <c r="R374" s="65"/>
      <c r="S374" s="64"/>
      <c r="T374" s="66">
        <f>COUNT(T353:T372)</f>
        <v>0</v>
      </c>
      <c r="U374" s="66">
        <f>COUNT(U353:U372)</f>
        <v>0</v>
      </c>
      <c r="V374" s="66">
        <f>COUNT(V353:V372)</f>
        <v>0</v>
      </c>
      <c r="W374" s="66">
        <f>COUNT(W353:W372)</f>
        <v>0</v>
      </c>
      <c r="X374" s="64"/>
    </row>
    <row r="376" spans="1:24" x14ac:dyDescent="0.3">
      <c r="A376" s="23" t="s">
        <v>24</v>
      </c>
      <c r="B376" s="23" t="s">
        <v>25</v>
      </c>
      <c r="C376" s="23" t="s">
        <v>26</v>
      </c>
      <c r="D376" s="23" t="s">
        <v>4</v>
      </c>
      <c r="E376" s="23" t="s">
        <v>5</v>
      </c>
      <c r="F376" s="23" t="s">
        <v>27</v>
      </c>
      <c r="G376" s="23" t="s">
        <v>28</v>
      </c>
      <c r="H376" s="23" t="s">
        <v>8</v>
      </c>
      <c r="I376" s="24" t="s">
        <v>29</v>
      </c>
      <c r="J376" s="25"/>
      <c r="K376" s="24" t="s">
        <v>30</v>
      </c>
      <c r="L376" s="26" t="s">
        <v>31</v>
      </c>
      <c r="M376" s="25"/>
      <c r="N376" s="24" t="s">
        <v>32</v>
      </c>
      <c r="O376" s="26" t="s">
        <v>31</v>
      </c>
      <c r="P376" s="25"/>
      <c r="Q376" s="24" t="s">
        <v>33</v>
      </c>
      <c r="R376" s="26"/>
      <c r="S376" s="25" t="s">
        <v>34</v>
      </c>
      <c r="T376" s="67" t="s">
        <v>35</v>
      </c>
      <c r="U376" s="27" t="s">
        <v>35</v>
      </c>
      <c r="V376" s="27" t="s">
        <v>36</v>
      </c>
      <c r="W376" s="28" t="s">
        <v>36</v>
      </c>
      <c r="X376" s="206" t="s">
        <v>43</v>
      </c>
    </row>
    <row r="377" spans="1:24" x14ac:dyDescent="0.3">
      <c r="A377" s="29"/>
      <c r="B377" s="29"/>
      <c r="C377" s="29"/>
      <c r="D377" s="29"/>
      <c r="E377" s="29"/>
      <c r="F377" s="29"/>
      <c r="G377" s="29"/>
      <c r="H377" s="29"/>
      <c r="I377" s="30"/>
      <c r="J377" s="31"/>
      <c r="K377" s="30"/>
      <c r="L377" s="32"/>
      <c r="M377" s="31"/>
      <c r="N377" s="30"/>
      <c r="O377" s="32"/>
      <c r="P377" s="31"/>
      <c r="Q377" s="30"/>
      <c r="R377" s="32"/>
      <c r="S377" s="31"/>
      <c r="T377" s="68" t="s">
        <v>4</v>
      </c>
      <c r="U377" s="33" t="s">
        <v>5</v>
      </c>
      <c r="V377" s="33" t="s">
        <v>27</v>
      </c>
      <c r="W377" s="34" t="s">
        <v>37</v>
      </c>
      <c r="X377" s="207"/>
    </row>
    <row r="378" spans="1:24" x14ac:dyDescent="0.3">
      <c r="A378" s="69">
        <v>1</v>
      </c>
      <c r="B378" s="37"/>
      <c r="C378" s="37"/>
      <c r="D378" s="75"/>
      <c r="E378" s="75"/>
      <c r="F378" s="75"/>
      <c r="G378" s="75"/>
      <c r="H378" s="74"/>
      <c r="I378" s="74"/>
      <c r="J378" s="6"/>
      <c r="K378" s="38" t="str">
        <f>IF(ISBLANK(D378),"",D378-$D$398)</f>
        <v/>
      </c>
      <c r="L378" s="39" t="str">
        <f t="shared" ref="L378:L397" si="108">IF(K378="","",SIN(K378*PI()/200)*G378)</f>
        <v/>
      </c>
      <c r="M378" s="40" t="s">
        <v>38</v>
      </c>
      <c r="N378" s="38" t="str">
        <f>IF(ISBLANK(E378),"",E378-$E$398)</f>
        <v/>
      </c>
      <c r="O378" s="39" t="str">
        <f t="shared" ref="O378:O397" si="109">IF(N378="","",SIN(N378*PI()/200)*G378)</f>
        <v/>
      </c>
      <c r="P378" s="40" t="s">
        <v>38</v>
      </c>
      <c r="Q378" s="41" t="str">
        <f>IF(ISBLANK(F378),"",F378-$F$398)</f>
        <v/>
      </c>
      <c r="R378" s="42" t="s">
        <v>38</v>
      </c>
      <c r="S378" s="43" t="str">
        <f>IF(ISBLANK(G378),"",G378-$G$398)</f>
        <v/>
      </c>
      <c r="T378" s="44" t="str">
        <f>IF(M378="ON",IF(ISBLANK(D378),"0",D378),"0")</f>
        <v>0</v>
      </c>
      <c r="U378" s="44" t="str">
        <f t="shared" ref="U378:U397" si="110">IF(P378="ON",IF(ISBLANK(E378),"0",IF(E378&lt;200,E378,(400-E378))),"0")</f>
        <v>0</v>
      </c>
      <c r="V378" s="44" t="str">
        <f t="shared" ref="V378:V397" si="111">IF(R378="ON",IF(ISBLANK(F378),"0",F378),"0")</f>
        <v>0</v>
      </c>
      <c r="W378" s="44" t="str">
        <f t="shared" ref="W378:W397" si="112">IF(R378="ON",IF(ISBLANK(G378),"0",G378),"0")</f>
        <v>0</v>
      </c>
      <c r="X378" s="45"/>
    </row>
    <row r="379" spans="1:24" x14ac:dyDescent="0.3">
      <c r="A379" s="69">
        <v>2</v>
      </c>
      <c r="B379" s="36"/>
      <c r="C379" s="37"/>
      <c r="D379" s="37"/>
      <c r="E379" s="37"/>
      <c r="F379" s="37"/>
      <c r="G379" s="37"/>
      <c r="H379" s="37"/>
      <c r="I379" s="37"/>
      <c r="J379" s="6"/>
      <c r="K379" s="122" t="str">
        <f>IF(ISBLANK(D379),"",IF(D378&lt;D379,((D379-200)-$D$398),((D379+200)-$D$398)))</f>
        <v/>
      </c>
      <c r="L379" s="123" t="str">
        <f t="shared" si="108"/>
        <v/>
      </c>
      <c r="M379" s="124" t="s">
        <v>38</v>
      </c>
      <c r="N379" s="122" t="str">
        <f>IF(ISBLANK(E379),"",(400-E379)-$E$398)</f>
        <v/>
      </c>
      <c r="O379" s="123" t="str">
        <f t="shared" si="109"/>
        <v/>
      </c>
      <c r="P379" s="124" t="s">
        <v>38</v>
      </c>
      <c r="Q379" s="125" t="str">
        <f t="shared" ref="Q379:Q397" si="113">IF(ISBLANK(F379),"",F379-$F$398)</f>
        <v/>
      </c>
      <c r="R379" s="126" t="s">
        <v>38</v>
      </c>
      <c r="S379" s="127" t="str">
        <f t="shared" ref="S379:S397" si="114">IF(ISBLANK(G379),"",G379-$G$398)</f>
        <v/>
      </c>
      <c r="T379" s="128" t="str">
        <f>IF(M379="ON",IF(ISBLANK(D379),"0",IF(D378&lt;D379,(D379-200),(D379+200))),"0")</f>
        <v>0</v>
      </c>
      <c r="U379" s="128" t="str">
        <f t="shared" si="110"/>
        <v>0</v>
      </c>
      <c r="V379" s="128" t="str">
        <f t="shared" si="111"/>
        <v>0</v>
      </c>
      <c r="W379" s="128" t="str">
        <f t="shared" si="112"/>
        <v>0</v>
      </c>
      <c r="X379" s="129"/>
    </row>
    <row r="380" spans="1:24" x14ac:dyDescent="0.3">
      <c r="A380" s="69">
        <v>3</v>
      </c>
      <c r="B380" s="36"/>
      <c r="C380" s="37"/>
      <c r="D380" s="37"/>
      <c r="E380" s="37"/>
      <c r="F380" s="37"/>
      <c r="G380" s="37"/>
      <c r="H380" s="37"/>
      <c r="I380" s="37"/>
      <c r="J380" s="6"/>
      <c r="K380" s="38" t="str">
        <f>IF(ISBLANK(D380),"",D380-$D$398)</f>
        <v/>
      </c>
      <c r="L380" s="46" t="str">
        <f t="shared" si="108"/>
        <v/>
      </c>
      <c r="M380" s="40" t="s">
        <v>38</v>
      </c>
      <c r="N380" s="38" t="str">
        <f>IF(ISBLANK(E380),"",E380-$E$398)</f>
        <v/>
      </c>
      <c r="O380" s="46" t="str">
        <f t="shared" si="109"/>
        <v/>
      </c>
      <c r="P380" s="40" t="s">
        <v>38</v>
      </c>
      <c r="Q380" s="41" t="str">
        <f t="shared" si="113"/>
        <v/>
      </c>
      <c r="R380" s="42" t="s">
        <v>38</v>
      </c>
      <c r="S380" s="43" t="str">
        <f t="shared" si="114"/>
        <v/>
      </c>
      <c r="T380" s="44" t="str">
        <f>IF(M380="ON",IF(ISBLANK(D380),"0",D380),"0")</f>
        <v>0</v>
      </c>
      <c r="U380" s="44" t="str">
        <f t="shared" si="110"/>
        <v>0</v>
      </c>
      <c r="V380" s="44" t="str">
        <f t="shared" si="111"/>
        <v>0</v>
      </c>
      <c r="W380" s="44" t="str">
        <f t="shared" si="112"/>
        <v>0</v>
      </c>
      <c r="X380" s="45"/>
    </row>
    <row r="381" spans="1:24" x14ac:dyDescent="0.3">
      <c r="A381" s="69">
        <v>4</v>
      </c>
      <c r="B381" s="36"/>
      <c r="C381" s="37"/>
      <c r="D381" s="37"/>
      <c r="E381" s="37"/>
      <c r="F381" s="37"/>
      <c r="G381" s="37"/>
      <c r="H381" s="37"/>
      <c r="I381" s="37"/>
      <c r="J381" s="6"/>
      <c r="K381" s="122" t="str">
        <f>IF(ISBLANK(D381),"",IF(D380&lt;D381,((D381-200)-$D$398),((D381+200)-$D$398)))</f>
        <v/>
      </c>
      <c r="L381" s="123" t="str">
        <f t="shared" si="108"/>
        <v/>
      </c>
      <c r="M381" s="124" t="s">
        <v>38</v>
      </c>
      <c r="N381" s="122" t="str">
        <f>IF(ISBLANK(E381),"",(400-E381)-$E$398)</f>
        <v/>
      </c>
      <c r="O381" s="123" t="str">
        <f t="shared" si="109"/>
        <v/>
      </c>
      <c r="P381" s="124" t="s">
        <v>38</v>
      </c>
      <c r="Q381" s="125" t="str">
        <f t="shared" si="113"/>
        <v/>
      </c>
      <c r="R381" s="126" t="s">
        <v>38</v>
      </c>
      <c r="S381" s="127" t="str">
        <f t="shared" si="114"/>
        <v/>
      </c>
      <c r="T381" s="128" t="str">
        <f>IF(M381="ON",IF(ISBLANK(D381),"0",IF(D380&lt;D381,(D381-200),(D381+200))),"0")</f>
        <v>0</v>
      </c>
      <c r="U381" s="128" t="str">
        <f t="shared" si="110"/>
        <v>0</v>
      </c>
      <c r="V381" s="128" t="str">
        <f t="shared" si="111"/>
        <v>0</v>
      </c>
      <c r="W381" s="128" t="str">
        <f t="shared" si="112"/>
        <v>0</v>
      </c>
      <c r="X381" s="129"/>
    </row>
    <row r="382" spans="1:24" x14ac:dyDescent="0.3">
      <c r="A382" s="69">
        <v>5</v>
      </c>
      <c r="B382" s="36"/>
      <c r="C382" s="37"/>
      <c r="D382" s="37"/>
      <c r="E382" s="37"/>
      <c r="F382" s="37"/>
      <c r="G382" s="37"/>
      <c r="H382" s="37"/>
      <c r="I382" s="37"/>
      <c r="J382" s="6"/>
      <c r="K382" s="38" t="str">
        <f>IF(ISBLANK(D382),"",D382-$D$398)</f>
        <v/>
      </c>
      <c r="L382" s="46" t="str">
        <f t="shared" si="108"/>
        <v/>
      </c>
      <c r="M382" s="40" t="s">
        <v>38</v>
      </c>
      <c r="N382" s="38" t="str">
        <f>IF(ISBLANK(E382),"",E382-$E$398)</f>
        <v/>
      </c>
      <c r="O382" s="46" t="str">
        <f t="shared" si="109"/>
        <v/>
      </c>
      <c r="P382" s="40" t="s">
        <v>38</v>
      </c>
      <c r="Q382" s="41" t="str">
        <f t="shared" si="113"/>
        <v/>
      </c>
      <c r="R382" s="42" t="s">
        <v>38</v>
      </c>
      <c r="S382" s="43" t="str">
        <f t="shared" si="114"/>
        <v/>
      </c>
      <c r="T382" s="44" t="str">
        <f>IF(M382="ON",IF(ISBLANK(D382),"0",D382),"0")</f>
        <v>0</v>
      </c>
      <c r="U382" s="44" t="str">
        <f t="shared" si="110"/>
        <v>0</v>
      </c>
      <c r="V382" s="44" t="str">
        <f t="shared" si="111"/>
        <v>0</v>
      </c>
      <c r="W382" s="44" t="str">
        <f t="shared" si="112"/>
        <v>0</v>
      </c>
      <c r="X382" s="45"/>
    </row>
    <row r="383" spans="1:24" x14ac:dyDescent="0.3">
      <c r="A383" s="69">
        <v>6</v>
      </c>
      <c r="B383" s="36"/>
      <c r="C383" s="37"/>
      <c r="D383" s="37"/>
      <c r="E383" s="37"/>
      <c r="F383" s="37"/>
      <c r="G383" s="37"/>
      <c r="H383" s="37"/>
      <c r="I383" s="37"/>
      <c r="J383" s="6"/>
      <c r="K383" s="122" t="str">
        <f>IF(ISBLANK(D383),"",IF(D382&lt;D383,((D383-200)-$D$398),((D383+200)-$D$398)))</f>
        <v/>
      </c>
      <c r="L383" s="123" t="str">
        <f t="shared" si="108"/>
        <v/>
      </c>
      <c r="M383" s="124" t="s">
        <v>38</v>
      </c>
      <c r="N383" s="122" t="str">
        <f>IF(ISBLANK(E383),"",(400-E383)-$E$398)</f>
        <v/>
      </c>
      <c r="O383" s="123" t="str">
        <f t="shared" si="109"/>
        <v/>
      </c>
      <c r="P383" s="124" t="s">
        <v>38</v>
      </c>
      <c r="Q383" s="125" t="str">
        <f t="shared" si="113"/>
        <v/>
      </c>
      <c r="R383" s="126" t="s">
        <v>38</v>
      </c>
      <c r="S383" s="127" t="str">
        <f t="shared" si="114"/>
        <v/>
      </c>
      <c r="T383" s="128" t="str">
        <f>IF(M383="ON",IF(ISBLANK(D383),"0",IF(D382&lt;D383,(D383-200),(D383+200))),"0")</f>
        <v>0</v>
      </c>
      <c r="U383" s="128" t="str">
        <f t="shared" si="110"/>
        <v>0</v>
      </c>
      <c r="V383" s="128" t="str">
        <f t="shared" si="111"/>
        <v>0</v>
      </c>
      <c r="W383" s="128" t="str">
        <f t="shared" si="112"/>
        <v>0</v>
      </c>
      <c r="X383" s="129"/>
    </row>
    <row r="384" spans="1:24" x14ac:dyDescent="0.3">
      <c r="A384" s="69">
        <v>7</v>
      </c>
      <c r="B384" s="36"/>
      <c r="C384" s="37"/>
      <c r="D384" s="37"/>
      <c r="E384" s="37"/>
      <c r="F384" s="37"/>
      <c r="G384" s="37"/>
      <c r="H384" s="37"/>
      <c r="I384" s="37"/>
      <c r="J384" s="6"/>
      <c r="K384" s="38" t="str">
        <f>IF(ISBLANK(D384),"",D384-$D$398)</f>
        <v/>
      </c>
      <c r="L384" s="46" t="str">
        <f t="shared" si="108"/>
        <v/>
      </c>
      <c r="M384" s="40" t="s">
        <v>38</v>
      </c>
      <c r="N384" s="38" t="str">
        <f>IF(ISBLANK(E384),"",E384-$E$398)</f>
        <v/>
      </c>
      <c r="O384" s="46" t="str">
        <f t="shared" si="109"/>
        <v/>
      </c>
      <c r="P384" s="40" t="s">
        <v>38</v>
      </c>
      <c r="Q384" s="41" t="str">
        <f t="shared" si="113"/>
        <v/>
      </c>
      <c r="R384" s="42" t="s">
        <v>38</v>
      </c>
      <c r="S384" s="43" t="str">
        <f t="shared" si="114"/>
        <v/>
      </c>
      <c r="T384" s="44" t="str">
        <f>IF(M384="ON",IF(ISBLANK(D384),"0",D384),"0")</f>
        <v>0</v>
      </c>
      <c r="U384" s="44" t="str">
        <f t="shared" si="110"/>
        <v>0</v>
      </c>
      <c r="V384" s="44" t="str">
        <f t="shared" si="111"/>
        <v>0</v>
      </c>
      <c r="W384" s="44" t="str">
        <f t="shared" si="112"/>
        <v>0</v>
      </c>
      <c r="X384" s="45"/>
    </row>
    <row r="385" spans="1:24" x14ac:dyDescent="0.3">
      <c r="A385" s="69">
        <v>8</v>
      </c>
      <c r="B385" s="36"/>
      <c r="C385" s="37"/>
      <c r="D385" s="37"/>
      <c r="E385" s="37"/>
      <c r="F385" s="37"/>
      <c r="G385" s="37"/>
      <c r="H385" s="37"/>
      <c r="I385" s="37"/>
      <c r="J385" s="6"/>
      <c r="K385" s="122" t="str">
        <f>IF(ISBLANK(D385),"",IF(D384&lt;D385,((D385-200)-$D$398),((D385+200)-$D$398)))</f>
        <v/>
      </c>
      <c r="L385" s="123" t="str">
        <f t="shared" si="108"/>
        <v/>
      </c>
      <c r="M385" s="124" t="s">
        <v>38</v>
      </c>
      <c r="N385" s="122" t="str">
        <f>IF(ISBLANK(E385),"",(400-E385)-$E$398)</f>
        <v/>
      </c>
      <c r="O385" s="123" t="str">
        <f t="shared" si="109"/>
        <v/>
      </c>
      <c r="P385" s="124" t="s">
        <v>38</v>
      </c>
      <c r="Q385" s="125" t="str">
        <f t="shared" si="113"/>
        <v/>
      </c>
      <c r="R385" s="126" t="s">
        <v>38</v>
      </c>
      <c r="S385" s="127" t="str">
        <f t="shared" si="114"/>
        <v/>
      </c>
      <c r="T385" s="128" t="str">
        <f>IF(M385="ON",IF(ISBLANK(D385),"0",IF(D384&lt;D385,(D385-200),(D385+200))),"0")</f>
        <v>0</v>
      </c>
      <c r="U385" s="128" t="str">
        <f t="shared" si="110"/>
        <v>0</v>
      </c>
      <c r="V385" s="128" t="str">
        <f t="shared" si="111"/>
        <v>0</v>
      </c>
      <c r="W385" s="128" t="str">
        <f t="shared" si="112"/>
        <v>0</v>
      </c>
      <c r="X385" s="129"/>
    </row>
    <row r="386" spans="1:24" x14ac:dyDescent="0.3">
      <c r="A386" s="69">
        <v>9</v>
      </c>
      <c r="B386" s="36"/>
      <c r="C386" s="37"/>
      <c r="D386" s="37"/>
      <c r="E386" s="37"/>
      <c r="F386" s="37"/>
      <c r="G386" s="37"/>
      <c r="H386" s="37"/>
      <c r="I386" s="37"/>
      <c r="J386" s="6"/>
      <c r="K386" s="38" t="str">
        <f>IF(ISBLANK(D386),"",D386-$D$398)</f>
        <v/>
      </c>
      <c r="L386" s="46" t="str">
        <f t="shared" si="108"/>
        <v/>
      </c>
      <c r="M386" s="40" t="s">
        <v>38</v>
      </c>
      <c r="N386" s="38" t="str">
        <f>IF(ISBLANK(E386),"",E386-$E$398)</f>
        <v/>
      </c>
      <c r="O386" s="46" t="str">
        <f t="shared" si="109"/>
        <v/>
      </c>
      <c r="P386" s="40" t="s">
        <v>38</v>
      </c>
      <c r="Q386" s="41" t="str">
        <f t="shared" si="113"/>
        <v/>
      </c>
      <c r="R386" s="42" t="s">
        <v>38</v>
      </c>
      <c r="S386" s="43" t="str">
        <f t="shared" si="114"/>
        <v/>
      </c>
      <c r="T386" s="44" t="str">
        <f>IF(M386="ON",IF(ISBLANK(D386),"0",D386),"0")</f>
        <v>0</v>
      </c>
      <c r="U386" s="44" t="str">
        <f t="shared" si="110"/>
        <v>0</v>
      </c>
      <c r="V386" s="44" t="str">
        <f t="shared" si="111"/>
        <v>0</v>
      </c>
      <c r="W386" s="44" t="str">
        <f t="shared" si="112"/>
        <v>0</v>
      </c>
      <c r="X386" s="45"/>
    </row>
    <row r="387" spans="1:24" x14ac:dyDescent="0.3">
      <c r="A387" s="69">
        <v>10</v>
      </c>
      <c r="B387" s="36"/>
      <c r="C387" s="37"/>
      <c r="D387" s="37"/>
      <c r="E387" s="37"/>
      <c r="F387" s="37"/>
      <c r="G387" s="37"/>
      <c r="H387" s="37"/>
      <c r="I387" s="37"/>
      <c r="J387" s="6"/>
      <c r="K387" s="122" t="str">
        <f>IF(ISBLANK(D387),"",IF(D386&lt;D387,((D387-200)-$D$398),((D387+200)-$D$398)))</f>
        <v/>
      </c>
      <c r="L387" s="123" t="str">
        <f t="shared" si="108"/>
        <v/>
      </c>
      <c r="M387" s="124" t="s">
        <v>38</v>
      </c>
      <c r="N387" s="122" t="str">
        <f>IF(ISBLANK(E387),"",(400-E387)-$E$398)</f>
        <v/>
      </c>
      <c r="O387" s="123" t="str">
        <f t="shared" si="109"/>
        <v/>
      </c>
      <c r="P387" s="124" t="s">
        <v>38</v>
      </c>
      <c r="Q387" s="125" t="str">
        <f t="shared" si="113"/>
        <v/>
      </c>
      <c r="R387" s="126" t="s">
        <v>38</v>
      </c>
      <c r="S387" s="127" t="str">
        <f t="shared" si="114"/>
        <v/>
      </c>
      <c r="T387" s="128" t="str">
        <f>IF(M387="ON",IF(ISBLANK(D387),"0",IF(D386&lt;D387,(D387-200),(D387+200))),"0")</f>
        <v>0</v>
      </c>
      <c r="U387" s="128" t="str">
        <f t="shared" si="110"/>
        <v>0</v>
      </c>
      <c r="V387" s="128" t="str">
        <f t="shared" si="111"/>
        <v>0</v>
      </c>
      <c r="W387" s="128" t="str">
        <f t="shared" si="112"/>
        <v>0</v>
      </c>
      <c r="X387" s="129"/>
    </row>
    <row r="388" spans="1:24" x14ac:dyDescent="0.3">
      <c r="A388" s="69">
        <v>11</v>
      </c>
      <c r="B388" s="71"/>
      <c r="C388" s="71"/>
      <c r="D388" s="72"/>
      <c r="E388" s="72"/>
      <c r="F388" s="73"/>
      <c r="G388" s="73"/>
      <c r="H388" s="73"/>
      <c r="I388" s="73"/>
      <c r="J388" s="6"/>
      <c r="K388" s="38" t="str">
        <f>IF(ISBLANK(D388),"",D388-$D$398)</f>
        <v/>
      </c>
      <c r="L388" s="46" t="str">
        <f t="shared" si="108"/>
        <v/>
      </c>
      <c r="M388" s="40" t="s">
        <v>38</v>
      </c>
      <c r="N388" s="38" t="str">
        <f>IF(ISBLANK(E388),"",E388-$E$398)</f>
        <v/>
      </c>
      <c r="O388" s="46" t="str">
        <f t="shared" si="109"/>
        <v/>
      </c>
      <c r="P388" s="40" t="s">
        <v>38</v>
      </c>
      <c r="Q388" s="41" t="str">
        <f t="shared" si="113"/>
        <v/>
      </c>
      <c r="R388" s="42" t="s">
        <v>38</v>
      </c>
      <c r="S388" s="43" t="str">
        <f t="shared" si="114"/>
        <v/>
      </c>
      <c r="T388" s="44" t="str">
        <f>IF(M388="ON",IF(ISBLANK(D388),"0",D388),"0")</f>
        <v>0</v>
      </c>
      <c r="U388" s="44" t="str">
        <f t="shared" si="110"/>
        <v>0</v>
      </c>
      <c r="V388" s="44" t="str">
        <f t="shared" si="111"/>
        <v>0</v>
      </c>
      <c r="W388" s="44" t="str">
        <f t="shared" si="112"/>
        <v>0</v>
      </c>
      <c r="X388" s="45"/>
    </row>
    <row r="389" spans="1:24" x14ac:dyDescent="0.3">
      <c r="A389" s="69">
        <v>12</v>
      </c>
      <c r="B389" s="71"/>
      <c r="C389" s="71"/>
      <c r="D389" s="72"/>
      <c r="E389" s="72"/>
      <c r="F389" s="73"/>
      <c r="G389" s="73"/>
      <c r="H389" s="73"/>
      <c r="I389" s="73"/>
      <c r="J389" s="6"/>
      <c r="K389" s="122" t="str">
        <f>IF(ISBLANK(D389),"",IF(D388&lt;D389,((D389-200)-$D$398),((D389+200)-$D$398)))</f>
        <v/>
      </c>
      <c r="L389" s="123" t="str">
        <f t="shared" si="108"/>
        <v/>
      </c>
      <c r="M389" s="124" t="s">
        <v>38</v>
      </c>
      <c r="N389" s="122" t="str">
        <f>IF(ISBLANK(E389),"",(400-E389)-$E$398)</f>
        <v/>
      </c>
      <c r="O389" s="123" t="str">
        <f t="shared" si="109"/>
        <v/>
      </c>
      <c r="P389" s="124" t="s">
        <v>38</v>
      </c>
      <c r="Q389" s="125" t="str">
        <f t="shared" si="113"/>
        <v/>
      </c>
      <c r="R389" s="126" t="s">
        <v>38</v>
      </c>
      <c r="S389" s="127" t="str">
        <f t="shared" si="114"/>
        <v/>
      </c>
      <c r="T389" s="128" t="str">
        <f>IF(M389="ON",IF(ISBLANK(D389),"0",IF(D388&lt;D389,(D389-200),(D389+200))),"0")</f>
        <v>0</v>
      </c>
      <c r="U389" s="128" t="str">
        <f t="shared" si="110"/>
        <v>0</v>
      </c>
      <c r="V389" s="128" t="str">
        <f t="shared" si="111"/>
        <v>0</v>
      </c>
      <c r="W389" s="128" t="str">
        <f t="shared" si="112"/>
        <v>0</v>
      </c>
      <c r="X389" s="129"/>
    </row>
    <row r="390" spans="1:24" x14ac:dyDescent="0.3">
      <c r="A390" s="69">
        <v>13</v>
      </c>
      <c r="B390" s="71"/>
      <c r="C390" s="71"/>
      <c r="D390" s="72"/>
      <c r="E390" s="72"/>
      <c r="F390" s="73"/>
      <c r="G390" s="73"/>
      <c r="H390" s="73"/>
      <c r="I390" s="73"/>
      <c r="J390" s="6"/>
      <c r="K390" s="38" t="str">
        <f>IF(ISBLANK(D390),"",D390-$D$398)</f>
        <v/>
      </c>
      <c r="L390" s="46" t="str">
        <f t="shared" si="108"/>
        <v/>
      </c>
      <c r="M390" s="40" t="s">
        <v>38</v>
      </c>
      <c r="N390" s="38" t="str">
        <f>IF(ISBLANK(E390),"",E390-$E$398)</f>
        <v/>
      </c>
      <c r="O390" s="46" t="str">
        <f t="shared" si="109"/>
        <v/>
      </c>
      <c r="P390" s="40" t="s">
        <v>38</v>
      </c>
      <c r="Q390" s="41" t="str">
        <f t="shared" si="113"/>
        <v/>
      </c>
      <c r="R390" s="42" t="s">
        <v>38</v>
      </c>
      <c r="S390" s="43" t="str">
        <f t="shared" si="114"/>
        <v/>
      </c>
      <c r="T390" s="44" t="str">
        <f>IF(M390="ON",IF(ISBLANK(D390),"0",D390),"0")</f>
        <v>0</v>
      </c>
      <c r="U390" s="44" t="str">
        <f t="shared" si="110"/>
        <v>0</v>
      </c>
      <c r="V390" s="44" t="str">
        <f t="shared" si="111"/>
        <v>0</v>
      </c>
      <c r="W390" s="44" t="str">
        <f t="shared" si="112"/>
        <v>0</v>
      </c>
      <c r="X390" s="45"/>
    </row>
    <row r="391" spans="1:24" x14ac:dyDescent="0.3">
      <c r="A391" s="69">
        <v>14</v>
      </c>
      <c r="B391" s="71"/>
      <c r="C391" s="71"/>
      <c r="D391" s="72"/>
      <c r="E391" s="72"/>
      <c r="F391" s="73"/>
      <c r="G391" s="73"/>
      <c r="H391" s="73"/>
      <c r="I391" s="73"/>
      <c r="J391" s="6"/>
      <c r="K391" s="122" t="str">
        <f>IF(ISBLANK(D391),"",IF(D390&lt;D391,((D391-200)-$D$398),((D391+200)-$D$398)))</f>
        <v/>
      </c>
      <c r="L391" s="123" t="str">
        <f t="shared" si="108"/>
        <v/>
      </c>
      <c r="M391" s="124" t="s">
        <v>38</v>
      </c>
      <c r="N391" s="122" t="str">
        <f>IF(ISBLANK(E391),"",(400-E391)-$E$398)</f>
        <v/>
      </c>
      <c r="O391" s="123" t="str">
        <f t="shared" si="109"/>
        <v/>
      </c>
      <c r="P391" s="124" t="s">
        <v>38</v>
      </c>
      <c r="Q391" s="125" t="str">
        <f t="shared" si="113"/>
        <v/>
      </c>
      <c r="R391" s="126" t="s">
        <v>38</v>
      </c>
      <c r="S391" s="127" t="str">
        <f t="shared" si="114"/>
        <v/>
      </c>
      <c r="T391" s="128" t="str">
        <f>IF(M391="ON",IF(ISBLANK(D391),"0",IF(D390&lt;D391,(D391-200),(D391+200))),"0")</f>
        <v>0</v>
      </c>
      <c r="U391" s="128" t="str">
        <f t="shared" si="110"/>
        <v>0</v>
      </c>
      <c r="V391" s="128" t="str">
        <f t="shared" si="111"/>
        <v>0</v>
      </c>
      <c r="W391" s="128" t="str">
        <f t="shared" si="112"/>
        <v>0</v>
      </c>
      <c r="X391" s="129"/>
    </row>
    <row r="392" spans="1:24" x14ac:dyDescent="0.3">
      <c r="A392" s="69">
        <v>15</v>
      </c>
      <c r="B392" s="71"/>
      <c r="C392" s="71"/>
      <c r="D392" s="72"/>
      <c r="E392" s="72"/>
      <c r="F392" s="73"/>
      <c r="G392" s="73"/>
      <c r="H392" s="73"/>
      <c r="I392" s="73"/>
      <c r="J392" s="6"/>
      <c r="K392" s="38" t="str">
        <f>IF(ISBLANK(D392),"",D392-$D$398)</f>
        <v/>
      </c>
      <c r="L392" s="46" t="str">
        <f t="shared" si="108"/>
        <v/>
      </c>
      <c r="M392" s="40" t="s">
        <v>38</v>
      </c>
      <c r="N392" s="38" t="str">
        <f>IF(ISBLANK(E392),"",E392-$E$398)</f>
        <v/>
      </c>
      <c r="O392" s="46" t="str">
        <f t="shared" si="109"/>
        <v/>
      </c>
      <c r="P392" s="40" t="s">
        <v>38</v>
      </c>
      <c r="Q392" s="41" t="str">
        <f t="shared" si="113"/>
        <v/>
      </c>
      <c r="R392" s="42" t="s">
        <v>38</v>
      </c>
      <c r="S392" s="43" t="str">
        <f t="shared" si="114"/>
        <v/>
      </c>
      <c r="T392" s="44" t="str">
        <f>IF(M392="ON",IF(ISBLANK(D392),"0",D392),"0")</f>
        <v>0</v>
      </c>
      <c r="U392" s="44" t="str">
        <f t="shared" si="110"/>
        <v>0</v>
      </c>
      <c r="V392" s="44" t="str">
        <f t="shared" si="111"/>
        <v>0</v>
      </c>
      <c r="W392" s="44" t="str">
        <f t="shared" si="112"/>
        <v>0</v>
      </c>
      <c r="X392" s="45"/>
    </row>
    <row r="393" spans="1:24" x14ac:dyDescent="0.3">
      <c r="A393" s="69">
        <v>16</v>
      </c>
      <c r="B393" s="71"/>
      <c r="C393" s="71"/>
      <c r="D393" s="72"/>
      <c r="E393" s="72"/>
      <c r="F393" s="73"/>
      <c r="G393" s="73"/>
      <c r="H393" s="73"/>
      <c r="I393" s="73"/>
      <c r="J393" s="6"/>
      <c r="K393" s="122" t="str">
        <f>IF(ISBLANK(D393),"",IF(D392&lt;D393,((D393-200)-$D$398),((D393+200)-$D$398)))</f>
        <v/>
      </c>
      <c r="L393" s="123" t="str">
        <f t="shared" si="108"/>
        <v/>
      </c>
      <c r="M393" s="124" t="s">
        <v>38</v>
      </c>
      <c r="N393" s="122" t="str">
        <f>IF(ISBLANK(E393),"",(400-E393)-$E$398)</f>
        <v/>
      </c>
      <c r="O393" s="123" t="str">
        <f t="shared" si="109"/>
        <v/>
      </c>
      <c r="P393" s="124" t="s">
        <v>38</v>
      </c>
      <c r="Q393" s="125" t="str">
        <f t="shared" si="113"/>
        <v/>
      </c>
      <c r="R393" s="126" t="s">
        <v>38</v>
      </c>
      <c r="S393" s="127" t="str">
        <f t="shared" si="114"/>
        <v/>
      </c>
      <c r="T393" s="128" t="str">
        <f>IF(M393="ON",IF(ISBLANK(D393),"0",IF(D392&lt;D393,(D393-200),(D393+200))),"0")</f>
        <v>0</v>
      </c>
      <c r="U393" s="128" t="str">
        <f t="shared" si="110"/>
        <v>0</v>
      </c>
      <c r="V393" s="128" t="str">
        <f t="shared" si="111"/>
        <v>0</v>
      </c>
      <c r="W393" s="128" t="str">
        <f t="shared" si="112"/>
        <v>0</v>
      </c>
      <c r="X393" s="129"/>
    </row>
    <row r="394" spans="1:24" x14ac:dyDescent="0.3">
      <c r="A394" s="69">
        <v>17</v>
      </c>
      <c r="B394" s="71"/>
      <c r="C394" s="71"/>
      <c r="D394" s="72"/>
      <c r="E394" s="72"/>
      <c r="F394" s="73"/>
      <c r="G394" s="73"/>
      <c r="H394" s="73"/>
      <c r="I394" s="73"/>
      <c r="J394" s="6"/>
      <c r="K394" s="38" t="str">
        <f>IF(ISBLANK(D394),"",D394-$D$398)</f>
        <v/>
      </c>
      <c r="L394" s="46" t="str">
        <f t="shared" si="108"/>
        <v/>
      </c>
      <c r="M394" s="40" t="s">
        <v>38</v>
      </c>
      <c r="N394" s="38" t="str">
        <f>IF(ISBLANK(E394),"",E394-$E$398)</f>
        <v/>
      </c>
      <c r="O394" s="46" t="str">
        <f t="shared" si="109"/>
        <v/>
      </c>
      <c r="P394" s="40" t="s">
        <v>38</v>
      </c>
      <c r="Q394" s="41" t="str">
        <f t="shared" si="113"/>
        <v/>
      </c>
      <c r="R394" s="42" t="s">
        <v>38</v>
      </c>
      <c r="S394" s="43" t="str">
        <f t="shared" si="114"/>
        <v/>
      </c>
      <c r="T394" s="44" t="str">
        <f>IF(M394="ON",IF(ISBLANK(D394),"0",D394),"0")</f>
        <v>0</v>
      </c>
      <c r="U394" s="44" t="str">
        <f t="shared" si="110"/>
        <v>0</v>
      </c>
      <c r="V394" s="44" t="str">
        <f t="shared" si="111"/>
        <v>0</v>
      </c>
      <c r="W394" s="44" t="str">
        <f t="shared" si="112"/>
        <v>0</v>
      </c>
      <c r="X394" s="45"/>
    </row>
    <row r="395" spans="1:24" x14ac:dyDescent="0.3">
      <c r="A395" s="69">
        <v>18</v>
      </c>
      <c r="B395" s="71"/>
      <c r="C395" s="71"/>
      <c r="D395" s="72"/>
      <c r="E395" s="72"/>
      <c r="F395" s="73"/>
      <c r="G395" s="73"/>
      <c r="H395" s="73"/>
      <c r="I395" s="73"/>
      <c r="J395" s="6"/>
      <c r="K395" s="122" t="str">
        <f>IF(ISBLANK(D395),"",IF(D394&lt;D395,((D395-200)-$D$398),((D395+200)-$D$398)))</f>
        <v/>
      </c>
      <c r="L395" s="123" t="str">
        <f t="shared" si="108"/>
        <v/>
      </c>
      <c r="M395" s="124" t="s">
        <v>38</v>
      </c>
      <c r="N395" s="122" t="str">
        <f>IF(ISBLANK(E395),"",(400-E395)-$E$398)</f>
        <v/>
      </c>
      <c r="O395" s="123" t="str">
        <f t="shared" si="109"/>
        <v/>
      </c>
      <c r="P395" s="124" t="s">
        <v>38</v>
      </c>
      <c r="Q395" s="125" t="str">
        <f t="shared" si="113"/>
        <v/>
      </c>
      <c r="R395" s="126" t="s">
        <v>38</v>
      </c>
      <c r="S395" s="127" t="str">
        <f t="shared" si="114"/>
        <v/>
      </c>
      <c r="T395" s="128" t="str">
        <f>IF(M395="ON",IF(ISBLANK(D395),"0",IF(D394&lt;D395,(D395-200),(D395+200))),"0")</f>
        <v>0</v>
      </c>
      <c r="U395" s="128" t="str">
        <f t="shared" si="110"/>
        <v>0</v>
      </c>
      <c r="V395" s="128" t="str">
        <f t="shared" si="111"/>
        <v>0</v>
      </c>
      <c r="W395" s="128" t="str">
        <f t="shared" si="112"/>
        <v>0</v>
      </c>
      <c r="X395" s="129"/>
    </row>
    <row r="396" spans="1:24" x14ac:dyDescent="0.3">
      <c r="A396" s="69">
        <v>19</v>
      </c>
      <c r="B396" s="71"/>
      <c r="C396" s="71"/>
      <c r="D396" s="72"/>
      <c r="E396" s="72"/>
      <c r="F396" s="73"/>
      <c r="G396" s="73"/>
      <c r="H396" s="73"/>
      <c r="I396" s="73"/>
      <c r="J396" s="6"/>
      <c r="K396" s="38" t="str">
        <f>IF(ISBLANK(D396),"",D396-$D$398)</f>
        <v/>
      </c>
      <c r="L396" s="46" t="str">
        <f t="shared" si="108"/>
        <v/>
      </c>
      <c r="M396" s="40" t="s">
        <v>38</v>
      </c>
      <c r="N396" s="38" t="str">
        <f>IF(ISBLANK(E396),"",E396-$E$398)</f>
        <v/>
      </c>
      <c r="O396" s="46" t="str">
        <f t="shared" si="109"/>
        <v/>
      </c>
      <c r="P396" s="40" t="s">
        <v>38</v>
      </c>
      <c r="Q396" s="41" t="str">
        <f t="shared" si="113"/>
        <v/>
      </c>
      <c r="R396" s="42" t="s">
        <v>38</v>
      </c>
      <c r="S396" s="43" t="str">
        <f t="shared" si="114"/>
        <v/>
      </c>
      <c r="T396" s="44" t="str">
        <f>IF(M396="ON",IF(ISBLANK(D396),"0",D396),"0")</f>
        <v>0</v>
      </c>
      <c r="U396" s="44" t="str">
        <f t="shared" si="110"/>
        <v>0</v>
      </c>
      <c r="V396" s="44" t="str">
        <f t="shared" si="111"/>
        <v>0</v>
      </c>
      <c r="W396" s="44" t="str">
        <f t="shared" si="112"/>
        <v>0</v>
      </c>
      <c r="X396" s="45"/>
    </row>
    <row r="397" spans="1:24" x14ac:dyDescent="0.3">
      <c r="A397" s="69">
        <v>20</v>
      </c>
      <c r="B397" s="71"/>
      <c r="C397" s="71"/>
      <c r="D397" s="72"/>
      <c r="E397" s="72"/>
      <c r="F397" s="73"/>
      <c r="G397" s="73"/>
      <c r="H397" s="73"/>
      <c r="I397" s="73"/>
      <c r="J397" s="6"/>
      <c r="K397" s="122" t="str">
        <f>IF(ISBLANK(D397),"",IF(D396&lt;D397,((D397-200)-$D$398),((D397+200)-$D$398)))</f>
        <v/>
      </c>
      <c r="L397" s="123" t="str">
        <f t="shared" si="108"/>
        <v/>
      </c>
      <c r="M397" s="124" t="s">
        <v>38</v>
      </c>
      <c r="N397" s="122" t="str">
        <f>IF(ISBLANK(E397),"",(400-E397)-$E$398)</f>
        <v/>
      </c>
      <c r="O397" s="123" t="str">
        <f t="shared" si="109"/>
        <v/>
      </c>
      <c r="P397" s="124" t="s">
        <v>38</v>
      </c>
      <c r="Q397" s="125" t="str">
        <f t="shared" si="113"/>
        <v/>
      </c>
      <c r="R397" s="126" t="s">
        <v>38</v>
      </c>
      <c r="S397" s="127" t="str">
        <f t="shared" si="114"/>
        <v/>
      </c>
      <c r="T397" s="128" t="str">
        <f>IF(M397="ON",IF(ISBLANK(D397),"0",IF(D396&lt;D397,(D397-200),(D397+200))),"0")</f>
        <v>0</v>
      </c>
      <c r="U397" s="128" t="str">
        <f t="shared" si="110"/>
        <v>0</v>
      </c>
      <c r="V397" s="128" t="str">
        <f t="shared" si="111"/>
        <v>0</v>
      </c>
      <c r="W397" s="128" t="str">
        <f t="shared" si="112"/>
        <v>0</v>
      </c>
      <c r="X397" s="129"/>
    </row>
    <row r="398" spans="1:24" x14ac:dyDescent="0.3">
      <c r="A398" s="52"/>
      <c r="B398" s="49">
        <f>B378</f>
        <v>0</v>
      </c>
      <c r="C398" s="49">
        <f>C378</f>
        <v>0</v>
      </c>
      <c r="D398" s="50">
        <f>T398</f>
        <v>0</v>
      </c>
      <c r="E398" s="50">
        <f>U398</f>
        <v>0</v>
      </c>
      <c r="F398" s="51">
        <f>V398</f>
        <v>0</v>
      </c>
      <c r="G398" s="51">
        <f>W398</f>
        <v>0</v>
      </c>
      <c r="H398" s="49">
        <f>H378</f>
        <v>0</v>
      </c>
      <c r="I398" s="49">
        <f>I378</f>
        <v>0</v>
      </c>
      <c r="J398" s="6"/>
      <c r="K398" s="52"/>
      <c r="L398" s="53"/>
      <c r="M398" s="54"/>
      <c r="N398" s="52"/>
      <c r="O398" s="53"/>
      <c r="P398" s="55"/>
      <c r="Q398" s="52"/>
      <c r="R398" s="55"/>
      <c r="S398" s="54"/>
      <c r="T398" s="56">
        <f>IF(T399=0,VALUE(0),(T378+T379+T380+T381+T382+T383+T384+T385+T386+T387+T388+T389+T390+T391+T392+T393+T394+T395+T396+T397)/T399)</f>
        <v>0</v>
      </c>
      <c r="U398" s="57">
        <f>IF(U399=0,VALUE(0),(U378+U379+U380+U381+U382+U383+U384+U385+U386+U387+U388+U389+U390+U391+U392+U393+U394+U395+U396+U397)/U399)</f>
        <v>0</v>
      </c>
      <c r="V398" s="57">
        <f>IF(V399=0,VALUE(0),(V378+V379+V380+V381+V382+V383+V384+V385+V386+V387+V388+V389+V390+V391+V392+V393+V394+V395+V396+V397)/V399)</f>
        <v>0</v>
      </c>
      <c r="W398" s="57">
        <f>IF(W399=0,VALUE(0),(W378+W379+W380+W381+W382+W383+W384+W385+W386+W387+W388+W389+W390+W391+W392+W393+W394+W395+W396+W397)/W399)</f>
        <v>0</v>
      </c>
      <c r="X398" s="58"/>
    </row>
    <row r="399" spans="1:24" x14ac:dyDescent="0.3">
      <c r="A399" s="62"/>
      <c r="B399" s="19"/>
      <c r="C399" s="19"/>
      <c r="D399" s="60"/>
      <c r="E399" s="60"/>
      <c r="F399" s="61"/>
      <c r="G399" s="61"/>
      <c r="H399" s="19"/>
      <c r="I399" s="19"/>
      <c r="J399" s="19"/>
      <c r="K399" s="62"/>
      <c r="L399" s="63"/>
      <c r="M399" s="64"/>
      <c r="N399" s="62"/>
      <c r="O399" s="63"/>
      <c r="P399" s="65"/>
      <c r="Q399" s="62"/>
      <c r="R399" s="65"/>
      <c r="S399" s="64"/>
      <c r="T399" s="66">
        <f>COUNT(T378:T397)</f>
        <v>0</v>
      </c>
      <c r="U399" s="66">
        <f>COUNT(U378:U397)</f>
        <v>0</v>
      </c>
      <c r="V399" s="66">
        <f>COUNT(V378:V397)</f>
        <v>0</v>
      </c>
      <c r="W399" s="66">
        <f>COUNT(W378:W397)</f>
        <v>0</v>
      </c>
      <c r="X399" s="64"/>
    </row>
  </sheetData>
  <sheetProtection algorithmName="SHA-512" hashValue="0vNk2xh6b9pFFbd4n8nWqT8YD/3VeArex9knDF2C9Kj+1eiA4svHaE3KLX+dIFefCvkUn+9RpRh/HDH7EJ3Q1A==" saltValue="lCizhv5Cdo7c/kMCmZh5Ow==" spinCount="100000" sheet="1" objects="1" scenarios="1"/>
  <protectedRanges>
    <protectedRange sqref="S3 R4 Q3 P4" name="Range4"/>
    <protectedRange sqref="R4:R5 P6:Q6 P4" name="Range3"/>
    <protectedRange sqref="B28:I47 B53:I72 B80:I97 B105:I122 B132:I147 B153:I172 B178:I197 B203:I222 B228:I247 B253:I272 B278:I297 B303:I322 B328:I347 B353:I372 B378:I397" name="Range1"/>
    <protectedRange sqref="M178:M197 P178:P197 R178:R197 R153:R172 P153:P172 M153:M172 R128:R147 P128:P147 M128:M147 M103:M122 P103:P122 R103:R122 R78:R97 P78:P97 M78:M97 R53:R72 P53:P72 M53:M72 M28:M47 P28:P47 R28:R47 M203:M222 P203:P222 R203:R222 M228:M247 P228:P247 R228:R247 M253:M272 P253:P272 R253:R272 M278:M297 P278:P297 R278:R297 M303:M322 P303:P322 R303:R322 M328:M347 P328:P347 R328:R347 M353:M372 P353:P372 R353:R372 M378:M397 P378:P397 R378:R397" name="Range2"/>
    <protectedRange sqref="B78:I79" name="Range1_1"/>
    <protectedRange sqref="B103:I104" name="Range1_2"/>
    <protectedRange sqref="B128:I131" name="Range1_3"/>
    <protectedRange sqref="F1:F3 E1:E2" name="Range8"/>
  </protectedRanges>
  <mergeCells count="79">
    <mergeCell ref="X7:AB7"/>
    <mergeCell ref="A1:B4"/>
    <mergeCell ref="C1:D1"/>
    <mergeCell ref="G1:H1"/>
    <mergeCell ref="N1:O2"/>
    <mergeCell ref="P1:Q1"/>
    <mergeCell ref="R1:S1"/>
    <mergeCell ref="C2:D2"/>
    <mergeCell ref="G2:H2"/>
    <mergeCell ref="C3:D3"/>
    <mergeCell ref="G3:H3"/>
    <mergeCell ref="N3:O3"/>
    <mergeCell ref="C4:E4"/>
    <mergeCell ref="G4:H4"/>
    <mergeCell ref="N4:O4"/>
    <mergeCell ref="N7:U7"/>
    <mergeCell ref="O8:P8"/>
    <mergeCell ref="T8:U8"/>
    <mergeCell ref="Y8:Z8"/>
    <mergeCell ref="O9:P9"/>
    <mergeCell ref="T9:U9"/>
    <mergeCell ref="Y9:Z9"/>
    <mergeCell ref="O10:P10"/>
    <mergeCell ref="T10:U10"/>
    <mergeCell ref="Y10:Z10"/>
    <mergeCell ref="O11:P11"/>
    <mergeCell ref="T11:U11"/>
    <mergeCell ref="Y11:Z11"/>
    <mergeCell ref="O12:P12"/>
    <mergeCell ref="T12:U12"/>
    <mergeCell ref="Y12:Z12"/>
    <mergeCell ref="O13:P13"/>
    <mergeCell ref="T13:U13"/>
    <mergeCell ref="Y13:Z13"/>
    <mergeCell ref="O14:P14"/>
    <mergeCell ref="T14:U14"/>
    <mergeCell ref="Y14:Z14"/>
    <mergeCell ref="O15:P15"/>
    <mergeCell ref="T15:U15"/>
    <mergeCell ref="Y15:Z15"/>
    <mergeCell ref="O16:P16"/>
    <mergeCell ref="T16:U16"/>
    <mergeCell ref="Y16:Z16"/>
    <mergeCell ref="O17:P17"/>
    <mergeCell ref="T17:U17"/>
    <mergeCell ref="Y17:Z17"/>
    <mergeCell ref="O18:P18"/>
    <mergeCell ref="T18:U18"/>
    <mergeCell ref="Y18:Z18"/>
    <mergeCell ref="O19:P19"/>
    <mergeCell ref="T19:U19"/>
    <mergeCell ref="Y19:Z19"/>
    <mergeCell ref="O20:P20"/>
    <mergeCell ref="T20:U20"/>
    <mergeCell ref="Y20:Z20"/>
    <mergeCell ref="O21:P21"/>
    <mergeCell ref="T21:U21"/>
    <mergeCell ref="Y21:Z21"/>
    <mergeCell ref="X151:X152"/>
    <mergeCell ref="O22:P22"/>
    <mergeCell ref="T22:U22"/>
    <mergeCell ref="Y22:Z22"/>
    <mergeCell ref="O23:P23"/>
    <mergeCell ref="T23:U23"/>
    <mergeCell ref="Y23:Z23"/>
    <mergeCell ref="X26:X27"/>
    <mergeCell ref="X51:X52"/>
    <mergeCell ref="X76:X77"/>
    <mergeCell ref="X101:X102"/>
    <mergeCell ref="X126:X127"/>
    <mergeCell ref="X326:X327"/>
    <mergeCell ref="X351:X352"/>
    <mergeCell ref="X376:X377"/>
    <mergeCell ref="X176:X177"/>
    <mergeCell ref="X201:X202"/>
    <mergeCell ref="X226:X227"/>
    <mergeCell ref="X251:X252"/>
    <mergeCell ref="X276:X277"/>
    <mergeCell ref="X301:X302"/>
  </mergeCells>
  <conditionalFormatting sqref="K28:K47 N28:N47">
    <cfRule type="cellIs" dxfId="809" priority="105" operator="notBetween">
      <formula>-0.001</formula>
      <formula>0.001</formula>
    </cfRule>
  </conditionalFormatting>
  <conditionalFormatting sqref="Q28:Q47 S28:S47">
    <cfRule type="cellIs" priority="104" operator="notBetween">
      <formula>-0.001</formula>
      <formula>0.001</formula>
    </cfRule>
  </conditionalFormatting>
  <conditionalFormatting sqref="M28:M47">
    <cfRule type="cellIs" dxfId="808" priority="103" operator="equal">
      <formula>"OFF"</formula>
    </cfRule>
  </conditionalFormatting>
  <conditionalFormatting sqref="P28:P47">
    <cfRule type="cellIs" dxfId="807" priority="102" operator="equal">
      <formula>"OFF"</formula>
    </cfRule>
  </conditionalFormatting>
  <conditionalFormatting sqref="R28:R47">
    <cfRule type="cellIs" dxfId="806" priority="101" operator="equal">
      <formula>"OFF"</formula>
    </cfRule>
  </conditionalFormatting>
  <conditionalFormatting sqref="O28:O47">
    <cfRule type="cellIs" dxfId="805" priority="100" operator="notBetween">
      <formula>-0.0017</formula>
      <formula>0.0017</formula>
    </cfRule>
  </conditionalFormatting>
  <conditionalFormatting sqref="L28:L47">
    <cfRule type="cellIs" dxfId="804" priority="99" operator="notBetween">
      <formula>-0.0017</formula>
      <formula>0.0017</formula>
    </cfRule>
  </conditionalFormatting>
  <conditionalFormatting sqref="K53:K72 N53:N72">
    <cfRule type="cellIs" dxfId="803" priority="98" operator="notBetween">
      <formula>-0.001</formula>
      <formula>0.001</formula>
    </cfRule>
  </conditionalFormatting>
  <conditionalFormatting sqref="Q53:Q72 S53:S72">
    <cfRule type="cellIs" priority="97" operator="notBetween">
      <formula>-0.001</formula>
      <formula>0.001</formula>
    </cfRule>
  </conditionalFormatting>
  <conditionalFormatting sqref="M53:M72">
    <cfRule type="cellIs" dxfId="802" priority="96" operator="equal">
      <formula>"OFF"</formula>
    </cfRule>
  </conditionalFormatting>
  <conditionalFormatting sqref="P53:P72">
    <cfRule type="cellIs" dxfId="801" priority="95" operator="equal">
      <formula>"OFF"</formula>
    </cfRule>
  </conditionalFormatting>
  <conditionalFormatting sqref="R53:R72">
    <cfRule type="cellIs" dxfId="800" priority="94" operator="equal">
      <formula>"OFF"</formula>
    </cfRule>
  </conditionalFormatting>
  <conditionalFormatting sqref="O53:O72">
    <cfRule type="cellIs" dxfId="799" priority="93" operator="notBetween">
      <formula>-0.0017</formula>
      <formula>0.0017</formula>
    </cfRule>
  </conditionalFormatting>
  <conditionalFormatting sqref="L53:L72">
    <cfRule type="cellIs" dxfId="798" priority="92" operator="notBetween">
      <formula>-0.0017</formula>
      <formula>0.0017</formula>
    </cfRule>
  </conditionalFormatting>
  <conditionalFormatting sqref="K78:K97 N78:N97">
    <cfRule type="cellIs" dxfId="797" priority="91" operator="notBetween">
      <formula>-0.001</formula>
      <formula>0.001</formula>
    </cfRule>
  </conditionalFormatting>
  <conditionalFormatting sqref="Q78:Q97 S78:S97">
    <cfRule type="cellIs" priority="90" operator="notBetween">
      <formula>-0.001</formula>
      <formula>0.001</formula>
    </cfRule>
  </conditionalFormatting>
  <conditionalFormatting sqref="M78:M97">
    <cfRule type="cellIs" dxfId="796" priority="89" operator="equal">
      <formula>"OFF"</formula>
    </cfRule>
  </conditionalFormatting>
  <conditionalFormatting sqref="P78:P97">
    <cfRule type="cellIs" dxfId="795" priority="88" operator="equal">
      <formula>"OFF"</formula>
    </cfRule>
  </conditionalFormatting>
  <conditionalFormatting sqref="R78:R97">
    <cfRule type="cellIs" dxfId="794" priority="87" operator="equal">
      <formula>"OFF"</formula>
    </cfRule>
  </conditionalFormatting>
  <conditionalFormatting sqref="O78:O97">
    <cfRule type="cellIs" dxfId="793" priority="86" operator="notBetween">
      <formula>-0.0017</formula>
      <formula>0.0017</formula>
    </cfRule>
  </conditionalFormatting>
  <conditionalFormatting sqref="L78:L97">
    <cfRule type="cellIs" dxfId="792" priority="85" operator="notBetween">
      <formula>-0.0017</formula>
      <formula>0.0017</formula>
    </cfRule>
  </conditionalFormatting>
  <conditionalFormatting sqref="K103:K122 N103:N122">
    <cfRule type="cellIs" dxfId="791" priority="84" operator="notBetween">
      <formula>-0.001</formula>
      <formula>0.001</formula>
    </cfRule>
  </conditionalFormatting>
  <conditionalFormatting sqref="Q103:Q122 S103:S122">
    <cfRule type="cellIs" priority="83" operator="notBetween">
      <formula>-0.001</formula>
      <formula>0.001</formula>
    </cfRule>
  </conditionalFormatting>
  <conditionalFormatting sqref="M103:M122">
    <cfRule type="cellIs" dxfId="790" priority="82" operator="equal">
      <formula>"OFF"</formula>
    </cfRule>
  </conditionalFormatting>
  <conditionalFormatting sqref="P103:P122">
    <cfRule type="cellIs" dxfId="789" priority="81" operator="equal">
      <formula>"OFF"</formula>
    </cfRule>
  </conditionalFormatting>
  <conditionalFormatting sqref="R103:R122">
    <cfRule type="cellIs" dxfId="788" priority="80" operator="equal">
      <formula>"OFF"</formula>
    </cfRule>
  </conditionalFormatting>
  <conditionalFormatting sqref="O103:O122">
    <cfRule type="cellIs" dxfId="787" priority="79" operator="notBetween">
      <formula>-0.0017</formula>
      <formula>0.0017</formula>
    </cfRule>
  </conditionalFormatting>
  <conditionalFormatting sqref="L103:L122">
    <cfRule type="cellIs" dxfId="786" priority="78" operator="notBetween">
      <formula>-0.0017</formula>
      <formula>0.0017</formula>
    </cfRule>
  </conditionalFormatting>
  <conditionalFormatting sqref="K128:K147 N128:N147">
    <cfRule type="cellIs" dxfId="785" priority="77" operator="notBetween">
      <formula>-0.001</formula>
      <formula>0.001</formula>
    </cfRule>
  </conditionalFormatting>
  <conditionalFormatting sqref="Q128:Q147 S128:S147">
    <cfRule type="cellIs" priority="76" operator="notBetween">
      <formula>-0.001</formula>
      <formula>0.001</formula>
    </cfRule>
  </conditionalFormatting>
  <conditionalFormatting sqref="M128:M147">
    <cfRule type="cellIs" dxfId="784" priority="75" operator="equal">
      <formula>"OFF"</formula>
    </cfRule>
  </conditionalFormatting>
  <conditionalFormatting sqref="P128:P147">
    <cfRule type="cellIs" dxfId="783" priority="74" operator="equal">
      <formula>"OFF"</formula>
    </cfRule>
  </conditionalFormatting>
  <conditionalFormatting sqref="R128:R147">
    <cfRule type="cellIs" dxfId="782" priority="73" operator="equal">
      <formula>"OFF"</formula>
    </cfRule>
  </conditionalFormatting>
  <conditionalFormatting sqref="O128:O147">
    <cfRule type="cellIs" dxfId="781" priority="72" operator="notBetween">
      <formula>-0.0017</formula>
      <formula>0.0017</formula>
    </cfRule>
  </conditionalFormatting>
  <conditionalFormatting sqref="L128:L147">
    <cfRule type="cellIs" dxfId="780" priority="71" operator="notBetween">
      <formula>-0.0017</formula>
      <formula>0.0017</formula>
    </cfRule>
  </conditionalFormatting>
  <conditionalFormatting sqref="K153:K172 N153:N172">
    <cfRule type="cellIs" dxfId="779" priority="70" operator="notBetween">
      <formula>-0.001</formula>
      <formula>0.001</formula>
    </cfRule>
  </conditionalFormatting>
  <conditionalFormatting sqref="Q153:Q172 S153:S172">
    <cfRule type="cellIs" priority="69" operator="notBetween">
      <formula>-0.001</formula>
      <formula>0.001</formula>
    </cfRule>
  </conditionalFormatting>
  <conditionalFormatting sqref="M153:M172">
    <cfRule type="cellIs" dxfId="778" priority="68" operator="equal">
      <formula>"OFF"</formula>
    </cfRule>
  </conditionalFormatting>
  <conditionalFormatting sqref="P153:P172">
    <cfRule type="cellIs" dxfId="777" priority="67" operator="equal">
      <formula>"OFF"</formula>
    </cfRule>
  </conditionalFormatting>
  <conditionalFormatting sqref="R153:R172">
    <cfRule type="cellIs" dxfId="776" priority="66" operator="equal">
      <formula>"OFF"</formula>
    </cfRule>
  </conditionalFormatting>
  <conditionalFormatting sqref="O153:O172">
    <cfRule type="cellIs" dxfId="775" priority="65" operator="notBetween">
      <formula>-0.0017</formula>
      <formula>0.0017</formula>
    </cfRule>
  </conditionalFormatting>
  <conditionalFormatting sqref="L153:L172">
    <cfRule type="cellIs" dxfId="774" priority="64" operator="notBetween">
      <formula>-0.0017</formula>
      <formula>0.0017</formula>
    </cfRule>
  </conditionalFormatting>
  <conditionalFormatting sqref="K178:K197 N178:N197">
    <cfRule type="cellIs" dxfId="773" priority="63" operator="notBetween">
      <formula>-0.001</formula>
      <formula>0.001</formula>
    </cfRule>
  </conditionalFormatting>
  <conditionalFormatting sqref="Q178:Q197 S178:S197">
    <cfRule type="cellIs" priority="62" operator="notBetween">
      <formula>-0.001</formula>
      <formula>0.001</formula>
    </cfRule>
  </conditionalFormatting>
  <conditionalFormatting sqref="M178:M197">
    <cfRule type="cellIs" dxfId="772" priority="61" operator="equal">
      <formula>"OFF"</formula>
    </cfRule>
  </conditionalFormatting>
  <conditionalFormatting sqref="P178:P197">
    <cfRule type="cellIs" dxfId="771" priority="60" operator="equal">
      <formula>"OFF"</formula>
    </cfRule>
  </conditionalFormatting>
  <conditionalFormatting sqref="R178:R197">
    <cfRule type="cellIs" dxfId="770" priority="59" operator="equal">
      <formula>"OFF"</formula>
    </cfRule>
  </conditionalFormatting>
  <conditionalFormatting sqref="O178:O197">
    <cfRule type="cellIs" dxfId="769" priority="58" operator="notBetween">
      <formula>-0.0017</formula>
      <formula>0.0017</formula>
    </cfRule>
  </conditionalFormatting>
  <conditionalFormatting sqref="L178:L197">
    <cfRule type="cellIs" dxfId="768" priority="57" operator="notBetween">
      <formula>-0.0017</formula>
      <formula>0.0017</formula>
    </cfRule>
  </conditionalFormatting>
  <conditionalFormatting sqref="K203:K222 N203:N222">
    <cfRule type="cellIs" dxfId="767" priority="56" operator="notBetween">
      <formula>-0.001</formula>
      <formula>0.001</formula>
    </cfRule>
  </conditionalFormatting>
  <conditionalFormatting sqref="Q203:Q222 S203:S222">
    <cfRule type="cellIs" priority="55" operator="notBetween">
      <formula>-0.001</formula>
      <formula>0.001</formula>
    </cfRule>
  </conditionalFormatting>
  <conditionalFormatting sqref="M203:M222">
    <cfRule type="cellIs" dxfId="766" priority="54" operator="equal">
      <formula>"OFF"</formula>
    </cfRule>
  </conditionalFormatting>
  <conditionalFormatting sqref="P203:P222">
    <cfRule type="cellIs" dxfId="765" priority="53" operator="equal">
      <formula>"OFF"</formula>
    </cfRule>
  </conditionalFormatting>
  <conditionalFormatting sqref="R203:R222">
    <cfRule type="cellIs" dxfId="764" priority="52" operator="equal">
      <formula>"OFF"</formula>
    </cfRule>
  </conditionalFormatting>
  <conditionalFormatting sqref="O203:O222">
    <cfRule type="cellIs" dxfId="763" priority="51" operator="notBetween">
      <formula>-0.0017</formula>
      <formula>0.0017</formula>
    </cfRule>
  </conditionalFormatting>
  <conditionalFormatting sqref="L203:L222">
    <cfRule type="cellIs" dxfId="762" priority="50" operator="notBetween">
      <formula>-0.0017</formula>
      <formula>0.0017</formula>
    </cfRule>
  </conditionalFormatting>
  <conditionalFormatting sqref="K228:K247 N228:N247">
    <cfRule type="cellIs" dxfId="761" priority="49" operator="notBetween">
      <formula>-0.001</formula>
      <formula>0.001</formula>
    </cfRule>
  </conditionalFormatting>
  <conditionalFormatting sqref="Q228:Q247 S228:S247">
    <cfRule type="cellIs" priority="48" operator="notBetween">
      <formula>-0.001</formula>
      <formula>0.001</formula>
    </cfRule>
  </conditionalFormatting>
  <conditionalFormatting sqref="M228:M247">
    <cfRule type="cellIs" dxfId="760" priority="47" operator="equal">
      <formula>"OFF"</formula>
    </cfRule>
  </conditionalFormatting>
  <conditionalFormatting sqref="P228:P247">
    <cfRule type="cellIs" dxfId="759" priority="46" operator="equal">
      <formula>"OFF"</formula>
    </cfRule>
  </conditionalFormatting>
  <conditionalFormatting sqref="R228:R247">
    <cfRule type="cellIs" dxfId="758" priority="45" operator="equal">
      <formula>"OFF"</formula>
    </cfRule>
  </conditionalFormatting>
  <conditionalFormatting sqref="O228:O247">
    <cfRule type="cellIs" dxfId="757" priority="44" operator="notBetween">
      <formula>-0.0017</formula>
      <formula>0.0017</formula>
    </cfRule>
  </conditionalFormatting>
  <conditionalFormatting sqref="L228:L247">
    <cfRule type="cellIs" dxfId="756" priority="43" operator="notBetween">
      <formula>-0.0017</formula>
      <formula>0.0017</formula>
    </cfRule>
  </conditionalFormatting>
  <conditionalFormatting sqref="K253:K272 N253:N272">
    <cfRule type="cellIs" dxfId="755" priority="42" operator="notBetween">
      <formula>-0.001</formula>
      <formula>0.001</formula>
    </cfRule>
  </conditionalFormatting>
  <conditionalFormatting sqref="Q253:Q272 S253:S272">
    <cfRule type="cellIs" priority="41" operator="notBetween">
      <formula>-0.001</formula>
      <formula>0.001</formula>
    </cfRule>
  </conditionalFormatting>
  <conditionalFormatting sqref="M253:M272">
    <cfRule type="cellIs" dxfId="754" priority="40" operator="equal">
      <formula>"OFF"</formula>
    </cfRule>
  </conditionalFormatting>
  <conditionalFormatting sqref="P253:P272">
    <cfRule type="cellIs" dxfId="753" priority="39" operator="equal">
      <formula>"OFF"</formula>
    </cfRule>
  </conditionalFormatting>
  <conditionalFormatting sqref="R253:R272">
    <cfRule type="cellIs" dxfId="752" priority="38" operator="equal">
      <formula>"OFF"</formula>
    </cfRule>
  </conditionalFormatting>
  <conditionalFormatting sqref="O253:O272">
    <cfRule type="cellIs" dxfId="751" priority="37" operator="notBetween">
      <formula>-0.0017</formula>
      <formula>0.0017</formula>
    </cfRule>
  </conditionalFormatting>
  <conditionalFormatting sqref="L253:L272">
    <cfRule type="cellIs" dxfId="750" priority="36" operator="notBetween">
      <formula>-0.0017</formula>
      <formula>0.0017</formula>
    </cfRule>
  </conditionalFormatting>
  <conditionalFormatting sqref="K278:K297 N278:N297">
    <cfRule type="cellIs" dxfId="749" priority="35" operator="notBetween">
      <formula>-0.001</formula>
      <formula>0.001</formula>
    </cfRule>
  </conditionalFormatting>
  <conditionalFormatting sqref="Q278:Q297 S278:S297">
    <cfRule type="cellIs" priority="34" operator="notBetween">
      <formula>-0.001</formula>
      <formula>0.001</formula>
    </cfRule>
  </conditionalFormatting>
  <conditionalFormatting sqref="M278:M297">
    <cfRule type="cellIs" dxfId="748" priority="33" operator="equal">
      <formula>"OFF"</formula>
    </cfRule>
  </conditionalFormatting>
  <conditionalFormatting sqref="P278:P297">
    <cfRule type="cellIs" dxfId="747" priority="32" operator="equal">
      <formula>"OFF"</formula>
    </cfRule>
  </conditionalFormatting>
  <conditionalFormatting sqref="R278:R297">
    <cfRule type="cellIs" dxfId="746" priority="31" operator="equal">
      <formula>"OFF"</formula>
    </cfRule>
  </conditionalFormatting>
  <conditionalFormatting sqref="O278:O297">
    <cfRule type="cellIs" dxfId="745" priority="30" operator="notBetween">
      <formula>-0.0017</formula>
      <formula>0.0017</formula>
    </cfRule>
  </conditionalFormatting>
  <conditionalFormatting sqref="L278:L297">
    <cfRule type="cellIs" dxfId="744" priority="29" operator="notBetween">
      <formula>-0.0017</formula>
      <formula>0.0017</formula>
    </cfRule>
  </conditionalFormatting>
  <conditionalFormatting sqref="K303:K322 N303:N322">
    <cfRule type="cellIs" dxfId="743" priority="28" operator="notBetween">
      <formula>-0.001</formula>
      <formula>0.001</formula>
    </cfRule>
  </conditionalFormatting>
  <conditionalFormatting sqref="Q303:Q322 S303:S322">
    <cfRule type="cellIs" priority="27" operator="notBetween">
      <formula>-0.001</formula>
      <formula>0.001</formula>
    </cfRule>
  </conditionalFormatting>
  <conditionalFormatting sqref="M303:M322">
    <cfRule type="cellIs" dxfId="742" priority="26" operator="equal">
      <formula>"OFF"</formula>
    </cfRule>
  </conditionalFormatting>
  <conditionalFormatting sqref="P303:P322">
    <cfRule type="cellIs" dxfId="741" priority="25" operator="equal">
      <formula>"OFF"</formula>
    </cfRule>
  </conditionalFormatting>
  <conditionalFormatting sqref="R303:R322">
    <cfRule type="cellIs" dxfId="740" priority="24" operator="equal">
      <formula>"OFF"</formula>
    </cfRule>
  </conditionalFormatting>
  <conditionalFormatting sqref="O303:O322">
    <cfRule type="cellIs" dxfId="739" priority="23" operator="notBetween">
      <formula>-0.0017</formula>
      <formula>0.0017</formula>
    </cfRule>
  </conditionalFormatting>
  <conditionalFormatting sqref="L303:L322">
    <cfRule type="cellIs" dxfId="738" priority="22" operator="notBetween">
      <formula>-0.0017</formula>
      <formula>0.0017</formula>
    </cfRule>
  </conditionalFormatting>
  <conditionalFormatting sqref="K328:K347 N328:N347">
    <cfRule type="cellIs" dxfId="737" priority="21" operator="notBetween">
      <formula>-0.001</formula>
      <formula>0.001</formula>
    </cfRule>
  </conditionalFormatting>
  <conditionalFormatting sqref="Q328:Q347 S328:S347">
    <cfRule type="cellIs" priority="20" operator="notBetween">
      <formula>-0.001</formula>
      <formula>0.001</formula>
    </cfRule>
  </conditionalFormatting>
  <conditionalFormatting sqref="M328:M347">
    <cfRule type="cellIs" dxfId="736" priority="19" operator="equal">
      <formula>"OFF"</formula>
    </cfRule>
  </conditionalFormatting>
  <conditionalFormatting sqref="P328:P347">
    <cfRule type="cellIs" dxfId="735" priority="18" operator="equal">
      <formula>"OFF"</formula>
    </cfRule>
  </conditionalFormatting>
  <conditionalFormatting sqref="R328:R347">
    <cfRule type="cellIs" dxfId="734" priority="17" operator="equal">
      <formula>"OFF"</formula>
    </cfRule>
  </conditionalFormatting>
  <conditionalFormatting sqref="O328:O347">
    <cfRule type="cellIs" dxfId="733" priority="16" operator="notBetween">
      <formula>-0.0017</formula>
      <formula>0.0017</formula>
    </cfRule>
  </conditionalFormatting>
  <conditionalFormatting sqref="L328:L347">
    <cfRule type="cellIs" dxfId="732" priority="15" operator="notBetween">
      <formula>-0.0017</formula>
      <formula>0.0017</formula>
    </cfRule>
  </conditionalFormatting>
  <conditionalFormatting sqref="K353:K372 N353:N372">
    <cfRule type="cellIs" dxfId="731" priority="14" operator="notBetween">
      <formula>-0.001</formula>
      <formula>0.001</formula>
    </cfRule>
  </conditionalFormatting>
  <conditionalFormatting sqref="Q353:Q372 S353:S372">
    <cfRule type="cellIs" priority="13" operator="notBetween">
      <formula>-0.001</formula>
      <formula>0.001</formula>
    </cfRule>
  </conditionalFormatting>
  <conditionalFormatting sqref="M353:M372">
    <cfRule type="cellIs" dxfId="730" priority="12" operator="equal">
      <formula>"OFF"</formula>
    </cfRule>
  </conditionalFormatting>
  <conditionalFormatting sqref="P353:P372">
    <cfRule type="cellIs" dxfId="729" priority="11" operator="equal">
      <formula>"OFF"</formula>
    </cfRule>
  </conditionalFormatting>
  <conditionalFormatting sqref="R353:R372">
    <cfRule type="cellIs" dxfId="728" priority="10" operator="equal">
      <formula>"OFF"</formula>
    </cfRule>
  </conditionalFormatting>
  <conditionalFormatting sqref="O353:O372">
    <cfRule type="cellIs" dxfId="727" priority="9" operator="notBetween">
      <formula>-0.0017</formula>
      <formula>0.0017</formula>
    </cfRule>
  </conditionalFormatting>
  <conditionalFormatting sqref="L353:L372">
    <cfRule type="cellIs" dxfId="726" priority="8" operator="notBetween">
      <formula>-0.0017</formula>
      <formula>0.0017</formula>
    </cfRule>
  </conditionalFormatting>
  <conditionalFormatting sqref="K378:K397 N378:N397">
    <cfRule type="cellIs" dxfId="725" priority="7" operator="notBetween">
      <formula>-0.001</formula>
      <formula>0.001</formula>
    </cfRule>
  </conditionalFormatting>
  <conditionalFormatting sqref="Q378:Q397 S378:S397">
    <cfRule type="cellIs" priority="6" operator="notBetween">
      <formula>-0.001</formula>
      <formula>0.001</formula>
    </cfRule>
  </conditionalFormatting>
  <conditionalFormatting sqref="M378:M397">
    <cfRule type="cellIs" dxfId="724" priority="5" operator="equal">
      <formula>"OFF"</formula>
    </cfRule>
  </conditionalFormatting>
  <conditionalFormatting sqref="P378:P397">
    <cfRule type="cellIs" dxfId="723" priority="4" operator="equal">
      <formula>"OFF"</formula>
    </cfRule>
  </conditionalFormatting>
  <conditionalFormatting sqref="R378:R397">
    <cfRule type="cellIs" dxfId="722" priority="3" operator="equal">
      <formula>"OFF"</formula>
    </cfRule>
  </conditionalFormatting>
  <conditionalFormatting sqref="O378:O397">
    <cfRule type="cellIs" dxfId="721" priority="2" operator="notBetween">
      <formula>-0.0017</formula>
      <formula>0.0017</formula>
    </cfRule>
  </conditionalFormatting>
  <conditionalFormatting sqref="L378:L397">
    <cfRule type="cellIs" dxfId="720" priority="1" operator="notBetween">
      <formula>-0.0017</formula>
      <formula>0.0017</formula>
    </cfRule>
  </conditionalFormatting>
  <dataValidations count="1">
    <dataValidation type="list" allowBlank="1" showInputMessage="1" showErrorMessage="1" sqref="M28:M47 M153:M172 M78:M97 M103:M122 M128:M147 M178:M197 P28:P47 R28:R47 M53:M72 P53:P72 R53:R72 P78:P97 R78:R97 P103:P122 R103:R122 P128:P147 R128:R147 P153:P172 R153:R172 R178:R197 P178:P197 M203:M222 R203:R222 P203:P222 M228:M247 R228:R247 P228:P247 M253:M272 R253:R272 P253:P272 M278:M297 R278:R297 P278:P297 M303:M322 R303:R322 P303:P322 M328:M347 R328:R347 P328:P347 M353:M372 R353:R372 P353:P372 M378:M397 R378:R397 P378:P397" xr:uid="{CDC96B3E-40B6-43C3-BED5-5D3E9B8F8C2D}">
      <formula1>"ON, OFF"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STARNET</vt:lpstr>
      <vt:lpstr>P. Const.</vt:lpstr>
      <vt:lpstr>AB0350</vt:lpstr>
      <vt:lpstr>AB0360</vt:lpstr>
      <vt:lpstr>AB0440</vt:lpstr>
      <vt:lpstr>AB0450</vt:lpstr>
      <vt:lpstr>AB0487</vt:lpstr>
      <vt:lpstr>AB0497</vt:lpstr>
      <vt:lpstr>AG0519</vt:lpstr>
      <vt:lpstr>AG0537</vt:lpstr>
      <vt:lpstr>Setup 9</vt:lpstr>
      <vt:lpstr>Setup 10</vt:lpstr>
      <vt:lpstr>Setup 11</vt:lpstr>
      <vt:lpstr>Setup 12</vt:lpstr>
      <vt:lpstr>Setup 13</vt:lpstr>
      <vt:lpstr>Setup 14</vt:lpstr>
      <vt:lpstr>Setup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phodges</dc:creator>
  <cp:lastModifiedBy>Zlatev, Ivan</cp:lastModifiedBy>
  <dcterms:created xsi:type="dcterms:W3CDTF">2014-09-02T07:24:06Z</dcterms:created>
  <dcterms:modified xsi:type="dcterms:W3CDTF">2021-10-08T08:05:02Z</dcterms:modified>
</cp:coreProperties>
</file>