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kole\7. semester\P7\"/>
    </mc:Choice>
  </mc:AlternateContent>
  <bookViews>
    <workbookView xWindow="0" yWindow="0" windowWidth="18984" windowHeight="9144" activeTab="4"/>
  </bookViews>
  <sheets>
    <sheet name="Punkter" sheetId="1" r:id="rId1"/>
    <sheet name="Meas3" sheetId="6" r:id="rId2"/>
    <sheet name="Meas2" sheetId="5" r:id="rId3"/>
    <sheet name="Meas1" sheetId="2" r:id="rId4"/>
    <sheet name="Total" sheetId="3" r:id="rId5"/>
    <sheet name="Friis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7" i="3" l="1"/>
  <c r="U37" i="3"/>
  <c r="T38" i="3"/>
  <c r="T37" i="3"/>
  <c r="S28" i="3"/>
  <c r="T28" i="3"/>
  <c r="U28" i="3"/>
  <c r="V28" i="3"/>
  <c r="W28" i="3"/>
  <c r="X28" i="3"/>
  <c r="Y28" i="3"/>
  <c r="Z28" i="3"/>
  <c r="AA28" i="3"/>
  <c r="AB28" i="3"/>
  <c r="S29" i="3"/>
  <c r="T29" i="3"/>
  <c r="U29" i="3"/>
  <c r="V29" i="3"/>
  <c r="W29" i="3"/>
  <c r="X29" i="3"/>
  <c r="Y29" i="3"/>
  <c r="Z29" i="3"/>
  <c r="AA29" i="3"/>
  <c r="AB29" i="3"/>
  <c r="S30" i="3"/>
  <c r="T30" i="3"/>
  <c r="U30" i="3"/>
  <c r="V30" i="3"/>
  <c r="W30" i="3"/>
  <c r="X30" i="3"/>
  <c r="Y30" i="3"/>
  <c r="Z30" i="3"/>
  <c r="AA30" i="3"/>
  <c r="AB30" i="3"/>
  <c r="S31" i="3"/>
  <c r="T31" i="3"/>
  <c r="U31" i="3"/>
  <c r="V31" i="3"/>
  <c r="W31" i="3"/>
  <c r="X31" i="3"/>
  <c r="Y31" i="3"/>
  <c r="Z31" i="3"/>
  <c r="AA31" i="3"/>
  <c r="AB31" i="3"/>
  <c r="S32" i="3"/>
  <c r="T32" i="3"/>
  <c r="U32" i="3"/>
  <c r="V32" i="3"/>
  <c r="W32" i="3"/>
  <c r="X32" i="3"/>
  <c r="Y32" i="3"/>
  <c r="Z32" i="3"/>
  <c r="AA32" i="3"/>
  <c r="AB32" i="3"/>
  <c r="T27" i="3"/>
  <c r="U27" i="3"/>
  <c r="V27" i="3"/>
  <c r="W27" i="3"/>
  <c r="X27" i="3"/>
  <c r="Z27" i="3"/>
  <c r="AA27" i="3"/>
  <c r="AB27" i="3"/>
  <c r="S27" i="3"/>
  <c r="U18" i="3"/>
  <c r="V18" i="3"/>
  <c r="W18" i="3"/>
  <c r="X18" i="3"/>
  <c r="Y18" i="3"/>
  <c r="Z18" i="3"/>
  <c r="AA18" i="3"/>
  <c r="AB18" i="3"/>
  <c r="AC18" i="3"/>
  <c r="U19" i="3"/>
  <c r="V19" i="3"/>
  <c r="W19" i="3"/>
  <c r="X19" i="3"/>
  <c r="Y19" i="3"/>
  <c r="Z19" i="3"/>
  <c r="AA19" i="3"/>
  <c r="AB19" i="3"/>
  <c r="AC19" i="3"/>
  <c r="U20" i="3"/>
  <c r="V20" i="3"/>
  <c r="W20" i="3"/>
  <c r="X20" i="3"/>
  <c r="Y20" i="3"/>
  <c r="Z20" i="3"/>
  <c r="AA20" i="3"/>
  <c r="AB20" i="3"/>
  <c r="AC20" i="3"/>
  <c r="U21" i="3"/>
  <c r="V21" i="3"/>
  <c r="W21" i="3"/>
  <c r="X21" i="3"/>
  <c r="Y21" i="3"/>
  <c r="Z21" i="3"/>
  <c r="AA21" i="3"/>
  <c r="AB21" i="3"/>
  <c r="AC21" i="3"/>
  <c r="U22" i="3"/>
  <c r="V22" i="3"/>
  <c r="W22" i="3"/>
  <c r="X22" i="3"/>
  <c r="Y22" i="3"/>
  <c r="Z22" i="3"/>
  <c r="AA22" i="3"/>
  <c r="AB22" i="3"/>
  <c r="AC22" i="3"/>
  <c r="U23" i="3"/>
  <c r="V23" i="3"/>
  <c r="W23" i="3"/>
  <c r="X23" i="3"/>
  <c r="Y23" i="3"/>
  <c r="Z23" i="3"/>
  <c r="AA23" i="3"/>
  <c r="AB23" i="3"/>
  <c r="AC23" i="3"/>
  <c r="T20" i="3"/>
  <c r="T21" i="3"/>
  <c r="T22" i="3"/>
  <c r="T23" i="3"/>
  <c r="T18" i="3"/>
  <c r="T19" i="3"/>
  <c r="U3" i="3"/>
  <c r="V3" i="3"/>
  <c r="W3" i="3"/>
  <c r="X3" i="3"/>
  <c r="Y3" i="3"/>
  <c r="Z3" i="3"/>
  <c r="AA3" i="3"/>
  <c r="AB3" i="3"/>
  <c r="AC3" i="3"/>
  <c r="U4" i="3"/>
  <c r="V4" i="3"/>
  <c r="W4" i="3"/>
  <c r="X4" i="3"/>
  <c r="Y4" i="3"/>
  <c r="Z4" i="3"/>
  <c r="AA4" i="3"/>
  <c r="AB4" i="3"/>
  <c r="AC4" i="3"/>
  <c r="U5" i="3"/>
  <c r="V5" i="3"/>
  <c r="W5" i="3"/>
  <c r="X5" i="3"/>
  <c r="Y5" i="3"/>
  <c r="Z5" i="3"/>
  <c r="AA5" i="3"/>
  <c r="AB5" i="3"/>
  <c r="AC5" i="3"/>
  <c r="U6" i="3"/>
  <c r="V6" i="3"/>
  <c r="W6" i="3"/>
  <c r="X6" i="3"/>
  <c r="Y6" i="3"/>
  <c r="Z6" i="3"/>
  <c r="AA6" i="3"/>
  <c r="AB6" i="3"/>
  <c r="AC6" i="3"/>
  <c r="U7" i="3"/>
  <c r="V7" i="3"/>
  <c r="W7" i="3"/>
  <c r="X7" i="3"/>
  <c r="Y7" i="3"/>
  <c r="Z7" i="3"/>
  <c r="AA7" i="3"/>
  <c r="AB7" i="3"/>
  <c r="AC7" i="3"/>
  <c r="U8" i="3"/>
  <c r="V8" i="3"/>
  <c r="W8" i="3"/>
  <c r="X8" i="3"/>
  <c r="Y8" i="3"/>
  <c r="Z8" i="3"/>
  <c r="AA8" i="3"/>
  <c r="AB8" i="3"/>
  <c r="AC8" i="3"/>
  <c r="T8" i="3"/>
  <c r="T7" i="3"/>
  <c r="T6" i="3"/>
  <c r="T5" i="3"/>
  <c r="T4" i="3"/>
  <c r="T3" i="3"/>
  <c r="R8" i="3"/>
  <c r="R7" i="3"/>
  <c r="R6" i="3"/>
  <c r="R5" i="3"/>
  <c r="R4" i="3"/>
  <c r="R3" i="3"/>
  <c r="AC2" i="3"/>
  <c r="AB2" i="3"/>
  <c r="AA2" i="3"/>
  <c r="Z2" i="3"/>
  <c r="Y2" i="3"/>
  <c r="X2" i="3"/>
  <c r="W2" i="3"/>
  <c r="V2" i="3"/>
  <c r="U2" i="3"/>
  <c r="T2" i="3"/>
  <c r="AC1" i="3"/>
  <c r="AA1" i="3"/>
  <c r="X1" i="3"/>
  <c r="T1" i="3"/>
  <c r="H3" i="3" l="1"/>
  <c r="H18" i="3" s="1"/>
  <c r="H4" i="3"/>
  <c r="H19" i="3" s="1"/>
  <c r="H5" i="3"/>
  <c r="H20" i="3" s="1"/>
  <c r="H6" i="3"/>
  <c r="H21" i="3" s="1"/>
  <c r="C3" i="3"/>
  <c r="C18" i="3" s="1"/>
  <c r="C4" i="3"/>
  <c r="C19" i="3" s="1"/>
  <c r="C5" i="3"/>
  <c r="C20" i="3" s="1"/>
  <c r="C6" i="3"/>
  <c r="C21" i="3" s="1"/>
  <c r="D5" i="3"/>
  <c r="D20" i="3" s="1"/>
  <c r="D6" i="3"/>
  <c r="D21" i="3" s="1"/>
  <c r="D4" i="3"/>
  <c r="D19" i="3" s="1"/>
  <c r="D3" i="3"/>
  <c r="D18" i="3" s="1"/>
  <c r="A53" i="6"/>
  <c r="A13" i="6"/>
  <c r="A3" i="6"/>
  <c r="L2" i="6"/>
  <c r="K2" i="6"/>
  <c r="J2" i="6"/>
  <c r="I2" i="6"/>
  <c r="H2" i="6"/>
  <c r="G2" i="6"/>
  <c r="F2" i="6"/>
  <c r="E2" i="6"/>
  <c r="D2" i="6"/>
  <c r="C2" i="6"/>
  <c r="L1" i="6"/>
  <c r="J1" i="6"/>
  <c r="G1" i="6"/>
  <c r="C1" i="6"/>
  <c r="N63" i="2"/>
  <c r="A53" i="5"/>
  <c r="A13" i="5"/>
  <c r="A3" i="5"/>
  <c r="L2" i="5"/>
  <c r="K2" i="5"/>
  <c r="J2" i="5"/>
  <c r="I2" i="5"/>
  <c r="H2" i="5"/>
  <c r="G2" i="5"/>
  <c r="F2" i="5"/>
  <c r="E2" i="5"/>
  <c r="D2" i="5"/>
  <c r="C2" i="5"/>
  <c r="L1" i="5"/>
  <c r="J1" i="5"/>
  <c r="G1" i="5"/>
  <c r="C1" i="5"/>
  <c r="L18" i="4" l="1"/>
  <c r="K18" i="4"/>
  <c r="I18" i="4"/>
  <c r="H18" i="4"/>
  <c r="G18" i="4"/>
  <c r="E18" i="4"/>
  <c r="D18" i="4"/>
  <c r="C18" i="4"/>
  <c r="A18" i="4"/>
  <c r="J18" i="4" s="1"/>
  <c r="A17" i="4"/>
  <c r="I17" i="4" s="1"/>
  <c r="I16" i="4"/>
  <c r="E16" i="4"/>
  <c r="A16" i="4"/>
  <c r="L16" i="4" s="1"/>
  <c r="O15" i="4"/>
  <c r="I15" i="4"/>
  <c r="E15" i="4"/>
  <c r="A15" i="4"/>
  <c r="L15" i="4" s="1"/>
  <c r="L14" i="4"/>
  <c r="I14" i="4"/>
  <c r="H14" i="4"/>
  <c r="E14" i="4"/>
  <c r="D14" i="4"/>
  <c r="A14" i="4"/>
  <c r="K14" i="4" s="1"/>
  <c r="L13" i="4"/>
  <c r="K13" i="4"/>
  <c r="I13" i="4"/>
  <c r="H13" i="4"/>
  <c r="G13" i="4"/>
  <c r="E13" i="4"/>
  <c r="D13" i="4"/>
  <c r="C13" i="4"/>
  <c r="A13" i="4"/>
  <c r="J13" i="4" s="1"/>
  <c r="L12" i="4"/>
  <c r="K12" i="4"/>
  <c r="J12" i="4"/>
  <c r="I12" i="4"/>
  <c r="H12" i="4"/>
  <c r="G12" i="4"/>
  <c r="F12" i="4"/>
  <c r="E12" i="4"/>
  <c r="D12" i="4"/>
  <c r="C12" i="4"/>
  <c r="L11" i="4"/>
  <c r="J11" i="4"/>
  <c r="G11" i="4"/>
  <c r="C11" i="4"/>
  <c r="G4" i="4"/>
  <c r="O5" i="4"/>
  <c r="D4" i="4"/>
  <c r="A8" i="4"/>
  <c r="A7" i="4"/>
  <c r="A6" i="4"/>
  <c r="A5" i="4"/>
  <c r="A4" i="4"/>
  <c r="A3" i="4"/>
  <c r="A8" i="3"/>
  <c r="A7" i="3"/>
  <c r="A6" i="3"/>
  <c r="A5" i="3"/>
  <c r="A4" i="3"/>
  <c r="A3" i="3"/>
  <c r="A3" i="2"/>
  <c r="L2" i="4"/>
  <c r="K2" i="4"/>
  <c r="J2" i="4"/>
  <c r="I2" i="4"/>
  <c r="H2" i="4"/>
  <c r="G2" i="4"/>
  <c r="F2" i="4"/>
  <c r="E2" i="4"/>
  <c r="D2" i="4"/>
  <c r="C2" i="4"/>
  <c r="L1" i="4"/>
  <c r="J1" i="4"/>
  <c r="G1" i="4"/>
  <c r="C1" i="4"/>
  <c r="F17" i="4" l="1"/>
  <c r="J17" i="4"/>
  <c r="F15" i="4"/>
  <c r="J15" i="4"/>
  <c r="F16" i="4"/>
  <c r="J16" i="4"/>
  <c r="C17" i="4"/>
  <c r="G17" i="4"/>
  <c r="K17" i="4"/>
  <c r="F14" i="4"/>
  <c r="J14" i="4"/>
  <c r="C15" i="4"/>
  <c r="G15" i="4"/>
  <c r="K15" i="4"/>
  <c r="C16" i="4"/>
  <c r="G16" i="4"/>
  <c r="K16" i="4"/>
  <c r="D17" i="4"/>
  <c r="H17" i="4"/>
  <c r="L17" i="4"/>
  <c r="F13" i="4"/>
  <c r="C14" i="4"/>
  <c r="G14" i="4"/>
  <c r="D15" i="4"/>
  <c r="H15" i="4"/>
  <c r="D16" i="4"/>
  <c r="H16" i="4"/>
  <c r="E17" i="4"/>
  <c r="F18" i="4"/>
  <c r="D3" i="4"/>
  <c r="H3" i="4"/>
  <c r="K3" i="4"/>
  <c r="I8" i="4"/>
  <c r="E8" i="4"/>
  <c r="K7" i="4"/>
  <c r="G7" i="4"/>
  <c r="C7" i="4"/>
  <c r="I6" i="4"/>
  <c r="E6" i="4"/>
  <c r="K5" i="4"/>
  <c r="G5" i="4"/>
  <c r="C5" i="4"/>
  <c r="I4" i="4"/>
  <c r="E4" i="4"/>
  <c r="F3" i="4"/>
  <c r="J3" i="4"/>
  <c r="K8" i="4"/>
  <c r="G8" i="4"/>
  <c r="C8" i="4"/>
  <c r="I7" i="4"/>
  <c r="E7" i="4"/>
  <c r="K6" i="4"/>
  <c r="G6" i="4"/>
  <c r="C6" i="4"/>
  <c r="I5" i="4"/>
  <c r="E5" i="4"/>
  <c r="K4" i="4"/>
  <c r="C4" i="4"/>
  <c r="C3" i="4"/>
  <c r="G3" i="4"/>
  <c r="L3" i="4"/>
  <c r="J8" i="4"/>
  <c r="F8" i="4"/>
  <c r="L7" i="4"/>
  <c r="H7" i="4"/>
  <c r="D7" i="4"/>
  <c r="J6" i="4"/>
  <c r="F6" i="4"/>
  <c r="L5" i="4"/>
  <c r="H5" i="4"/>
  <c r="D5" i="4"/>
  <c r="J4" i="4"/>
  <c r="F4" i="4"/>
  <c r="E3" i="4"/>
  <c r="I3" i="4"/>
  <c r="L8" i="4"/>
  <c r="H8" i="4"/>
  <c r="D8" i="4"/>
  <c r="J7" i="4"/>
  <c r="F7" i="4"/>
  <c r="L6" i="4"/>
  <c r="H6" i="4"/>
  <c r="D6" i="4"/>
  <c r="J5" i="4"/>
  <c r="F5" i="4"/>
  <c r="L4" i="4"/>
  <c r="H4" i="4"/>
  <c r="C12" i="1"/>
  <c r="O1" i="3" l="1"/>
  <c r="O2" i="3"/>
  <c r="O3" i="3"/>
  <c r="O4" i="3"/>
  <c r="O5" i="3"/>
  <c r="O6" i="3"/>
  <c r="O7" i="3"/>
  <c r="O8" i="3"/>
  <c r="N2" i="3"/>
  <c r="N3" i="3"/>
  <c r="N4" i="3"/>
  <c r="N5" i="3"/>
  <c r="N6" i="3"/>
  <c r="N7" i="3"/>
  <c r="N8" i="3"/>
  <c r="N1" i="3"/>
  <c r="L2" i="3"/>
  <c r="K2" i="3"/>
  <c r="J2" i="3"/>
  <c r="I2" i="3"/>
  <c r="H2" i="3"/>
  <c r="G2" i="3"/>
  <c r="F2" i="3"/>
  <c r="E2" i="3"/>
  <c r="D2" i="3"/>
  <c r="C2" i="3"/>
  <c r="L1" i="3"/>
  <c r="J1" i="3"/>
  <c r="G1" i="3"/>
  <c r="C1" i="3"/>
  <c r="L8" i="3" l="1"/>
  <c r="L7" i="3"/>
  <c r="L6" i="3"/>
  <c r="L5" i="3"/>
  <c r="L4" i="3"/>
  <c r="L3" i="3"/>
  <c r="K8" i="3"/>
  <c r="J8" i="3"/>
  <c r="K7" i="3"/>
  <c r="J7" i="3"/>
  <c r="K6" i="3"/>
  <c r="J6" i="3"/>
  <c r="K5" i="3"/>
  <c r="J5" i="3"/>
  <c r="K4" i="3"/>
  <c r="J4" i="3"/>
  <c r="K3" i="3"/>
  <c r="J3" i="3"/>
  <c r="I8" i="3"/>
  <c r="H8" i="3"/>
  <c r="G8" i="3"/>
  <c r="I7" i="3"/>
  <c r="H7" i="3"/>
  <c r="G7" i="3"/>
  <c r="I6" i="3"/>
  <c r="G6" i="3"/>
  <c r="I5" i="3"/>
  <c r="G5" i="3"/>
  <c r="I4" i="3"/>
  <c r="G4" i="3"/>
  <c r="I3" i="3"/>
  <c r="G3" i="3"/>
  <c r="F8" i="3"/>
  <c r="F7" i="3"/>
  <c r="F6" i="3"/>
  <c r="F5" i="3"/>
  <c r="F4" i="3"/>
  <c r="F3" i="3"/>
  <c r="E8" i="3"/>
  <c r="E7" i="3"/>
  <c r="E6" i="3"/>
  <c r="E5" i="3"/>
  <c r="E4" i="3"/>
  <c r="E3" i="3"/>
  <c r="D8" i="3"/>
  <c r="D7" i="3"/>
  <c r="C8" i="3"/>
  <c r="C7" i="3"/>
  <c r="E18" i="3" l="1"/>
  <c r="F20" i="3"/>
  <c r="G20" i="3"/>
  <c r="H23" i="3"/>
  <c r="J21" i="3"/>
  <c r="L20" i="3"/>
  <c r="E19" i="3"/>
  <c r="F21" i="3"/>
  <c r="H22" i="3"/>
  <c r="K19" i="3"/>
  <c r="K21" i="3"/>
  <c r="L21" i="3"/>
  <c r="E20" i="3"/>
  <c r="F18" i="3"/>
  <c r="F22" i="3"/>
  <c r="G19" i="3"/>
  <c r="G21" i="3"/>
  <c r="I22" i="3"/>
  <c r="J18" i="3"/>
  <c r="J20" i="3"/>
  <c r="J22" i="3"/>
  <c r="L18" i="3"/>
  <c r="L22" i="3"/>
  <c r="C22" i="3"/>
  <c r="E22" i="3"/>
  <c r="G18" i="3"/>
  <c r="G22" i="3"/>
  <c r="J19" i="3"/>
  <c r="J23" i="3"/>
  <c r="C23" i="3"/>
  <c r="E23" i="3"/>
  <c r="I18" i="3"/>
  <c r="I20" i="3"/>
  <c r="I23" i="3"/>
  <c r="K23" i="3"/>
  <c r="D22" i="3"/>
  <c r="D23" i="3"/>
  <c r="E21" i="3"/>
  <c r="F19" i="3"/>
  <c r="F23" i="3"/>
  <c r="I19" i="3"/>
  <c r="I21" i="3"/>
  <c r="G23" i="3"/>
  <c r="K18" i="3"/>
  <c r="K20" i="3"/>
  <c r="K22" i="3"/>
  <c r="L19" i="3"/>
  <c r="L23" i="3"/>
  <c r="A53" i="2"/>
  <c r="A13" i="2"/>
  <c r="L2" i="2"/>
  <c r="K2" i="2"/>
  <c r="J2" i="2"/>
  <c r="I2" i="2"/>
  <c r="H2" i="2"/>
  <c r="G2" i="2"/>
  <c r="D2" i="2"/>
  <c r="E2" i="2"/>
  <c r="F2" i="2"/>
  <c r="C2" i="2"/>
  <c r="L1" i="2"/>
  <c r="J1" i="2"/>
  <c r="G1" i="2"/>
  <c r="C1" i="2"/>
  <c r="X36" i="3" l="1"/>
</calcChain>
</file>

<file path=xl/sharedStrings.xml><?xml version="1.0" encoding="utf-8"?>
<sst xmlns="http://schemas.openxmlformats.org/spreadsheetml/2006/main" count="108" uniqueCount="45">
  <si>
    <t>Højde punkter</t>
  </si>
  <si>
    <t>Distance punkter</t>
  </si>
  <si>
    <t>Tx</t>
  </si>
  <si>
    <t>Rx</t>
  </si>
  <si>
    <t>Distance</t>
  </si>
  <si>
    <t>Meas1</t>
  </si>
  <si>
    <t>Info</t>
  </si>
  <si>
    <t>TX</t>
  </si>
  <si>
    <t>RX</t>
  </si>
  <si>
    <t>Polar</t>
  </si>
  <si>
    <t>Frekvens</t>
  </si>
  <si>
    <t>Date</t>
  </si>
  <si>
    <t>Start time</t>
  </si>
  <si>
    <t>End time</t>
  </si>
  <si>
    <t>Place</t>
  </si>
  <si>
    <t>Total Points</t>
  </si>
  <si>
    <t>Friis</t>
  </si>
  <si>
    <t>Pt</t>
  </si>
  <si>
    <t>Gt</t>
  </si>
  <si>
    <t>Gr</t>
  </si>
  <si>
    <t>Lamda</t>
  </si>
  <si>
    <t>dB</t>
  </si>
  <si>
    <t>Two ray</t>
  </si>
  <si>
    <t>patch</t>
  </si>
  <si>
    <t>vertical</t>
  </si>
  <si>
    <t>2,58GHz</t>
  </si>
  <si>
    <t>P-Plads</t>
  </si>
  <si>
    <t>Res</t>
  </si>
  <si>
    <t>Vid</t>
  </si>
  <si>
    <t>center</t>
  </si>
  <si>
    <t>span</t>
  </si>
  <si>
    <t>amp</t>
  </si>
  <si>
    <t>on</t>
  </si>
  <si>
    <t>56,57,</t>
  </si>
  <si>
    <t>horizontal</t>
  </si>
  <si>
    <t>10kHz</t>
  </si>
  <si>
    <t>mono</t>
  </si>
  <si>
    <t>Antenna</t>
  </si>
  <si>
    <t>gain</t>
  </si>
  <si>
    <t>per direct</t>
  </si>
  <si>
    <t>angle</t>
  </si>
  <si>
    <t>vertikalt</t>
  </si>
  <si>
    <t>horisontalt</t>
  </si>
  <si>
    <t>Vertikal</t>
  </si>
  <si>
    <t>Horisontal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</si>
</sst>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kr.&quot;\ * #,##0.00_ ;_ &quot;kr.&quot;\ * \-#,##0.00_ ;_ &quot;kr.&quot;\ * &quot;-&quot;??_ ;_ @_ 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80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/>
    <xf numFmtId="0" fontId="0" fillId="0" borderId="4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0" borderId="5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2" xfId="0" applyNumberFormat="1" applyBorder="1"/>
    <xf numFmtId="2" fontId="0" fillId="0" borderId="6" xfId="0" applyNumberFormat="1" applyBorder="1"/>
    <xf numFmtId="2" fontId="0" fillId="0" borderId="3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25" xfId="0" applyNumberFormat="1" applyBorder="1"/>
    <xf numFmtId="2" fontId="0" fillId="0" borderId="9" xfId="0" applyNumberFormat="1" applyBorder="1"/>
    <xf numFmtId="2" fontId="0" fillId="0" borderId="0" xfId="0" applyNumberFormat="1" applyBorder="1"/>
    <xf numFmtId="2" fontId="0" fillId="0" borderId="8" xfId="0" applyNumberFormat="1" applyBorder="1"/>
    <xf numFmtId="2" fontId="0" fillId="0" borderId="27" xfId="0" applyNumberFormat="1" applyBorder="1"/>
    <xf numFmtId="2" fontId="0" fillId="0" borderId="28" xfId="0" applyNumberFormat="1" applyBorder="1"/>
    <xf numFmtId="2" fontId="0" fillId="0" borderId="29" xfId="0" applyNumberFormat="1" applyBorder="1"/>
    <xf numFmtId="2" fontId="0" fillId="0" borderId="4" xfId="0" applyNumberFormat="1" applyBorder="1"/>
    <xf numFmtId="2" fontId="0" fillId="0" borderId="7" xfId="0" applyNumberFormat="1" applyBorder="1"/>
    <xf numFmtId="2" fontId="0" fillId="0" borderId="5" xfId="0" applyNumberFormat="1" applyBorder="1"/>
    <xf numFmtId="11" fontId="0" fillId="0" borderId="0" xfId="0" applyNumberFormat="1"/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4" fontId="0" fillId="0" borderId="30" xfId="0" applyNumberFormat="1" applyBorder="1" applyAlignment="1">
      <alignment horizontal="center" vertical="center"/>
    </xf>
    <xf numFmtId="0" fontId="0" fillId="0" borderId="2" xfId="1" applyNumberFormat="1" applyFont="1" applyBorder="1" applyAlignment="1">
      <alignment horizontal="center" vertical="center"/>
    </xf>
    <xf numFmtId="0" fontId="0" fillId="0" borderId="3" xfId="1" applyNumberFormat="1" applyFont="1" applyBorder="1" applyAlignment="1">
      <alignment horizontal="center" vertical="center"/>
    </xf>
    <xf numFmtId="0" fontId="0" fillId="0" borderId="9" xfId="1" applyNumberFormat="1" applyFont="1" applyBorder="1" applyAlignment="1">
      <alignment horizontal="center" vertical="center"/>
    </xf>
    <xf numFmtId="0" fontId="0" fillId="0" borderId="8" xfId="1" applyNumberFormat="1" applyFon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1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6" xfId="0" applyBorder="1" applyAlignment="1">
      <alignment horizontal="center"/>
    </xf>
    <xf numFmtId="0" fontId="3" fillId="3" borderId="0" xfId="3"/>
    <xf numFmtId="0" fontId="4" fillId="4" borderId="0" xfId="4"/>
    <xf numFmtId="0" fontId="2" fillId="2" borderId="0" xfId="2"/>
    <xf numFmtId="2" fontId="2" fillId="2" borderId="0" xfId="2" applyNumberFormat="1"/>
    <xf numFmtId="2" fontId="3" fillId="3" borderId="0" xfId="3" applyNumberFormat="1"/>
    <xf numFmtId="2" fontId="0" fillId="0" borderId="0" xfId="0" applyNumberFormat="1"/>
    <xf numFmtId="165" fontId="0" fillId="0" borderId="0" xfId="0" applyNumberFormat="1"/>
  </cellXfs>
  <cellStyles count="5">
    <cellStyle name="God" xfId="2" builtinId="26"/>
    <cellStyle name="Neutral" xfId="4" builtinId="28"/>
    <cellStyle name="Normal" xfId="0" builtinId="0"/>
    <cellStyle name="Ugyldig" xfId="3" builtinId="27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D14" sqref="D14"/>
    </sheetView>
  </sheetViews>
  <sheetFormatPr defaultRowHeight="14.4" x14ac:dyDescent="0.3"/>
  <sheetData>
    <row r="1" spans="1:3" x14ac:dyDescent="0.3">
      <c r="A1" t="s">
        <v>0</v>
      </c>
      <c r="C1" t="s">
        <v>1</v>
      </c>
    </row>
    <row r="2" spans="1:3" x14ac:dyDescent="0.3">
      <c r="A2">
        <v>0.01</v>
      </c>
      <c r="C2">
        <v>1</v>
      </c>
    </row>
    <row r="3" spans="1:3" x14ac:dyDescent="0.3">
      <c r="A3">
        <v>0.08</v>
      </c>
      <c r="C3">
        <v>2</v>
      </c>
    </row>
    <row r="4" spans="1:3" x14ac:dyDescent="0.3">
      <c r="A4">
        <v>0.34</v>
      </c>
      <c r="C4">
        <v>3.9</v>
      </c>
    </row>
    <row r="5" spans="1:3" x14ac:dyDescent="0.3">
      <c r="A5">
        <v>2</v>
      </c>
      <c r="C5">
        <v>7.9</v>
      </c>
    </row>
    <row r="6" spans="1:3" x14ac:dyDescent="0.3">
      <c r="C6">
        <v>15.2</v>
      </c>
    </row>
    <row r="7" spans="1:3" x14ac:dyDescent="0.3">
      <c r="C7">
        <v>30</v>
      </c>
    </row>
    <row r="12" spans="1:3" x14ac:dyDescent="0.3">
      <c r="A12" t="s">
        <v>15</v>
      </c>
      <c r="C12">
        <f>(COUNT(A2:A10)*COUNT(A2:A10)/2 +COUNT(A2:A10)/2)*COUNT(C2:C10)</f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E2" sqref="E2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2" ht="17.399999999999999" customHeight="1" x14ac:dyDescent="0.3">
      <c r="A1" s="66" t="s">
        <v>4</v>
      </c>
      <c r="B1" s="50" t="s">
        <v>3</v>
      </c>
      <c r="C1" s="66">
        <f>Punkter!$A$2</f>
        <v>0.01</v>
      </c>
      <c r="D1" s="68"/>
      <c r="E1" s="68"/>
      <c r="F1" s="69"/>
      <c r="G1" s="66">
        <f>Punkter!$A$3</f>
        <v>0.08</v>
      </c>
      <c r="H1" s="68"/>
      <c r="I1" s="69"/>
      <c r="J1" s="66">
        <f>Punkter!$A$4</f>
        <v>0.34</v>
      </c>
      <c r="K1" s="69"/>
      <c r="L1" s="26">
        <f>Punkter!$A$5</f>
        <v>2</v>
      </c>
    </row>
    <row r="2" spans="1:12" ht="17.399999999999999" customHeight="1" thickBot="1" x14ac:dyDescent="0.35">
      <c r="A2" s="67"/>
      <c r="B2" s="4" t="s">
        <v>2</v>
      </c>
      <c r="C2" s="51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51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2" ht="17.399999999999999" customHeight="1" x14ac:dyDescent="0.3">
      <c r="A3" s="60">
        <f>Punkter!$C$2</f>
        <v>1</v>
      </c>
      <c r="B3" s="61"/>
      <c r="D3" s="15"/>
      <c r="E3" s="14"/>
      <c r="F3" s="50"/>
      <c r="G3" s="14"/>
      <c r="H3" s="56"/>
      <c r="I3" s="49"/>
      <c r="J3" s="11"/>
      <c r="K3" s="50"/>
      <c r="L3" s="50"/>
    </row>
    <row r="4" spans="1:12" ht="17.399999999999999" customHeight="1" x14ac:dyDescent="0.3">
      <c r="A4" s="62"/>
      <c r="B4" s="63"/>
      <c r="D4" s="15"/>
      <c r="E4" s="15"/>
      <c r="F4" s="9"/>
      <c r="G4" s="15"/>
      <c r="H4" s="55"/>
      <c r="I4" s="1"/>
      <c r="J4" s="12"/>
      <c r="K4" s="9"/>
      <c r="L4" s="9"/>
    </row>
    <row r="5" spans="1:12" ht="17.399999999999999" customHeight="1" x14ac:dyDescent="0.3">
      <c r="A5" s="62"/>
      <c r="B5" s="63"/>
      <c r="D5" s="15"/>
      <c r="E5" s="15"/>
      <c r="F5" s="10"/>
      <c r="G5" s="15"/>
      <c r="H5" s="55"/>
      <c r="I5" s="1"/>
      <c r="J5" s="12"/>
      <c r="K5" s="9"/>
      <c r="L5" s="9"/>
    </row>
    <row r="6" spans="1:12" ht="17.399999999999999" customHeight="1" x14ac:dyDescent="0.3">
      <c r="A6" s="62"/>
      <c r="B6" s="63"/>
      <c r="D6" s="15"/>
      <c r="E6" s="15"/>
      <c r="F6" s="10"/>
      <c r="G6" s="15"/>
      <c r="H6" s="57"/>
      <c r="I6" s="1"/>
      <c r="J6" s="12"/>
      <c r="K6" s="9"/>
      <c r="L6" s="9"/>
    </row>
    <row r="7" spans="1:12" ht="17.399999999999999" customHeight="1" x14ac:dyDescent="0.3">
      <c r="A7" s="62"/>
      <c r="B7" s="63"/>
      <c r="D7" s="15"/>
      <c r="E7" s="15"/>
      <c r="F7" s="9"/>
      <c r="G7" s="15"/>
      <c r="H7" s="55"/>
      <c r="I7" s="1"/>
      <c r="J7" s="12"/>
      <c r="K7" s="9"/>
      <c r="L7" s="9"/>
    </row>
    <row r="8" spans="1:12" ht="17.399999999999999" customHeight="1" x14ac:dyDescent="0.3">
      <c r="A8" s="62"/>
      <c r="B8" s="63"/>
      <c r="D8" s="15"/>
      <c r="E8" s="15"/>
      <c r="F8" s="9"/>
      <c r="G8" s="15"/>
      <c r="H8" s="55"/>
      <c r="I8" s="1"/>
      <c r="J8" s="12"/>
      <c r="K8" s="9"/>
      <c r="L8" s="9"/>
    </row>
    <row r="9" spans="1:12" ht="17.399999999999999" customHeight="1" x14ac:dyDescent="0.3">
      <c r="A9" s="62"/>
      <c r="B9" s="63"/>
      <c r="D9" s="15"/>
      <c r="E9" s="15"/>
      <c r="F9" s="9"/>
      <c r="G9" s="15"/>
      <c r="H9" s="55"/>
      <c r="I9" s="1"/>
      <c r="J9" s="12"/>
      <c r="K9" s="9"/>
      <c r="L9" s="9"/>
    </row>
    <row r="10" spans="1:12" ht="17.399999999999999" customHeight="1" x14ac:dyDescent="0.3">
      <c r="A10" s="62"/>
      <c r="B10" s="63"/>
      <c r="D10" s="15"/>
      <c r="E10" s="15"/>
      <c r="F10" s="9"/>
      <c r="G10" s="15"/>
      <c r="H10" s="55"/>
      <c r="I10" s="1"/>
      <c r="J10" s="12"/>
      <c r="K10" s="9"/>
      <c r="L10" s="9"/>
    </row>
    <row r="11" spans="1:12" ht="17.399999999999999" customHeight="1" x14ac:dyDescent="0.3">
      <c r="A11" s="62"/>
      <c r="B11" s="63"/>
      <c r="D11" s="15"/>
      <c r="E11" s="15"/>
      <c r="F11" s="9"/>
      <c r="G11" s="15"/>
      <c r="H11" s="55"/>
      <c r="I11" s="1"/>
      <c r="J11" s="12"/>
      <c r="K11" s="9"/>
      <c r="L11" s="9"/>
    </row>
    <row r="12" spans="1:12" ht="17.399999999999999" customHeight="1" thickBot="1" x14ac:dyDescent="0.35">
      <c r="A12" s="62"/>
      <c r="B12" s="63"/>
      <c r="C12" s="51"/>
      <c r="D12" s="16"/>
      <c r="E12" s="16"/>
      <c r="F12" s="4"/>
      <c r="G12" s="16"/>
      <c r="H12" s="54"/>
      <c r="I12" s="7"/>
      <c r="J12" s="13"/>
      <c r="K12" s="4"/>
      <c r="L12" s="4"/>
    </row>
    <row r="13" spans="1:12" ht="16.8" customHeight="1" x14ac:dyDescent="0.3">
      <c r="A13" s="60">
        <f>Punkter!$C$3</f>
        <v>2</v>
      </c>
      <c r="B13" s="61"/>
      <c r="D13" s="15"/>
      <c r="E13" s="15"/>
      <c r="F13" s="9"/>
      <c r="G13" s="15"/>
      <c r="H13" s="55"/>
      <c r="I13" s="1"/>
      <c r="J13" s="12"/>
      <c r="K13" s="9"/>
      <c r="L13" s="9"/>
    </row>
    <row r="14" spans="1:12" ht="16.8" customHeight="1" x14ac:dyDescent="0.3">
      <c r="A14" s="62"/>
      <c r="B14" s="63"/>
      <c r="D14" s="15"/>
      <c r="E14" s="15"/>
      <c r="F14" s="9"/>
      <c r="G14" s="15"/>
      <c r="H14" s="55"/>
      <c r="I14" s="1"/>
      <c r="J14" s="12"/>
      <c r="K14" s="9"/>
      <c r="L14" s="9"/>
    </row>
    <row r="15" spans="1:12" ht="16.8" customHeight="1" x14ac:dyDescent="0.3">
      <c r="A15" s="62"/>
      <c r="B15" s="63"/>
      <c r="D15" s="15"/>
      <c r="E15" s="15"/>
      <c r="F15" s="9"/>
      <c r="G15" s="15"/>
      <c r="H15" s="55"/>
      <c r="I15" s="1"/>
      <c r="J15" s="12"/>
      <c r="K15" s="9"/>
      <c r="L15" s="9"/>
    </row>
    <row r="16" spans="1:12" ht="16.8" customHeight="1" x14ac:dyDescent="0.3">
      <c r="A16" s="62"/>
      <c r="B16" s="63"/>
      <c r="D16" s="15"/>
      <c r="E16" s="15"/>
      <c r="F16" s="9"/>
      <c r="G16" s="15"/>
      <c r="H16" s="55"/>
      <c r="I16" s="1"/>
      <c r="J16" s="12"/>
      <c r="K16" s="9"/>
      <c r="L16" s="9"/>
    </row>
    <row r="17" spans="1:12" ht="16.8" customHeight="1" x14ac:dyDescent="0.3">
      <c r="A17" s="62"/>
      <c r="B17" s="63"/>
      <c r="D17" s="15"/>
      <c r="E17" s="15"/>
      <c r="F17" s="9"/>
      <c r="G17" s="15"/>
      <c r="H17" s="55"/>
      <c r="I17" s="1"/>
      <c r="J17" s="12"/>
      <c r="K17" s="9"/>
      <c r="L17" s="9"/>
    </row>
    <row r="18" spans="1:12" ht="16.8" customHeight="1" x14ac:dyDescent="0.3">
      <c r="A18" s="62"/>
      <c r="B18" s="63"/>
      <c r="D18" s="15"/>
      <c r="E18" s="15"/>
      <c r="F18" s="9"/>
      <c r="G18" s="15"/>
      <c r="H18" s="55"/>
      <c r="I18" s="1"/>
      <c r="J18" s="12"/>
      <c r="K18" s="9"/>
      <c r="L18" s="9"/>
    </row>
    <row r="19" spans="1:12" ht="16.8" customHeight="1" x14ac:dyDescent="0.3">
      <c r="A19" s="62"/>
      <c r="B19" s="63"/>
      <c r="D19" s="15"/>
      <c r="E19" s="15"/>
      <c r="F19" s="9"/>
      <c r="G19" s="15"/>
      <c r="H19" s="55"/>
      <c r="I19" s="1"/>
      <c r="J19" s="12"/>
      <c r="K19" s="9"/>
      <c r="L19" s="9"/>
    </row>
    <row r="20" spans="1:12" ht="16.8" customHeight="1" x14ac:dyDescent="0.3">
      <c r="A20" s="62"/>
      <c r="B20" s="63"/>
      <c r="D20" s="15"/>
      <c r="E20" s="15"/>
      <c r="F20" s="9"/>
      <c r="G20" s="15"/>
      <c r="H20" s="55"/>
      <c r="I20" s="1"/>
      <c r="J20" s="12"/>
      <c r="K20" s="9"/>
      <c r="L20" s="9"/>
    </row>
    <row r="21" spans="1:12" ht="16.8" customHeight="1" x14ac:dyDescent="0.3">
      <c r="A21" s="62"/>
      <c r="B21" s="63"/>
      <c r="D21" s="15"/>
      <c r="E21" s="15"/>
      <c r="F21" s="9"/>
      <c r="G21" s="15"/>
      <c r="H21" s="55"/>
      <c r="I21" s="1"/>
      <c r="J21" s="12"/>
      <c r="K21" s="9"/>
      <c r="L21" s="9"/>
    </row>
    <row r="22" spans="1:12" ht="16.8" customHeight="1" thickBot="1" x14ac:dyDescent="0.35">
      <c r="A22" s="62"/>
      <c r="B22" s="63"/>
      <c r="C22" s="51"/>
      <c r="D22" s="16"/>
      <c r="E22" s="15"/>
      <c r="F22" s="9"/>
      <c r="G22" s="15"/>
      <c r="H22" s="55"/>
      <c r="I22" s="1"/>
      <c r="J22" s="12"/>
      <c r="K22" s="9"/>
      <c r="L22" s="9"/>
    </row>
    <row r="23" spans="1:12" ht="16.8" customHeight="1" x14ac:dyDescent="0.3">
      <c r="A23" s="60">
        <v>4</v>
      </c>
      <c r="B23" s="61"/>
      <c r="D23" s="15"/>
      <c r="E23" s="14"/>
      <c r="F23" s="50"/>
      <c r="G23" s="14"/>
      <c r="H23" s="56"/>
      <c r="I23" s="49"/>
      <c r="J23" s="11"/>
      <c r="K23" s="50"/>
      <c r="L23" s="50"/>
    </row>
    <row r="24" spans="1:12" ht="16.8" customHeight="1" x14ac:dyDescent="0.3">
      <c r="A24" s="62"/>
      <c r="B24" s="63"/>
      <c r="D24" s="15"/>
      <c r="E24" s="15"/>
      <c r="F24" s="9"/>
      <c r="G24" s="15"/>
      <c r="H24" s="55"/>
      <c r="I24" s="1"/>
      <c r="J24" s="12"/>
      <c r="K24" s="9"/>
      <c r="L24" s="9"/>
    </row>
    <row r="25" spans="1:12" ht="16.8" customHeight="1" x14ac:dyDescent="0.3">
      <c r="A25" s="62"/>
      <c r="B25" s="63"/>
      <c r="D25" s="15"/>
      <c r="E25" s="15"/>
      <c r="F25" s="9"/>
      <c r="G25" s="15"/>
      <c r="H25" s="55"/>
      <c r="I25" s="1"/>
      <c r="J25" s="12"/>
      <c r="K25" s="9"/>
      <c r="L25" s="9"/>
    </row>
    <row r="26" spans="1:12" ht="16.8" customHeight="1" x14ac:dyDescent="0.3">
      <c r="A26" s="62"/>
      <c r="B26" s="63"/>
      <c r="D26" s="15"/>
      <c r="E26" s="15"/>
      <c r="F26" s="9"/>
      <c r="G26" s="15"/>
      <c r="H26" s="55"/>
      <c r="I26" s="1"/>
      <c r="J26" s="12"/>
      <c r="K26" s="9"/>
      <c r="L26" s="9"/>
    </row>
    <row r="27" spans="1:12" ht="16.8" customHeight="1" x14ac:dyDescent="0.3">
      <c r="A27" s="62"/>
      <c r="B27" s="63"/>
      <c r="D27" s="15"/>
      <c r="E27" s="15"/>
      <c r="F27" s="9"/>
      <c r="G27" s="15"/>
      <c r="H27" s="55"/>
      <c r="I27" s="1"/>
      <c r="J27" s="12"/>
      <c r="K27" s="9"/>
      <c r="L27" s="9"/>
    </row>
    <row r="28" spans="1:12" ht="16.8" customHeight="1" x14ac:dyDescent="0.3">
      <c r="A28" s="62"/>
      <c r="B28" s="63"/>
      <c r="D28" s="15"/>
      <c r="E28" s="15"/>
      <c r="F28" s="9"/>
      <c r="G28" s="15"/>
      <c r="H28" s="55"/>
      <c r="I28" s="1"/>
      <c r="J28" s="12"/>
      <c r="K28" s="9"/>
      <c r="L28" s="9"/>
    </row>
    <row r="29" spans="1:12" ht="16.8" customHeight="1" x14ac:dyDescent="0.3">
      <c r="A29" s="62"/>
      <c r="B29" s="63"/>
      <c r="D29" s="15"/>
      <c r="E29" s="15"/>
      <c r="F29" s="9"/>
      <c r="G29" s="15"/>
      <c r="H29" s="55"/>
      <c r="I29" s="1"/>
      <c r="J29" s="12"/>
      <c r="K29" s="9"/>
      <c r="L29" s="9"/>
    </row>
    <row r="30" spans="1:12" ht="16.8" customHeight="1" x14ac:dyDescent="0.3">
      <c r="A30" s="62"/>
      <c r="B30" s="63"/>
      <c r="D30" s="15"/>
      <c r="E30" s="15"/>
      <c r="F30" s="9"/>
      <c r="G30" s="15"/>
      <c r="H30" s="55"/>
      <c r="I30" s="1"/>
      <c r="J30" s="12"/>
      <c r="K30" s="9"/>
      <c r="L30" s="9"/>
    </row>
    <row r="31" spans="1:12" ht="16.8" customHeight="1" x14ac:dyDescent="0.3">
      <c r="A31" s="62"/>
      <c r="B31" s="63"/>
      <c r="D31" s="15"/>
      <c r="E31" s="15"/>
      <c r="F31" s="9"/>
      <c r="G31" s="15"/>
      <c r="H31" s="55"/>
      <c r="I31" s="1"/>
      <c r="J31" s="12"/>
      <c r="K31" s="9"/>
      <c r="L31" s="9"/>
    </row>
    <row r="32" spans="1:12" ht="16.8" customHeight="1" thickBot="1" x14ac:dyDescent="0.35">
      <c r="A32" s="62"/>
      <c r="B32" s="63"/>
      <c r="C32" s="51"/>
      <c r="D32" s="16"/>
      <c r="E32" s="16"/>
      <c r="F32" s="4"/>
      <c r="G32" s="16"/>
      <c r="H32" s="54"/>
      <c r="I32" s="7"/>
      <c r="J32" s="13"/>
      <c r="K32" s="4"/>
      <c r="L32" s="4"/>
    </row>
    <row r="33" spans="1:12" ht="16.8" customHeight="1" x14ac:dyDescent="0.3">
      <c r="A33" s="60">
        <v>8</v>
      </c>
      <c r="B33" s="61"/>
      <c r="D33" s="15"/>
      <c r="E33" s="15"/>
      <c r="F33" s="9"/>
      <c r="G33" s="15"/>
      <c r="H33" s="55"/>
      <c r="I33" s="1"/>
      <c r="J33" s="12"/>
      <c r="K33" s="9"/>
      <c r="L33" s="9"/>
    </row>
    <row r="34" spans="1:12" ht="16.8" customHeight="1" x14ac:dyDescent="0.3">
      <c r="A34" s="62"/>
      <c r="B34" s="63"/>
      <c r="D34" s="15"/>
      <c r="E34" s="15"/>
      <c r="F34" s="9"/>
      <c r="G34" s="15"/>
      <c r="H34" s="55"/>
      <c r="I34" s="1"/>
      <c r="J34" s="12"/>
      <c r="K34" s="9"/>
      <c r="L34" s="9"/>
    </row>
    <row r="35" spans="1:12" ht="16.8" customHeight="1" x14ac:dyDescent="0.3">
      <c r="A35" s="62"/>
      <c r="B35" s="63"/>
      <c r="D35" s="15"/>
      <c r="E35" s="15"/>
      <c r="F35" s="9"/>
      <c r="G35" s="15"/>
      <c r="H35" s="55"/>
      <c r="I35" s="1"/>
      <c r="J35" s="12"/>
      <c r="K35" s="9"/>
      <c r="L35" s="9"/>
    </row>
    <row r="36" spans="1:12" ht="16.8" customHeight="1" x14ac:dyDescent="0.3">
      <c r="A36" s="62"/>
      <c r="B36" s="63"/>
      <c r="D36" s="15"/>
      <c r="E36" s="15"/>
      <c r="F36" s="9"/>
      <c r="G36" s="15"/>
      <c r="H36" s="55"/>
      <c r="I36" s="1"/>
      <c r="J36" s="12"/>
      <c r="K36" s="9"/>
      <c r="L36" s="9"/>
    </row>
    <row r="37" spans="1:12" ht="16.8" customHeight="1" x14ac:dyDescent="0.3">
      <c r="A37" s="62"/>
      <c r="B37" s="63"/>
      <c r="D37" s="15"/>
      <c r="E37" s="15"/>
      <c r="F37" s="9"/>
      <c r="G37" s="15"/>
      <c r="H37" s="55"/>
      <c r="I37" s="1"/>
      <c r="J37" s="12"/>
      <c r="K37" s="9"/>
      <c r="L37" s="9"/>
    </row>
    <row r="38" spans="1:12" ht="16.8" customHeight="1" x14ac:dyDescent="0.3">
      <c r="A38" s="62"/>
      <c r="B38" s="63"/>
      <c r="D38" s="15"/>
      <c r="E38" s="15"/>
      <c r="F38" s="9"/>
      <c r="G38" s="15"/>
      <c r="H38" s="55"/>
      <c r="I38" s="1"/>
      <c r="J38" s="12"/>
      <c r="K38" s="9"/>
      <c r="L38" s="9"/>
    </row>
    <row r="39" spans="1:12" ht="16.8" customHeight="1" x14ac:dyDescent="0.3">
      <c r="A39" s="62"/>
      <c r="B39" s="63"/>
      <c r="D39" s="15"/>
      <c r="E39" s="15"/>
      <c r="F39" s="9"/>
      <c r="G39" s="15"/>
      <c r="H39" s="55"/>
      <c r="I39" s="1"/>
      <c r="J39" s="12"/>
      <c r="K39" s="9"/>
      <c r="L39" s="9"/>
    </row>
    <row r="40" spans="1:12" ht="16.8" customHeight="1" x14ac:dyDescent="0.3">
      <c r="A40" s="62"/>
      <c r="B40" s="63"/>
      <c r="D40" s="15"/>
      <c r="E40" s="15"/>
      <c r="F40" s="9"/>
      <c r="G40" s="15"/>
      <c r="H40" s="55"/>
      <c r="I40" s="1"/>
      <c r="J40" s="12"/>
      <c r="K40" s="9"/>
      <c r="L40" s="9"/>
    </row>
    <row r="41" spans="1:12" ht="16.8" customHeight="1" x14ac:dyDescent="0.3">
      <c r="A41" s="62"/>
      <c r="B41" s="63"/>
      <c r="D41" s="15"/>
      <c r="E41" s="15"/>
      <c r="F41" s="9"/>
      <c r="G41" s="15"/>
      <c r="H41" s="55"/>
      <c r="I41" s="1"/>
      <c r="J41" s="12"/>
      <c r="K41" s="9"/>
      <c r="L41" s="9"/>
    </row>
    <row r="42" spans="1:12" ht="16.8" customHeight="1" thickBot="1" x14ac:dyDescent="0.35">
      <c r="A42" s="62"/>
      <c r="B42" s="63"/>
      <c r="C42" s="51"/>
      <c r="D42" s="16"/>
      <c r="E42" s="16"/>
      <c r="F42" s="9"/>
      <c r="G42" s="15"/>
      <c r="H42" s="55"/>
      <c r="I42" s="1"/>
      <c r="J42" s="12"/>
      <c r="K42" s="9"/>
      <c r="L42" s="9"/>
    </row>
    <row r="43" spans="1:12" ht="16.8" customHeight="1" x14ac:dyDescent="0.3">
      <c r="A43" s="60">
        <v>15</v>
      </c>
      <c r="B43" s="61"/>
      <c r="C43" s="12"/>
      <c r="D43" s="15"/>
      <c r="E43" s="15"/>
      <c r="F43" s="50"/>
      <c r="G43" s="14"/>
      <c r="H43" s="14"/>
      <c r="I43" s="49"/>
      <c r="J43" s="11"/>
      <c r="K43" s="50"/>
      <c r="L43" s="50"/>
    </row>
    <row r="44" spans="1:12" ht="16.8" customHeight="1" x14ac:dyDescent="0.3">
      <c r="A44" s="62"/>
      <c r="B44" s="63"/>
      <c r="C44" s="12"/>
      <c r="D44" s="15"/>
      <c r="E44" s="15"/>
      <c r="F44" s="9"/>
      <c r="G44" s="15"/>
      <c r="H44" s="15"/>
      <c r="I44" s="1"/>
      <c r="J44" s="12"/>
      <c r="K44" s="9"/>
      <c r="L44" s="9"/>
    </row>
    <row r="45" spans="1:12" ht="16.8" customHeight="1" x14ac:dyDescent="0.3">
      <c r="A45" s="62"/>
      <c r="B45" s="63"/>
      <c r="C45" s="12"/>
      <c r="D45" s="15"/>
      <c r="E45" s="15"/>
      <c r="F45" s="9"/>
      <c r="G45" s="15"/>
      <c r="H45" s="15"/>
      <c r="I45" s="1"/>
      <c r="J45" s="12"/>
      <c r="K45" s="9"/>
      <c r="L45" s="9"/>
    </row>
    <row r="46" spans="1:12" ht="16.8" customHeight="1" x14ac:dyDescent="0.3">
      <c r="A46" s="62"/>
      <c r="B46" s="63"/>
      <c r="C46" s="12"/>
      <c r="D46" s="15"/>
      <c r="E46" s="15"/>
      <c r="F46" s="9"/>
      <c r="G46" s="15"/>
      <c r="H46" s="15"/>
      <c r="I46" s="1"/>
      <c r="J46" s="12"/>
      <c r="K46" s="9"/>
      <c r="L46" s="9"/>
    </row>
    <row r="47" spans="1:12" ht="16.8" customHeight="1" x14ac:dyDescent="0.3">
      <c r="A47" s="62"/>
      <c r="B47" s="63"/>
      <c r="C47" s="12"/>
      <c r="D47" s="15"/>
      <c r="E47" s="15"/>
      <c r="F47" s="9"/>
      <c r="G47" s="15"/>
      <c r="H47" s="15"/>
      <c r="I47" s="1"/>
      <c r="J47" s="12"/>
      <c r="K47" s="9"/>
      <c r="L47" s="9"/>
    </row>
    <row r="48" spans="1:12" ht="16.8" customHeight="1" x14ac:dyDescent="0.3">
      <c r="A48" s="62"/>
      <c r="B48" s="63"/>
      <c r="C48" s="12"/>
      <c r="D48" s="15"/>
      <c r="E48" s="15"/>
      <c r="F48" s="9"/>
      <c r="G48" s="15"/>
      <c r="H48" s="15"/>
      <c r="I48" s="1"/>
      <c r="J48" s="12"/>
      <c r="K48" s="9"/>
      <c r="L48" s="9"/>
    </row>
    <row r="49" spans="1:12" ht="16.8" customHeight="1" x14ac:dyDescent="0.3">
      <c r="A49" s="62"/>
      <c r="B49" s="63"/>
      <c r="C49" s="12"/>
      <c r="D49" s="15"/>
      <c r="E49" s="15"/>
      <c r="F49" s="9"/>
      <c r="G49" s="15"/>
      <c r="H49" s="15"/>
      <c r="I49" s="1"/>
      <c r="J49" s="12"/>
      <c r="K49" s="9"/>
      <c r="L49" s="9"/>
    </row>
    <row r="50" spans="1:12" ht="16.8" customHeight="1" x14ac:dyDescent="0.3">
      <c r="A50" s="62"/>
      <c r="B50" s="63"/>
      <c r="C50" s="12"/>
      <c r="D50" s="15"/>
      <c r="E50" s="15"/>
      <c r="F50" s="9"/>
      <c r="G50" s="15"/>
      <c r="H50" s="15"/>
      <c r="I50" s="1"/>
      <c r="J50" s="12"/>
      <c r="K50" s="9"/>
      <c r="L50" s="9"/>
    </row>
    <row r="51" spans="1:12" ht="16.8" customHeight="1" x14ac:dyDescent="0.3">
      <c r="A51" s="62"/>
      <c r="B51" s="63"/>
      <c r="C51" s="12"/>
      <c r="D51" s="15"/>
      <c r="E51" s="15"/>
      <c r="F51" s="9"/>
      <c r="G51" s="15"/>
      <c r="H51" s="15"/>
      <c r="I51" s="1"/>
      <c r="J51" s="12"/>
      <c r="K51" s="9"/>
      <c r="L51" s="9"/>
    </row>
    <row r="52" spans="1:12" ht="16.8" customHeight="1" thickBot="1" x14ac:dyDescent="0.35">
      <c r="A52" s="62"/>
      <c r="B52" s="63"/>
      <c r="C52" s="13"/>
      <c r="D52" s="16"/>
      <c r="E52" s="16"/>
      <c r="F52" s="4"/>
      <c r="G52" s="16"/>
      <c r="H52" s="16"/>
      <c r="I52" s="7"/>
      <c r="J52" s="13"/>
      <c r="K52" s="4"/>
      <c r="L52" s="4"/>
    </row>
    <row r="53" spans="1:12" ht="16.8" customHeight="1" x14ac:dyDescent="0.3">
      <c r="A53" s="60">
        <f>Punkter!$C$7</f>
        <v>30</v>
      </c>
      <c r="B53" s="61"/>
      <c r="C53" s="12"/>
      <c r="D53" s="15"/>
      <c r="E53" s="15"/>
      <c r="F53" s="9"/>
      <c r="G53" s="15"/>
      <c r="H53" s="15"/>
      <c r="I53" s="1"/>
      <c r="J53" s="12"/>
      <c r="K53" s="9"/>
      <c r="L53" s="9"/>
    </row>
    <row r="54" spans="1:12" ht="16.8" customHeight="1" x14ac:dyDescent="0.3">
      <c r="A54" s="62"/>
      <c r="B54" s="63"/>
      <c r="C54" s="12"/>
      <c r="D54" s="15"/>
      <c r="E54" s="15"/>
      <c r="F54" s="9"/>
      <c r="G54" s="15"/>
      <c r="H54" s="15"/>
      <c r="I54" s="1"/>
      <c r="J54" s="12"/>
      <c r="K54" s="9"/>
      <c r="L54" s="9"/>
    </row>
    <row r="55" spans="1:12" ht="16.8" customHeight="1" x14ac:dyDescent="0.3">
      <c r="A55" s="62"/>
      <c r="B55" s="63"/>
      <c r="C55" s="12"/>
      <c r="D55" s="15"/>
      <c r="E55" s="15"/>
      <c r="F55" s="9"/>
      <c r="G55" s="15"/>
      <c r="H55" s="15"/>
      <c r="I55" s="1"/>
      <c r="J55" s="12"/>
      <c r="K55" s="9"/>
      <c r="L55" s="9"/>
    </row>
    <row r="56" spans="1:12" ht="16.8" customHeight="1" x14ac:dyDescent="0.3">
      <c r="A56" s="62"/>
      <c r="B56" s="63"/>
      <c r="C56" s="12"/>
      <c r="D56" s="15"/>
      <c r="E56" s="15"/>
      <c r="F56" s="9"/>
      <c r="G56" s="15"/>
      <c r="H56" s="15"/>
      <c r="I56" s="1"/>
      <c r="J56" s="12"/>
      <c r="K56" s="9"/>
      <c r="L56" s="9"/>
    </row>
    <row r="57" spans="1:12" ht="16.8" customHeight="1" x14ac:dyDescent="0.3">
      <c r="A57" s="62"/>
      <c r="B57" s="63"/>
      <c r="C57" s="12"/>
      <c r="D57" s="15"/>
      <c r="E57" s="15"/>
      <c r="F57" s="9"/>
      <c r="G57" s="15"/>
      <c r="H57" s="15"/>
      <c r="I57" s="1"/>
      <c r="J57" s="12"/>
      <c r="K57" s="9"/>
      <c r="L57" s="9"/>
    </row>
    <row r="58" spans="1:12" ht="16.8" customHeight="1" x14ac:dyDescent="0.3">
      <c r="A58" s="62"/>
      <c r="B58" s="63"/>
      <c r="C58" s="12"/>
      <c r="D58" s="15"/>
      <c r="E58" s="15"/>
      <c r="F58" s="9"/>
      <c r="G58" s="15"/>
      <c r="H58" s="15"/>
      <c r="I58" s="1"/>
      <c r="J58" s="12"/>
      <c r="K58" s="9"/>
      <c r="L58" s="9"/>
    </row>
    <row r="59" spans="1:12" ht="16.8" customHeight="1" x14ac:dyDescent="0.3">
      <c r="A59" s="62"/>
      <c r="B59" s="63"/>
      <c r="C59" s="12"/>
      <c r="D59" s="15"/>
      <c r="E59" s="15"/>
      <c r="F59" s="9"/>
      <c r="G59" s="15"/>
      <c r="H59" s="15"/>
      <c r="I59" s="1"/>
      <c r="J59" s="12"/>
      <c r="K59" s="9"/>
      <c r="L59" s="9"/>
    </row>
    <row r="60" spans="1:12" ht="16.8" customHeight="1" x14ac:dyDescent="0.3">
      <c r="A60" s="62"/>
      <c r="B60" s="63"/>
      <c r="C60" s="12"/>
      <c r="D60" s="15"/>
      <c r="E60" s="15"/>
      <c r="F60" s="9"/>
      <c r="G60" s="15"/>
      <c r="H60" s="15"/>
      <c r="I60" s="1"/>
      <c r="J60" s="12"/>
      <c r="K60" s="9"/>
      <c r="L60" s="9"/>
    </row>
    <row r="61" spans="1:12" ht="16.8" customHeight="1" x14ac:dyDescent="0.3">
      <c r="A61" s="62"/>
      <c r="B61" s="63"/>
      <c r="C61" s="12"/>
      <c r="D61" s="15"/>
      <c r="E61" s="15"/>
      <c r="F61" s="9"/>
      <c r="G61" s="15"/>
      <c r="H61" s="15"/>
      <c r="I61" s="1"/>
      <c r="J61" s="12"/>
      <c r="K61" s="9"/>
      <c r="L61" s="9"/>
    </row>
    <row r="62" spans="1:12" ht="16.8" customHeight="1" thickBot="1" x14ac:dyDescent="0.35">
      <c r="A62" s="64"/>
      <c r="B62" s="65"/>
      <c r="C62" s="13"/>
      <c r="D62" s="16"/>
      <c r="E62" s="16"/>
      <c r="F62" s="4"/>
      <c r="G62" s="16"/>
      <c r="H62" s="16"/>
      <c r="I62" s="7"/>
      <c r="J62" s="13"/>
      <c r="K62" s="4"/>
      <c r="L62" s="4"/>
    </row>
    <row r="65" spans="3:10" x14ac:dyDescent="0.3">
      <c r="C65" s="58" t="s">
        <v>6</v>
      </c>
      <c r="D65" s="58"/>
      <c r="E65" s="58"/>
      <c r="F65" s="58"/>
      <c r="G65" s="58"/>
    </row>
    <row r="66" spans="3:10" x14ac:dyDescent="0.3">
      <c r="C66" s="58" t="s">
        <v>7</v>
      </c>
      <c r="D66" s="58"/>
      <c r="E66" s="58" t="s">
        <v>36</v>
      </c>
      <c r="F66" s="58"/>
      <c r="G66" s="58"/>
      <c r="I66" s="2" t="s">
        <v>27</v>
      </c>
      <c r="J66" s="2">
        <v>100</v>
      </c>
    </row>
    <row r="67" spans="3:10" x14ac:dyDescent="0.3">
      <c r="C67" s="58" t="s">
        <v>8</v>
      </c>
      <c r="D67" s="58"/>
      <c r="E67" s="58" t="s">
        <v>36</v>
      </c>
      <c r="F67" s="58"/>
      <c r="G67" s="58"/>
      <c r="I67" s="2" t="s">
        <v>28</v>
      </c>
      <c r="J67" s="2">
        <v>100</v>
      </c>
    </row>
    <row r="68" spans="3:10" x14ac:dyDescent="0.3">
      <c r="C68" s="58" t="s">
        <v>9</v>
      </c>
      <c r="D68" s="58"/>
      <c r="E68" s="58" t="s">
        <v>34</v>
      </c>
      <c r="F68" s="58"/>
      <c r="G68" s="58"/>
      <c r="I68" s="2" t="s">
        <v>29</v>
      </c>
      <c r="J68" s="2">
        <v>2.5798999999999999</v>
      </c>
    </row>
    <row r="69" spans="3:10" x14ac:dyDescent="0.3">
      <c r="C69" s="58" t="s">
        <v>10</v>
      </c>
      <c r="D69" s="58"/>
      <c r="E69" s="58" t="s">
        <v>25</v>
      </c>
      <c r="F69" s="58"/>
      <c r="G69" s="58"/>
      <c r="I69" s="2" t="s">
        <v>30</v>
      </c>
      <c r="J69" s="2" t="s">
        <v>35</v>
      </c>
    </row>
    <row r="70" spans="3:10" x14ac:dyDescent="0.3">
      <c r="C70" s="58" t="s">
        <v>11</v>
      </c>
      <c r="D70" s="58"/>
      <c r="E70" s="59">
        <v>42661</v>
      </c>
      <c r="F70" s="58"/>
      <c r="G70" s="58"/>
      <c r="I70" s="2" t="s">
        <v>31</v>
      </c>
      <c r="J70" s="2" t="s">
        <v>32</v>
      </c>
    </row>
    <row r="71" spans="3:10" x14ac:dyDescent="0.3">
      <c r="C71" s="58" t="s">
        <v>12</v>
      </c>
      <c r="D71" s="58"/>
      <c r="E71" s="58">
        <v>18</v>
      </c>
      <c r="F71" s="58"/>
      <c r="G71" s="58"/>
    </row>
    <row r="72" spans="3:10" x14ac:dyDescent="0.3">
      <c r="C72" s="58" t="s">
        <v>13</v>
      </c>
      <c r="D72" s="58"/>
      <c r="E72" s="58"/>
      <c r="F72" s="58"/>
      <c r="G72" s="58"/>
      <c r="I72" s="2" t="s">
        <v>2</v>
      </c>
      <c r="J72" s="2">
        <v>0</v>
      </c>
    </row>
    <row r="73" spans="3:10" x14ac:dyDescent="0.3">
      <c r="C73" s="58" t="s">
        <v>14</v>
      </c>
      <c r="D73" s="58"/>
      <c r="E73" s="58" t="s">
        <v>26</v>
      </c>
      <c r="F73" s="58"/>
      <c r="G73" s="58"/>
    </row>
  </sheetData>
  <mergeCells count="27">
    <mergeCell ref="J1:K1"/>
    <mergeCell ref="A3:B12"/>
    <mergeCell ref="A13:B22"/>
    <mergeCell ref="C66:D66"/>
    <mergeCell ref="E66:G66"/>
    <mergeCell ref="A1:A2"/>
    <mergeCell ref="C1:F1"/>
    <mergeCell ref="G1:I1"/>
    <mergeCell ref="A23:B32"/>
    <mergeCell ref="A33:B42"/>
    <mergeCell ref="A43:B52"/>
    <mergeCell ref="A53:B62"/>
    <mergeCell ref="C65:G65"/>
    <mergeCell ref="C67:D67"/>
    <mergeCell ref="E67:G67"/>
    <mergeCell ref="C68:D68"/>
    <mergeCell ref="E68:G68"/>
    <mergeCell ref="C69:D69"/>
    <mergeCell ref="E69:G69"/>
    <mergeCell ref="C73:D73"/>
    <mergeCell ref="E73:G73"/>
    <mergeCell ref="C70:D70"/>
    <mergeCell ref="E70:G70"/>
    <mergeCell ref="C71:D71"/>
    <mergeCell ref="E71:G71"/>
    <mergeCell ref="C72:D72"/>
    <mergeCell ref="E72:G7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opLeftCell="A32" workbookViewId="0">
      <selection activeCell="M49" sqref="M49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2" ht="17.399999999999999" customHeight="1" x14ac:dyDescent="0.3">
      <c r="A1" s="66" t="s">
        <v>4</v>
      </c>
      <c r="B1" s="50" t="s">
        <v>3</v>
      </c>
      <c r="C1" s="66">
        <f>Punkter!$A$2</f>
        <v>0.01</v>
      </c>
      <c r="D1" s="68"/>
      <c r="E1" s="68"/>
      <c r="F1" s="69"/>
      <c r="G1" s="66">
        <f>Punkter!$A$3</f>
        <v>0.08</v>
      </c>
      <c r="H1" s="68"/>
      <c r="I1" s="69"/>
      <c r="J1" s="66">
        <f>Punkter!$A$4</f>
        <v>0.34</v>
      </c>
      <c r="K1" s="69"/>
      <c r="L1" s="26">
        <f>Punkter!$A$5</f>
        <v>2</v>
      </c>
    </row>
    <row r="2" spans="1:12" ht="17.399999999999999" customHeight="1" thickBot="1" x14ac:dyDescent="0.35">
      <c r="A2" s="67"/>
      <c r="B2" s="4" t="s">
        <v>2</v>
      </c>
      <c r="C2" s="51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51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2" ht="17.399999999999999" customHeight="1" x14ac:dyDescent="0.3">
      <c r="A3" s="60">
        <f>Punkter!$C$2</f>
        <v>1</v>
      </c>
      <c r="B3" s="61"/>
      <c r="C3" s="2">
        <v>48.76</v>
      </c>
      <c r="D3" s="15">
        <v>40.549999999999997</v>
      </c>
      <c r="E3" s="14">
        <v>37.200000000000003</v>
      </c>
      <c r="F3" s="50">
        <v>65.05</v>
      </c>
      <c r="G3" s="14">
        <v>36.729999999999997</v>
      </c>
      <c r="H3" s="56">
        <v>36.51</v>
      </c>
      <c r="I3" s="49">
        <v>63.65</v>
      </c>
      <c r="J3" s="11">
        <v>37.590000000000003</v>
      </c>
      <c r="K3" s="50">
        <v>62.61</v>
      </c>
      <c r="L3" s="50">
        <v>38.090000000000003</v>
      </c>
    </row>
    <row r="4" spans="1:12" ht="17.399999999999999" customHeight="1" x14ac:dyDescent="0.3">
      <c r="A4" s="62"/>
      <c r="B4" s="63"/>
      <c r="C4" s="2">
        <v>49.15</v>
      </c>
      <c r="D4" s="15">
        <v>41.18</v>
      </c>
      <c r="E4" s="15">
        <v>37.44</v>
      </c>
      <c r="F4" s="9">
        <v>64.55</v>
      </c>
      <c r="G4" s="15">
        <v>36.450000000000003</v>
      </c>
      <c r="H4" s="55">
        <v>36.85</v>
      </c>
      <c r="I4" s="1">
        <v>63.84</v>
      </c>
      <c r="J4" s="12">
        <v>37.520000000000003</v>
      </c>
      <c r="K4" s="9">
        <v>62.81</v>
      </c>
      <c r="L4" s="9">
        <v>38.33</v>
      </c>
    </row>
    <row r="5" spans="1:12" ht="17.399999999999999" customHeight="1" x14ac:dyDescent="0.3">
      <c r="A5" s="62"/>
      <c r="B5" s="63"/>
      <c r="C5" s="2">
        <v>48.99</v>
      </c>
      <c r="D5" s="15">
        <v>41.16</v>
      </c>
      <c r="E5" s="15">
        <v>37.15</v>
      </c>
      <c r="F5" s="10">
        <v>64.989999999999995</v>
      </c>
      <c r="G5" s="15">
        <v>37</v>
      </c>
      <c r="H5" s="55">
        <v>35.82</v>
      </c>
      <c r="I5" s="1">
        <v>63.62</v>
      </c>
      <c r="J5" s="12">
        <v>37.47</v>
      </c>
      <c r="K5" s="9">
        <v>62.77</v>
      </c>
      <c r="L5" s="9">
        <v>38.020000000000003</v>
      </c>
    </row>
    <row r="6" spans="1:12" ht="17.399999999999999" customHeight="1" x14ac:dyDescent="0.3">
      <c r="A6" s="62"/>
      <c r="B6" s="63"/>
      <c r="C6" s="2">
        <v>48.92</v>
      </c>
      <c r="D6" s="15">
        <v>40.98</v>
      </c>
      <c r="E6" s="15">
        <v>37.83</v>
      </c>
      <c r="F6" s="10">
        <v>65</v>
      </c>
      <c r="G6" s="15">
        <v>37.1</v>
      </c>
      <c r="H6" s="57">
        <v>36.17</v>
      </c>
      <c r="I6" s="1">
        <v>63.8</v>
      </c>
      <c r="J6" s="12">
        <v>37.590000000000003</v>
      </c>
      <c r="K6" s="9">
        <v>62.68</v>
      </c>
      <c r="L6" s="9">
        <v>38.24</v>
      </c>
    </row>
    <row r="7" spans="1:12" ht="17.399999999999999" customHeight="1" x14ac:dyDescent="0.3">
      <c r="A7" s="62"/>
      <c r="B7" s="63"/>
      <c r="C7" s="2">
        <v>49.16</v>
      </c>
      <c r="D7" s="15">
        <v>41.48</v>
      </c>
      <c r="E7" s="15">
        <v>37.299999999999997</v>
      </c>
      <c r="F7" s="9">
        <v>65.849999999999994</v>
      </c>
      <c r="G7" s="15">
        <v>37.51</v>
      </c>
      <c r="H7" s="55">
        <v>35.72</v>
      </c>
      <c r="I7" s="1">
        <v>64.84</v>
      </c>
      <c r="J7" s="12">
        <v>37.76</v>
      </c>
      <c r="K7" s="9">
        <v>63.27</v>
      </c>
      <c r="L7" s="9">
        <v>38.07</v>
      </c>
    </row>
    <row r="8" spans="1:12" ht="17.399999999999999" customHeight="1" x14ac:dyDescent="0.3">
      <c r="A8" s="62"/>
      <c r="B8" s="63"/>
      <c r="C8" s="2">
        <v>49.1</v>
      </c>
      <c r="D8" s="15">
        <v>41.23</v>
      </c>
      <c r="E8" s="15">
        <v>37.5</v>
      </c>
      <c r="F8" s="9">
        <v>64.98</v>
      </c>
      <c r="G8" s="15">
        <v>36.86</v>
      </c>
      <c r="H8" s="55">
        <v>36.229999999999997</v>
      </c>
      <c r="I8" s="1">
        <v>63.23</v>
      </c>
      <c r="J8" s="12">
        <v>37.450000000000003</v>
      </c>
      <c r="K8" s="9">
        <v>62.32</v>
      </c>
      <c r="L8" s="9">
        <v>38.4</v>
      </c>
    </row>
    <row r="9" spans="1:12" ht="17.399999999999999" customHeight="1" x14ac:dyDescent="0.3">
      <c r="A9" s="62"/>
      <c r="B9" s="63"/>
      <c r="C9" s="2">
        <v>49.68</v>
      </c>
      <c r="D9" s="15">
        <v>41.18</v>
      </c>
      <c r="E9" s="15">
        <v>37.4</v>
      </c>
      <c r="F9" s="9">
        <v>65.540000000000006</v>
      </c>
      <c r="G9" s="15">
        <v>36.96</v>
      </c>
      <c r="H9" s="55">
        <v>35.86</v>
      </c>
      <c r="I9" s="1">
        <v>63.68</v>
      </c>
      <c r="J9" s="12">
        <v>37.659999999999997</v>
      </c>
      <c r="K9" s="9">
        <v>63.19</v>
      </c>
      <c r="L9" s="9">
        <v>38.020000000000003</v>
      </c>
    </row>
    <row r="10" spans="1:12" ht="17.399999999999999" customHeight="1" x14ac:dyDescent="0.3">
      <c r="A10" s="62"/>
      <c r="B10" s="63"/>
      <c r="C10" s="2">
        <v>49.08</v>
      </c>
      <c r="D10" s="15">
        <v>40.86</v>
      </c>
      <c r="E10" s="15">
        <v>37.64</v>
      </c>
      <c r="F10" s="9">
        <v>64.599999999999994</v>
      </c>
      <c r="G10" s="15">
        <v>36.880000000000003</v>
      </c>
      <c r="H10" s="55">
        <v>35.78</v>
      </c>
      <c r="I10" s="1">
        <v>63.65</v>
      </c>
      <c r="J10" s="12">
        <v>37.630000000000003</v>
      </c>
      <c r="K10" s="9">
        <v>62.69</v>
      </c>
      <c r="L10" s="9">
        <v>38.799999999999997</v>
      </c>
    </row>
    <row r="11" spans="1:12" ht="17.399999999999999" customHeight="1" x14ac:dyDescent="0.3">
      <c r="A11" s="62"/>
      <c r="B11" s="63"/>
      <c r="C11" s="2">
        <v>49.12</v>
      </c>
      <c r="D11" s="15">
        <v>40.97</v>
      </c>
      <c r="E11" s="15">
        <v>37.25</v>
      </c>
      <c r="F11" s="9">
        <v>65.2</v>
      </c>
      <c r="G11" s="15">
        <v>37.630000000000003</v>
      </c>
      <c r="H11" s="55">
        <v>35.69</v>
      </c>
      <c r="I11" s="1">
        <v>64.23</v>
      </c>
      <c r="J11" s="12">
        <v>37.57</v>
      </c>
      <c r="K11" s="9">
        <v>63.14</v>
      </c>
      <c r="L11" s="9">
        <v>38.07</v>
      </c>
    </row>
    <row r="12" spans="1:12" ht="17.399999999999999" customHeight="1" thickBot="1" x14ac:dyDescent="0.35">
      <c r="A12" s="62"/>
      <c r="B12" s="63"/>
      <c r="C12" s="51">
        <v>49.27</v>
      </c>
      <c r="D12" s="16">
        <v>41.09</v>
      </c>
      <c r="E12" s="16">
        <v>37.15</v>
      </c>
      <c r="F12" s="4">
        <v>64.569999999999993</v>
      </c>
      <c r="G12" s="16">
        <v>36.880000000000003</v>
      </c>
      <c r="H12" s="54">
        <v>35.729999999999997</v>
      </c>
      <c r="I12" s="7">
        <v>63.63</v>
      </c>
      <c r="J12" s="13">
        <v>37.57</v>
      </c>
      <c r="K12" s="4">
        <v>62.94</v>
      </c>
      <c r="L12" s="4">
        <v>38.07</v>
      </c>
    </row>
    <row r="13" spans="1:12" ht="16.8" customHeight="1" x14ac:dyDescent="0.3">
      <c r="A13" s="60">
        <f>Punkter!$C$3</f>
        <v>2</v>
      </c>
      <c r="B13" s="61"/>
      <c r="C13" s="2">
        <v>59.74</v>
      </c>
      <c r="D13" s="15">
        <v>52.4</v>
      </c>
      <c r="E13" s="15">
        <v>46.08</v>
      </c>
      <c r="F13" s="9">
        <v>53.21</v>
      </c>
      <c r="G13" s="15">
        <v>47.12</v>
      </c>
      <c r="H13" s="55">
        <v>41.03</v>
      </c>
      <c r="I13" s="1">
        <v>53.07</v>
      </c>
      <c r="J13" s="12">
        <v>51.58</v>
      </c>
      <c r="K13" s="9">
        <v>56.98</v>
      </c>
      <c r="L13" s="9">
        <v>45.44</v>
      </c>
    </row>
    <row r="14" spans="1:12" ht="16.8" customHeight="1" x14ac:dyDescent="0.3">
      <c r="A14" s="62"/>
      <c r="B14" s="63"/>
      <c r="C14" s="2">
        <v>60.86</v>
      </c>
      <c r="D14" s="15">
        <v>52.32</v>
      </c>
      <c r="E14" s="15">
        <v>45.88</v>
      </c>
      <c r="F14" s="9">
        <v>53.29</v>
      </c>
      <c r="G14" s="15">
        <v>46.8</v>
      </c>
      <c r="H14" s="55">
        <v>41.17</v>
      </c>
      <c r="I14" s="1">
        <v>53.32</v>
      </c>
      <c r="J14" s="12">
        <v>51.52</v>
      </c>
      <c r="K14" s="9">
        <v>56.67</v>
      </c>
      <c r="L14" s="9">
        <v>45.54</v>
      </c>
    </row>
    <row r="15" spans="1:12" ht="16.8" customHeight="1" x14ac:dyDescent="0.3">
      <c r="A15" s="62"/>
      <c r="B15" s="63"/>
      <c r="C15" s="2">
        <v>62.99</v>
      </c>
      <c r="D15" s="15">
        <v>52.88</v>
      </c>
      <c r="E15" s="15">
        <v>46.06</v>
      </c>
      <c r="F15" s="9">
        <v>53.42</v>
      </c>
      <c r="G15" s="15">
        <v>47.37</v>
      </c>
      <c r="H15" s="55">
        <v>41.04</v>
      </c>
      <c r="I15" s="1">
        <v>53.33</v>
      </c>
      <c r="J15" s="12">
        <v>51.61</v>
      </c>
      <c r="K15" s="9">
        <v>56.69</v>
      </c>
      <c r="L15" s="9">
        <v>45.21</v>
      </c>
    </row>
    <row r="16" spans="1:12" ht="16.8" customHeight="1" x14ac:dyDescent="0.3">
      <c r="A16" s="62"/>
      <c r="B16" s="63"/>
      <c r="C16" s="2">
        <v>63.02</v>
      </c>
      <c r="D16" s="15">
        <v>52.41</v>
      </c>
      <c r="E16" s="15">
        <v>45.94</v>
      </c>
      <c r="F16" s="9">
        <v>53.03</v>
      </c>
      <c r="G16" s="15">
        <v>46.7</v>
      </c>
      <c r="H16" s="55">
        <v>41.53</v>
      </c>
      <c r="I16" s="1">
        <v>53.53</v>
      </c>
      <c r="J16" s="12">
        <v>51.92</v>
      </c>
      <c r="K16" s="9">
        <v>56.12</v>
      </c>
      <c r="L16" s="9">
        <v>45.31</v>
      </c>
    </row>
    <row r="17" spans="1:12" ht="16.8" customHeight="1" x14ac:dyDescent="0.3">
      <c r="A17" s="62"/>
      <c r="B17" s="63"/>
      <c r="C17" s="2">
        <v>63.93</v>
      </c>
      <c r="D17" s="15">
        <v>52.89</v>
      </c>
      <c r="E17" s="15">
        <v>46.06</v>
      </c>
      <c r="F17" s="9">
        <v>53.17</v>
      </c>
      <c r="G17" s="15">
        <v>46.53</v>
      </c>
      <c r="H17" s="55">
        <v>41.35</v>
      </c>
      <c r="I17" s="1">
        <v>53.51</v>
      </c>
      <c r="J17" s="12">
        <v>51.8</v>
      </c>
      <c r="K17" s="9">
        <v>56.94</v>
      </c>
      <c r="L17" s="9">
        <v>45.41</v>
      </c>
    </row>
    <row r="18" spans="1:12" ht="16.8" customHeight="1" x14ac:dyDescent="0.3">
      <c r="A18" s="62"/>
      <c r="B18" s="63"/>
      <c r="C18" s="2">
        <v>63.3</v>
      </c>
      <c r="D18" s="15">
        <v>52.48</v>
      </c>
      <c r="E18" s="15">
        <v>46.13</v>
      </c>
      <c r="F18" s="9">
        <v>53</v>
      </c>
      <c r="G18" s="15">
        <v>46.3</v>
      </c>
      <c r="H18" s="55">
        <v>41.37</v>
      </c>
      <c r="I18" s="1">
        <v>53.59</v>
      </c>
      <c r="J18" s="12">
        <v>51.95</v>
      </c>
      <c r="K18" s="9">
        <v>56.51</v>
      </c>
      <c r="L18" s="9">
        <v>45.05</v>
      </c>
    </row>
    <row r="19" spans="1:12" ht="16.8" customHeight="1" x14ac:dyDescent="0.3">
      <c r="A19" s="62"/>
      <c r="B19" s="63"/>
      <c r="C19" s="2">
        <v>62.9</v>
      </c>
      <c r="D19" s="15">
        <v>52.75</v>
      </c>
      <c r="E19" s="15">
        <v>46.22</v>
      </c>
      <c r="F19" s="9">
        <v>53.04</v>
      </c>
      <c r="G19" s="15">
        <v>47.18</v>
      </c>
      <c r="H19" s="55">
        <v>41.32</v>
      </c>
      <c r="I19" s="1">
        <v>53.35</v>
      </c>
      <c r="J19" s="12">
        <v>51.74</v>
      </c>
      <c r="K19" s="9">
        <v>56.93</v>
      </c>
      <c r="L19" s="9">
        <v>45.04</v>
      </c>
    </row>
    <row r="20" spans="1:12" ht="16.8" customHeight="1" x14ac:dyDescent="0.3">
      <c r="A20" s="62"/>
      <c r="B20" s="63"/>
      <c r="C20" s="2">
        <v>63.29</v>
      </c>
      <c r="D20" s="15">
        <v>53.01</v>
      </c>
      <c r="E20" s="15">
        <v>45.89</v>
      </c>
      <c r="F20" s="9">
        <v>53.14</v>
      </c>
      <c r="G20" s="15">
        <v>46.44</v>
      </c>
      <c r="H20" s="55">
        <v>41.61</v>
      </c>
      <c r="I20" s="1">
        <v>53.4</v>
      </c>
      <c r="J20" s="12">
        <v>51.62</v>
      </c>
      <c r="K20" s="9">
        <v>57.09</v>
      </c>
      <c r="L20" s="9">
        <v>45.22</v>
      </c>
    </row>
    <row r="21" spans="1:12" ht="16.8" customHeight="1" x14ac:dyDescent="0.3">
      <c r="A21" s="62"/>
      <c r="B21" s="63"/>
      <c r="C21" s="2">
        <v>62.84</v>
      </c>
      <c r="D21" s="15">
        <v>53.3</v>
      </c>
      <c r="E21" s="15">
        <v>46.02</v>
      </c>
      <c r="F21" s="9">
        <v>53.21</v>
      </c>
      <c r="G21" s="15">
        <v>46.83</v>
      </c>
      <c r="H21" s="55">
        <v>41.18</v>
      </c>
      <c r="I21" s="1">
        <v>53.41</v>
      </c>
      <c r="J21" s="12">
        <v>51.85</v>
      </c>
      <c r="K21" s="9">
        <v>57.2</v>
      </c>
      <c r="L21" s="9">
        <v>45.18</v>
      </c>
    </row>
    <row r="22" spans="1:12" ht="16.8" customHeight="1" thickBot="1" x14ac:dyDescent="0.35">
      <c r="A22" s="62"/>
      <c r="B22" s="63"/>
      <c r="C22" s="51">
        <v>62.88</v>
      </c>
      <c r="D22" s="16">
        <v>53.33</v>
      </c>
      <c r="E22" s="15">
        <v>45.86</v>
      </c>
      <c r="F22" s="9">
        <v>53.27</v>
      </c>
      <c r="G22" s="15">
        <v>46.98</v>
      </c>
      <c r="H22" s="55">
        <v>41.21</v>
      </c>
      <c r="I22" s="1">
        <v>53.35</v>
      </c>
      <c r="J22" s="12">
        <v>51.63</v>
      </c>
      <c r="K22" s="9">
        <v>56.84</v>
      </c>
      <c r="L22" s="9">
        <v>45.53</v>
      </c>
    </row>
    <row r="23" spans="1:12" ht="16.8" customHeight="1" x14ac:dyDescent="0.3">
      <c r="A23" s="60">
        <v>4</v>
      </c>
      <c r="B23" s="61"/>
      <c r="C23" s="2">
        <v>73.12</v>
      </c>
      <c r="D23" s="15">
        <v>62.58</v>
      </c>
      <c r="E23" s="14">
        <v>57.83</v>
      </c>
      <c r="F23" s="50">
        <v>49.13</v>
      </c>
      <c r="G23" s="14">
        <v>56.9</v>
      </c>
      <c r="H23" s="56">
        <v>50.36</v>
      </c>
      <c r="I23" s="49">
        <v>65.28</v>
      </c>
      <c r="J23" s="11">
        <v>44.5</v>
      </c>
      <c r="K23" s="50">
        <v>51.22</v>
      </c>
      <c r="L23" s="50">
        <v>50.55</v>
      </c>
    </row>
    <row r="24" spans="1:12" ht="16.8" customHeight="1" x14ac:dyDescent="0.3">
      <c r="A24" s="62"/>
      <c r="B24" s="63"/>
      <c r="C24" s="2">
        <v>72.13</v>
      </c>
      <c r="D24" s="15">
        <v>62.9</v>
      </c>
      <c r="E24" s="15">
        <v>57.77</v>
      </c>
      <c r="F24" s="9">
        <v>49.47</v>
      </c>
      <c r="G24" s="15">
        <v>56.74</v>
      </c>
      <c r="H24" s="55">
        <v>49.76</v>
      </c>
      <c r="I24" s="1">
        <v>65.11</v>
      </c>
      <c r="J24" s="12">
        <v>44.69</v>
      </c>
      <c r="K24" s="9">
        <v>50.29</v>
      </c>
      <c r="L24" s="9">
        <v>50.73</v>
      </c>
    </row>
    <row r="25" spans="1:12" ht="16.8" customHeight="1" x14ac:dyDescent="0.3">
      <c r="A25" s="62"/>
      <c r="B25" s="63"/>
      <c r="C25" s="2">
        <v>71.819999999999993</v>
      </c>
      <c r="D25" s="15">
        <v>62.68</v>
      </c>
      <c r="E25" s="15">
        <v>57.72</v>
      </c>
      <c r="F25" s="9">
        <v>49.42</v>
      </c>
      <c r="G25" s="15">
        <v>57.1</v>
      </c>
      <c r="H25" s="55">
        <v>49.66</v>
      </c>
      <c r="I25" s="1">
        <v>64.180000000000007</v>
      </c>
      <c r="J25" s="12">
        <v>44.51</v>
      </c>
      <c r="K25" s="9">
        <v>50.25</v>
      </c>
      <c r="L25" s="9">
        <v>50.67</v>
      </c>
    </row>
    <row r="26" spans="1:12" ht="16.8" customHeight="1" x14ac:dyDescent="0.3">
      <c r="A26" s="62"/>
      <c r="B26" s="63"/>
      <c r="C26" s="2">
        <v>70.599999999999994</v>
      </c>
      <c r="D26" s="15">
        <v>62.94</v>
      </c>
      <c r="E26" s="15">
        <v>57.94</v>
      </c>
      <c r="F26" s="9">
        <v>49.39</v>
      </c>
      <c r="G26" s="15">
        <v>57.12</v>
      </c>
      <c r="H26" s="55">
        <v>50.04</v>
      </c>
      <c r="I26" s="1">
        <v>64.36</v>
      </c>
      <c r="J26" s="12">
        <v>44.52</v>
      </c>
      <c r="K26" s="9">
        <v>50.28</v>
      </c>
      <c r="L26" s="9">
        <v>50.75</v>
      </c>
    </row>
    <row r="27" spans="1:12" ht="16.8" customHeight="1" x14ac:dyDescent="0.3">
      <c r="A27" s="62"/>
      <c r="B27" s="63"/>
      <c r="C27" s="2">
        <v>70.67</v>
      </c>
      <c r="D27" s="15">
        <v>62.88</v>
      </c>
      <c r="E27" s="15">
        <v>58.06</v>
      </c>
      <c r="F27" s="9">
        <v>49.33</v>
      </c>
      <c r="G27" s="15">
        <v>56.82</v>
      </c>
      <c r="H27" s="55">
        <v>49.88</v>
      </c>
      <c r="I27" s="1">
        <v>64.349999999999994</v>
      </c>
      <c r="J27" s="12">
        <v>44.69</v>
      </c>
      <c r="K27" s="9">
        <v>50.41</v>
      </c>
      <c r="L27" s="9">
        <v>50.87</v>
      </c>
    </row>
    <row r="28" spans="1:12" ht="16.8" customHeight="1" x14ac:dyDescent="0.3">
      <c r="A28" s="62"/>
      <c r="B28" s="63"/>
      <c r="C28" s="2">
        <v>70.67</v>
      </c>
      <c r="D28" s="15">
        <v>63</v>
      </c>
      <c r="E28" s="15">
        <v>57.9</v>
      </c>
      <c r="F28" s="9">
        <v>49.55</v>
      </c>
      <c r="G28" s="15">
        <v>56.81</v>
      </c>
      <c r="H28" s="55">
        <v>49.85</v>
      </c>
      <c r="I28" s="1">
        <v>64.819999999999993</v>
      </c>
      <c r="J28" s="12">
        <v>44.61</v>
      </c>
      <c r="K28" s="9">
        <v>50.42</v>
      </c>
      <c r="L28" s="9">
        <v>50.56</v>
      </c>
    </row>
    <row r="29" spans="1:12" ht="16.8" customHeight="1" x14ac:dyDescent="0.3">
      <c r="A29" s="62"/>
      <c r="B29" s="63"/>
      <c r="C29" s="2">
        <v>70.67</v>
      </c>
      <c r="D29" s="15">
        <v>62.89</v>
      </c>
      <c r="E29" s="15">
        <v>57.89</v>
      </c>
      <c r="F29" s="9">
        <v>49.81</v>
      </c>
      <c r="G29" s="15">
        <v>56.71</v>
      </c>
      <c r="H29" s="55">
        <v>49.88</v>
      </c>
      <c r="I29" s="1">
        <v>64.55</v>
      </c>
      <c r="J29" s="12">
        <v>44.5</v>
      </c>
      <c r="K29" s="9">
        <v>50.46</v>
      </c>
      <c r="L29" s="9">
        <v>50.65</v>
      </c>
    </row>
    <row r="30" spans="1:12" ht="16.8" customHeight="1" x14ac:dyDescent="0.3">
      <c r="A30" s="62"/>
      <c r="B30" s="63"/>
      <c r="C30" s="2">
        <v>70.650000000000006</v>
      </c>
      <c r="D30" s="15">
        <v>62.94</v>
      </c>
      <c r="E30" s="15">
        <v>57.64</v>
      </c>
      <c r="F30" s="9">
        <v>49.74</v>
      </c>
      <c r="G30" s="15">
        <v>57</v>
      </c>
      <c r="H30" s="55">
        <v>50.22</v>
      </c>
      <c r="I30" s="1">
        <v>64.459999999999994</v>
      </c>
      <c r="J30" s="12">
        <v>44.73</v>
      </c>
      <c r="K30" s="9">
        <v>51.12</v>
      </c>
      <c r="L30" s="9">
        <v>50.72</v>
      </c>
    </row>
    <row r="31" spans="1:12" ht="16.8" customHeight="1" x14ac:dyDescent="0.3">
      <c r="A31" s="62"/>
      <c r="B31" s="63"/>
      <c r="C31" s="2">
        <v>70.69</v>
      </c>
      <c r="D31" s="15">
        <v>62.87</v>
      </c>
      <c r="E31" s="15">
        <v>57.95</v>
      </c>
      <c r="F31" s="9">
        <v>50.12</v>
      </c>
      <c r="G31" s="15">
        <v>57.14</v>
      </c>
      <c r="H31" s="55">
        <v>49.47</v>
      </c>
      <c r="I31" s="1">
        <v>63.96</v>
      </c>
      <c r="J31" s="12">
        <v>44.44</v>
      </c>
      <c r="K31" s="9">
        <v>50.31</v>
      </c>
      <c r="L31" s="9">
        <v>50.62</v>
      </c>
    </row>
    <row r="32" spans="1:12" ht="16.8" customHeight="1" thickBot="1" x14ac:dyDescent="0.35">
      <c r="A32" s="62"/>
      <c r="B32" s="63"/>
      <c r="C32" s="51">
        <v>71.349999999999994</v>
      </c>
      <c r="D32" s="16">
        <v>63.4</v>
      </c>
      <c r="E32" s="16">
        <v>57.4</v>
      </c>
      <c r="F32" s="4">
        <v>49.85</v>
      </c>
      <c r="G32" s="16">
        <v>57.06</v>
      </c>
      <c r="H32" s="54">
        <v>49.57</v>
      </c>
      <c r="I32" s="7">
        <v>62.78</v>
      </c>
      <c r="J32" s="13">
        <v>44.48</v>
      </c>
      <c r="K32" s="4">
        <v>51.4</v>
      </c>
      <c r="L32" s="4">
        <v>50.63</v>
      </c>
    </row>
    <row r="33" spans="1:12" ht="16.8" customHeight="1" x14ac:dyDescent="0.3">
      <c r="A33" s="60">
        <v>8</v>
      </c>
      <c r="B33" s="61"/>
      <c r="C33" s="2">
        <v>83.41</v>
      </c>
      <c r="D33" s="15">
        <v>73.52</v>
      </c>
      <c r="E33" s="15">
        <v>73.05</v>
      </c>
      <c r="F33" s="9">
        <v>56.15</v>
      </c>
      <c r="G33" s="15">
        <v>67.55</v>
      </c>
      <c r="H33" s="55">
        <v>61.27</v>
      </c>
      <c r="I33" s="1">
        <v>52.05</v>
      </c>
      <c r="J33" s="12">
        <v>53.7</v>
      </c>
      <c r="K33" s="9">
        <v>53.03</v>
      </c>
      <c r="L33" s="9">
        <v>56.2</v>
      </c>
    </row>
    <row r="34" spans="1:12" ht="16.8" customHeight="1" x14ac:dyDescent="0.3">
      <c r="A34" s="62"/>
      <c r="B34" s="63"/>
      <c r="C34" s="2">
        <v>83.98</v>
      </c>
      <c r="D34" s="15">
        <v>73.959999999999994</v>
      </c>
      <c r="E34" s="15">
        <v>73.31</v>
      </c>
      <c r="F34" s="9">
        <v>56.03</v>
      </c>
      <c r="G34" s="15">
        <v>68</v>
      </c>
      <c r="H34" s="55">
        <v>61.2</v>
      </c>
      <c r="I34" s="1">
        <v>51.96</v>
      </c>
      <c r="J34" s="12">
        <v>53.78</v>
      </c>
      <c r="K34" s="9">
        <v>52.76</v>
      </c>
      <c r="L34" s="9">
        <v>56.41</v>
      </c>
    </row>
    <row r="35" spans="1:12" ht="16.8" customHeight="1" x14ac:dyDescent="0.3">
      <c r="A35" s="62"/>
      <c r="B35" s="63"/>
      <c r="C35" s="2">
        <v>84.54</v>
      </c>
      <c r="D35" s="15">
        <v>74.400000000000006</v>
      </c>
      <c r="E35" s="15">
        <v>73.3</v>
      </c>
      <c r="F35" s="9">
        <v>56.14</v>
      </c>
      <c r="G35" s="15">
        <v>67.83</v>
      </c>
      <c r="H35" s="55">
        <v>61.52</v>
      </c>
      <c r="I35" s="1">
        <v>51.94</v>
      </c>
      <c r="J35" s="12">
        <v>53.95</v>
      </c>
      <c r="K35" s="9">
        <v>52.89</v>
      </c>
      <c r="L35" s="9">
        <v>56.35</v>
      </c>
    </row>
    <row r="36" spans="1:12" ht="16.8" customHeight="1" x14ac:dyDescent="0.3">
      <c r="A36" s="62"/>
      <c r="B36" s="63"/>
      <c r="C36" s="2">
        <v>82.41</v>
      </c>
      <c r="D36" s="15">
        <v>73.66</v>
      </c>
      <c r="E36" s="15">
        <v>72.97</v>
      </c>
      <c r="F36" s="9">
        <v>55.95</v>
      </c>
      <c r="G36" s="15">
        <v>67.349999999999994</v>
      </c>
      <c r="H36" s="55">
        <v>61.61</v>
      </c>
      <c r="I36" s="1">
        <v>52.14</v>
      </c>
      <c r="J36" s="12">
        <v>54</v>
      </c>
      <c r="K36" s="9">
        <v>52.86</v>
      </c>
      <c r="L36" s="9">
        <v>56.32</v>
      </c>
    </row>
    <row r="37" spans="1:12" ht="16.8" customHeight="1" x14ac:dyDescent="0.3">
      <c r="A37" s="62"/>
      <c r="B37" s="63"/>
      <c r="C37" s="2">
        <v>84.93</v>
      </c>
      <c r="D37" s="15">
        <v>73.73</v>
      </c>
      <c r="E37" s="15">
        <v>72.95</v>
      </c>
      <c r="F37" s="9">
        <v>55.76</v>
      </c>
      <c r="G37" s="15">
        <v>67.739999999999995</v>
      </c>
      <c r="H37" s="55">
        <v>61.78</v>
      </c>
      <c r="I37" s="1">
        <v>52.08</v>
      </c>
      <c r="J37" s="12">
        <v>53.99</v>
      </c>
      <c r="K37" s="9">
        <v>53.38</v>
      </c>
      <c r="L37" s="9">
        <v>56.19</v>
      </c>
    </row>
    <row r="38" spans="1:12" ht="16.8" customHeight="1" x14ac:dyDescent="0.3">
      <c r="A38" s="62"/>
      <c r="B38" s="63"/>
      <c r="C38" s="2">
        <v>83.58</v>
      </c>
      <c r="D38" s="15">
        <v>73.86</v>
      </c>
      <c r="E38" s="15">
        <v>72.849999999999994</v>
      </c>
      <c r="F38" s="9">
        <v>55.92</v>
      </c>
      <c r="G38" s="15">
        <v>67.61</v>
      </c>
      <c r="H38" s="55">
        <v>61.62</v>
      </c>
      <c r="I38" s="1">
        <v>52.11</v>
      </c>
      <c r="J38" s="12">
        <v>53.8</v>
      </c>
      <c r="K38" s="9">
        <v>52.79</v>
      </c>
      <c r="L38" s="9">
        <v>56.33</v>
      </c>
    </row>
    <row r="39" spans="1:12" ht="16.8" customHeight="1" x14ac:dyDescent="0.3">
      <c r="A39" s="62"/>
      <c r="B39" s="63"/>
      <c r="C39" s="2">
        <v>82.91</v>
      </c>
      <c r="D39" s="15">
        <v>73.489999999999995</v>
      </c>
      <c r="E39" s="15">
        <v>73.27</v>
      </c>
      <c r="F39" s="9">
        <v>55.86</v>
      </c>
      <c r="G39" s="15">
        <v>67.25</v>
      </c>
      <c r="H39" s="55">
        <v>61.52</v>
      </c>
      <c r="I39" s="1">
        <v>52.09</v>
      </c>
      <c r="J39" s="12">
        <v>53.98</v>
      </c>
      <c r="K39" s="9">
        <v>52.84</v>
      </c>
      <c r="L39" s="9">
        <v>56.18</v>
      </c>
    </row>
    <row r="40" spans="1:12" ht="16.8" customHeight="1" x14ac:dyDescent="0.3">
      <c r="A40" s="62"/>
      <c r="B40" s="63"/>
      <c r="C40" s="2">
        <v>82.83</v>
      </c>
      <c r="D40" s="15">
        <v>73.53</v>
      </c>
      <c r="E40" s="15">
        <v>73.53</v>
      </c>
      <c r="F40" s="9">
        <v>55.86</v>
      </c>
      <c r="G40" s="15">
        <v>67.599999999999994</v>
      </c>
      <c r="H40" s="55">
        <v>61.39</v>
      </c>
      <c r="I40" s="1">
        <v>52.1</v>
      </c>
      <c r="J40" s="12">
        <v>53.88</v>
      </c>
      <c r="K40" s="9">
        <v>52.98</v>
      </c>
      <c r="L40" s="9">
        <v>56.33</v>
      </c>
    </row>
    <row r="41" spans="1:12" ht="16.8" customHeight="1" x14ac:dyDescent="0.3">
      <c r="A41" s="62"/>
      <c r="B41" s="63"/>
      <c r="C41" s="2">
        <v>82.35</v>
      </c>
      <c r="D41" s="15">
        <v>73.37</v>
      </c>
      <c r="E41" s="15">
        <v>72.5</v>
      </c>
      <c r="F41" s="9">
        <v>56.02</v>
      </c>
      <c r="G41" s="15">
        <v>68.400000000000006</v>
      </c>
      <c r="H41" s="55">
        <v>61.49</v>
      </c>
      <c r="I41" s="1">
        <v>52</v>
      </c>
      <c r="J41" s="12">
        <v>54.03</v>
      </c>
      <c r="K41" s="9">
        <v>53.09</v>
      </c>
      <c r="L41" s="9">
        <v>56.16</v>
      </c>
    </row>
    <row r="42" spans="1:12" ht="16.8" customHeight="1" thickBot="1" x14ac:dyDescent="0.35">
      <c r="A42" s="62"/>
      <c r="B42" s="63"/>
      <c r="C42" s="51">
        <v>83.84</v>
      </c>
      <c r="D42" s="16">
        <v>73.83</v>
      </c>
      <c r="E42" s="16">
        <v>73.31</v>
      </c>
      <c r="F42" s="9">
        <v>55.92</v>
      </c>
      <c r="G42" s="15">
        <v>68.48</v>
      </c>
      <c r="H42" s="55">
        <v>61.67</v>
      </c>
      <c r="I42" s="1">
        <v>52.12</v>
      </c>
      <c r="J42" s="12">
        <v>53.85</v>
      </c>
      <c r="K42" s="9">
        <v>52.84</v>
      </c>
      <c r="L42" s="9">
        <v>56.25</v>
      </c>
    </row>
    <row r="43" spans="1:12" ht="16.8" customHeight="1" x14ac:dyDescent="0.3">
      <c r="A43" s="60">
        <v>15</v>
      </c>
      <c r="B43" s="61"/>
      <c r="C43" s="12">
        <v>94.53</v>
      </c>
      <c r="D43" s="15">
        <v>87.75</v>
      </c>
      <c r="E43" s="15">
        <v>80.459999999999994</v>
      </c>
      <c r="F43" s="50">
        <v>65.94</v>
      </c>
      <c r="G43" s="14">
        <v>79.2</v>
      </c>
      <c r="H43" s="14">
        <v>73.58</v>
      </c>
      <c r="I43" s="49">
        <v>58.85</v>
      </c>
      <c r="J43" s="11">
        <v>63.28</v>
      </c>
      <c r="K43" s="50">
        <v>59.64</v>
      </c>
      <c r="L43" s="50">
        <v>56.95</v>
      </c>
    </row>
    <row r="44" spans="1:12" ht="16.8" customHeight="1" x14ac:dyDescent="0.3">
      <c r="A44" s="62"/>
      <c r="B44" s="63"/>
      <c r="C44" s="12">
        <v>93.42</v>
      </c>
      <c r="D44" s="15">
        <v>87.62</v>
      </c>
      <c r="E44" s="15">
        <v>80.69</v>
      </c>
      <c r="F44" s="9">
        <v>65.48</v>
      </c>
      <c r="G44" s="15">
        <v>79.61</v>
      </c>
      <c r="H44" s="15">
        <v>73.209999999999994</v>
      </c>
      <c r="I44" s="1">
        <v>58.53</v>
      </c>
      <c r="J44" s="12">
        <v>63.55</v>
      </c>
      <c r="K44" s="9">
        <v>59.76</v>
      </c>
      <c r="L44" s="9">
        <v>57.05</v>
      </c>
    </row>
    <row r="45" spans="1:12" ht="16.8" customHeight="1" x14ac:dyDescent="0.3">
      <c r="A45" s="62"/>
      <c r="B45" s="63"/>
      <c r="C45" s="12">
        <v>92.75</v>
      </c>
      <c r="D45" s="15">
        <v>87.53</v>
      </c>
      <c r="E45" s="15">
        <v>80.7</v>
      </c>
      <c r="F45" s="9">
        <v>65.260000000000005</v>
      </c>
      <c r="G45" s="15">
        <v>79.97</v>
      </c>
      <c r="H45" s="15">
        <v>72.45</v>
      </c>
      <c r="I45" s="1">
        <v>58.86</v>
      </c>
      <c r="J45" s="12">
        <v>63.32</v>
      </c>
      <c r="K45" s="9">
        <v>60.2</v>
      </c>
      <c r="L45" s="9">
        <v>56.96</v>
      </c>
    </row>
    <row r="46" spans="1:12" ht="16.8" customHeight="1" x14ac:dyDescent="0.3">
      <c r="A46" s="62"/>
      <c r="B46" s="63"/>
      <c r="C46" s="12">
        <v>96.23</v>
      </c>
      <c r="D46" s="15">
        <v>87.55</v>
      </c>
      <c r="E46" s="15">
        <v>80.98</v>
      </c>
      <c r="F46" s="9">
        <v>65.28</v>
      </c>
      <c r="G46" s="15">
        <v>80.819999999999993</v>
      </c>
      <c r="H46" s="15">
        <v>72.62</v>
      </c>
      <c r="I46" s="1">
        <v>58.38</v>
      </c>
      <c r="J46" s="12">
        <v>63.47</v>
      </c>
      <c r="K46" s="9">
        <v>59.81</v>
      </c>
      <c r="L46" s="9">
        <v>57</v>
      </c>
    </row>
    <row r="47" spans="1:12" ht="16.8" customHeight="1" x14ac:dyDescent="0.3">
      <c r="A47" s="62"/>
      <c r="B47" s="63"/>
      <c r="C47" s="12">
        <v>94.5</v>
      </c>
      <c r="D47" s="15">
        <v>87.44</v>
      </c>
      <c r="E47" s="15">
        <v>81.81</v>
      </c>
      <c r="F47" s="9">
        <v>65.489999999999995</v>
      </c>
      <c r="G47" s="15">
        <v>80.38</v>
      </c>
      <c r="H47" s="15">
        <v>72.66</v>
      </c>
      <c r="I47" s="1">
        <v>58.45</v>
      </c>
      <c r="J47" s="12">
        <v>63.39</v>
      </c>
      <c r="K47" s="9">
        <v>60.8</v>
      </c>
      <c r="L47" s="9">
        <v>57.06</v>
      </c>
    </row>
    <row r="48" spans="1:12" ht="16.8" customHeight="1" x14ac:dyDescent="0.3">
      <c r="A48" s="62"/>
      <c r="B48" s="63"/>
      <c r="C48" s="12">
        <v>94.79</v>
      </c>
      <c r="D48" s="15">
        <v>87.9</v>
      </c>
      <c r="E48" s="15">
        <v>80.959999999999994</v>
      </c>
      <c r="F48" s="9">
        <v>65.25</v>
      </c>
      <c r="G48" s="15">
        <v>80.81</v>
      </c>
      <c r="H48" s="15">
        <v>72.09</v>
      </c>
      <c r="I48" s="1">
        <v>58.83</v>
      </c>
      <c r="J48" s="12">
        <v>63.47</v>
      </c>
      <c r="K48" s="9">
        <v>59.82</v>
      </c>
      <c r="L48" s="9">
        <v>56.98</v>
      </c>
    </row>
    <row r="49" spans="1:12" ht="16.8" customHeight="1" x14ac:dyDescent="0.3">
      <c r="A49" s="62"/>
      <c r="B49" s="63"/>
      <c r="C49" s="12">
        <v>95.39</v>
      </c>
      <c r="D49" s="15">
        <v>86.99</v>
      </c>
      <c r="E49" s="15">
        <v>80.900000000000006</v>
      </c>
      <c r="F49" s="9">
        <v>65.12</v>
      </c>
      <c r="G49" s="15">
        <v>80.78</v>
      </c>
      <c r="H49" s="15">
        <v>72.55</v>
      </c>
      <c r="I49" s="1">
        <v>58.51</v>
      </c>
      <c r="J49" s="12">
        <v>63.51</v>
      </c>
      <c r="K49" s="9">
        <v>60.25</v>
      </c>
      <c r="L49" s="9">
        <v>57.02</v>
      </c>
    </row>
    <row r="50" spans="1:12" ht="16.8" customHeight="1" x14ac:dyDescent="0.3">
      <c r="A50" s="62"/>
      <c r="B50" s="63"/>
      <c r="C50" s="12">
        <v>94.99</v>
      </c>
      <c r="D50" s="15">
        <v>86.76</v>
      </c>
      <c r="E50" s="15">
        <v>80.77</v>
      </c>
      <c r="F50" s="9">
        <v>64.89</v>
      </c>
      <c r="G50" s="15">
        <v>80.98</v>
      </c>
      <c r="H50" s="15">
        <v>72.400000000000006</v>
      </c>
      <c r="I50" s="1">
        <v>58.57</v>
      </c>
      <c r="J50" s="12">
        <v>63.45</v>
      </c>
      <c r="K50" s="9">
        <v>59.7</v>
      </c>
      <c r="L50" s="9">
        <v>57.01</v>
      </c>
    </row>
    <row r="51" spans="1:12" ht="16.8" customHeight="1" x14ac:dyDescent="0.3">
      <c r="A51" s="62"/>
      <c r="B51" s="63"/>
      <c r="C51" s="12">
        <v>94.68</v>
      </c>
      <c r="D51" s="15">
        <v>87.05</v>
      </c>
      <c r="E51" s="15">
        <v>80.430000000000007</v>
      </c>
      <c r="F51" s="9">
        <v>64.849999999999994</v>
      </c>
      <c r="G51" s="15">
        <v>81.010000000000005</v>
      </c>
      <c r="H51" s="15">
        <v>72.62</v>
      </c>
      <c r="I51" s="1">
        <v>59.05</v>
      </c>
      <c r="J51" s="12">
        <v>63.38</v>
      </c>
      <c r="K51" s="9">
        <v>59.87</v>
      </c>
      <c r="L51" s="9">
        <v>57.14</v>
      </c>
    </row>
    <row r="52" spans="1:12" ht="16.8" customHeight="1" thickBot="1" x14ac:dyDescent="0.35">
      <c r="A52" s="62"/>
      <c r="B52" s="63"/>
      <c r="C52" s="13">
        <v>94.69</v>
      </c>
      <c r="D52" s="16">
        <v>87.09</v>
      </c>
      <c r="E52" s="16">
        <v>79.83</v>
      </c>
      <c r="F52" s="4">
        <v>65.22</v>
      </c>
      <c r="G52" s="16">
        <v>80.95</v>
      </c>
      <c r="H52" s="16">
        <v>72.17</v>
      </c>
      <c r="I52" s="7">
        <v>58.84</v>
      </c>
      <c r="J52" s="13">
        <v>63.28</v>
      </c>
      <c r="K52" s="4">
        <v>59.59</v>
      </c>
      <c r="L52" s="4">
        <v>57</v>
      </c>
    </row>
    <row r="53" spans="1:12" ht="16.8" customHeight="1" x14ac:dyDescent="0.3">
      <c r="A53" s="60">
        <f>Punkter!$C$7</f>
        <v>30</v>
      </c>
      <c r="B53" s="61"/>
      <c r="C53" s="12">
        <v>102.84</v>
      </c>
      <c r="D53" s="15">
        <v>97.93</v>
      </c>
      <c r="E53" s="15">
        <v>91.62</v>
      </c>
      <c r="F53" s="9">
        <v>75.42</v>
      </c>
      <c r="G53" s="15">
        <v>94.15</v>
      </c>
      <c r="H53" s="15">
        <v>82.65</v>
      </c>
      <c r="I53" s="1">
        <v>71</v>
      </c>
      <c r="J53" s="12">
        <v>73.38</v>
      </c>
      <c r="K53" s="9">
        <v>62.73</v>
      </c>
      <c r="L53" s="9">
        <v>62.7</v>
      </c>
    </row>
    <row r="54" spans="1:12" ht="16.8" customHeight="1" x14ac:dyDescent="0.3">
      <c r="A54" s="62"/>
      <c r="B54" s="63"/>
      <c r="C54" s="12">
        <v>102.91</v>
      </c>
      <c r="D54" s="15">
        <v>97.54</v>
      </c>
      <c r="E54" s="15">
        <v>90.11</v>
      </c>
      <c r="F54" s="9">
        <v>75.56</v>
      </c>
      <c r="G54" s="15">
        <v>94.02</v>
      </c>
      <c r="H54" s="15">
        <v>82.58</v>
      </c>
      <c r="I54" s="1">
        <v>70.62</v>
      </c>
      <c r="J54" s="12">
        <v>73.260000000000005</v>
      </c>
      <c r="K54" s="9">
        <v>63.51</v>
      </c>
      <c r="L54" s="9">
        <v>62.77</v>
      </c>
    </row>
    <row r="55" spans="1:12" ht="16.8" customHeight="1" x14ac:dyDescent="0.3">
      <c r="A55" s="62"/>
      <c r="B55" s="63"/>
      <c r="C55" s="12">
        <v>106.48</v>
      </c>
      <c r="D55" s="15">
        <v>97.1</v>
      </c>
      <c r="E55" s="15">
        <v>89.96</v>
      </c>
      <c r="F55" s="9">
        <v>75.5</v>
      </c>
      <c r="G55" s="15">
        <v>94.72</v>
      </c>
      <c r="H55" s="15">
        <v>82.79</v>
      </c>
      <c r="I55" s="1">
        <v>69.430000000000007</v>
      </c>
      <c r="J55" s="12">
        <v>73.81</v>
      </c>
      <c r="K55" s="9">
        <v>62.55</v>
      </c>
      <c r="L55" s="9">
        <v>62.72</v>
      </c>
    </row>
    <row r="56" spans="1:12" ht="16.8" customHeight="1" x14ac:dyDescent="0.3">
      <c r="A56" s="62"/>
      <c r="B56" s="63"/>
      <c r="C56" s="12">
        <v>105.2</v>
      </c>
      <c r="D56" s="15">
        <v>93.1</v>
      </c>
      <c r="E56" s="15">
        <v>89.03</v>
      </c>
      <c r="F56" s="9">
        <v>75.39</v>
      </c>
      <c r="G56" s="15">
        <v>95.35</v>
      </c>
      <c r="H56" s="15">
        <v>82.41</v>
      </c>
      <c r="I56" s="1">
        <v>69.12</v>
      </c>
      <c r="J56" s="12">
        <v>73.7</v>
      </c>
      <c r="K56" s="9">
        <v>63.36</v>
      </c>
      <c r="L56" s="9">
        <v>62.85</v>
      </c>
    </row>
    <row r="57" spans="1:12" ht="16.8" customHeight="1" x14ac:dyDescent="0.3">
      <c r="A57" s="62"/>
      <c r="B57" s="63"/>
      <c r="C57" s="12">
        <v>104.91</v>
      </c>
      <c r="D57" s="15">
        <v>92.97</v>
      </c>
      <c r="E57" s="15">
        <v>90.12</v>
      </c>
      <c r="F57" s="9">
        <v>75.44</v>
      </c>
      <c r="G57" s="15">
        <v>95.11</v>
      </c>
      <c r="H57" s="15">
        <v>82.55</v>
      </c>
      <c r="I57" s="1">
        <v>70.7</v>
      </c>
      <c r="J57" s="12">
        <v>73.87</v>
      </c>
      <c r="K57" s="9">
        <v>62.61</v>
      </c>
      <c r="L57" s="9">
        <v>62.81</v>
      </c>
    </row>
    <row r="58" spans="1:12" ht="16.8" customHeight="1" x14ac:dyDescent="0.3">
      <c r="A58" s="62"/>
      <c r="B58" s="63"/>
      <c r="C58" s="12">
        <v>104.99</v>
      </c>
      <c r="D58" s="15">
        <v>92.91</v>
      </c>
      <c r="E58" s="15">
        <v>90.84</v>
      </c>
      <c r="F58" s="9">
        <v>76.180000000000007</v>
      </c>
      <c r="G58" s="15">
        <v>94.66</v>
      </c>
      <c r="H58" s="15">
        <v>82.64</v>
      </c>
      <c r="I58" s="1">
        <v>69.05</v>
      </c>
      <c r="J58" s="12">
        <v>73.36</v>
      </c>
      <c r="K58" s="9">
        <v>63.01</v>
      </c>
      <c r="L58" s="9">
        <v>62.8</v>
      </c>
    </row>
    <row r="59" spans="1:12" ht="16.8" customHeight="1" x14ac:dyDescent="0.3">
      <c r="A59" s="62"/>
      <c r="B59" s="63"/>
      <c r="C59" s="12">
        <v>104.56</v>
      </c>
      <c r="D59" s="15">
        <v>96.52</v>
      </c>
      <c r="E59" s="15">
        <v>90.17</v>
      </c>
      <c r="F59" s="9">
        <v>75.33</v>
      </c>
      <c r="G59" s="15">
        <v>94.85</v>
      </c>
      <c r="H59" s="15">
        <v>82.61</v>
      </c>
      <c r="I59" s="1">
        <v>69.37</v>
      </c>
      <c r="J59" s="12">
        <v>73.319999999999993</v>
      </c>
      <c r="K59" s="9">
        <v>62.76</v>
      </c>
      <c r="L59" s="9">
        <v>62.7</v>
      </c>
    </row>
    <row r="60" spans="1:12" ht="16.8" customHeight="1" x14ac:dyDescent="0.3">
      <c r="A60" s="62"/>
      <c r="B60" s="63"/>
      <c r="C60" s="12">
        <v>104.77</v>
      </c>
      <c r="D60" s="15">
        <v>96.98</v>
      </c>
      <c r="E60" s="15">
        <v>90.45</v>
      </c>
      <c r="F60" s="9">
        <v>75.48</v>
      </c>
      <c r="G60" s="15">
        <v>94.7</v>
      </c>
      <c r="H60" s="15">
        <v>82.09</v>
      </c>
      <c r="I60" s="1">
        <v>69.94</v>
      </c>
      <c r="J60" s="12">
        <v>73.540000000000006</v>
      </c>
      <c r="K60" s="9">
        <v>62.83</v>
      </c>
      <c r="L60" s="9">
        <v>62.94</v>
      </c>
    </row>
    <row r="61" spans="1:12" ht="16.8" customHeight="1" x14ac:dyDescent="0.3">
      <c r="A61" s="62"/>
      <c r="B61" s="63"/>
      <c r="C61" s="12">
        <v>102.32</v>
      </c>
      <c r="D61" s="15">
        <v>96.34</v>
      </c>
      <c r="E61" s="15">
        <v>90.7</v>
      </c>
      <c r="F61" s="9">
        <v>75.680000000000007</v>
      </c>
      <c r="G61" s="15">
        <v>93.2</v>
      </c>
      <c r="H61" s="15">
        <v>82.19</v>
      </c>
      <c r="I61" s="1">
        <v>69.34</v>
      </c>
      <c r="J61" s="12">
        <v>73.39</v>
      </c>
      <c r="K61" s="9">
        <v>63.42</v>
      </c>
      <c r="L61" s="9">
        <v>62.83</v>
      </c>
    </row>
    <row r="62" spans="1:12" ht="16.8" customHeight="1" thickBot="1" x14ac:dyDescent="0.35">
      <c r="A62" s="64"/>
      <c r="B62" s="65"/>
      <c r="C62" s="13">
        <v>101.28</v>
      </c>
      <c r="D62" s="16">
        <v>97.07</v>
      </c>
      <c r="E62" s="16">
        <v>91</v>
      </c>
      <c r="F62" s="4">
        <v>75.89</v>
      </c>
      <c r="G62" s="16">
        <v>93.49</v>
      </c>
      <c r="H62" s="16">
        <v>82.4</v>
      </c>
      <c r="I62" s="7">
        <v>69.52</v>
      </c>
      <c r="J62" s="13">
        <v>73.239999999999995</v>
      </c>
      <c r="K62" s="4">
        <v>62.74</v>
      </c>
      <c r="L62" s="4">
        <v>62.74</v>
      </c>
    </row>
    <row r="65" spans="3:10" x14ac:dyDescent="0.3">
      <c r="C65" s="58" t="s">
        <v>6</v>
      </c>
      <c r="D65" s="58"/>
      <c r="E65" s="58"/>
      <c r="F65" s="58"/>
      <c r="G65" s="58"/>
    </row>
    <row r="66" spans="3:10" x14ac:dyDescent="0.3">
      <c r="C66" s="58" t="s">
        <v>7</v>
      </c>
      <c r="D66" s="58"/>
      <c r="E66" s="58" t="s">
        <v>23</v>
      </c>
      <c r="F66" s="58"/>
      <c r="G66" s="58"/>
      <c r="I66" s="2" t="s">
        <v>27</v>
      </c>
      <c r="J66" s="2">
        <v>100</v>
      </c>
    </row>
    <row r="67" spans="3:10" x14ac:dyDescent="0.3">
      <c r="C67" s="58" t="s">
        <v>8</v>
      </c>
      <c r="D67" s="58"/>
      <c r="E67" s="58" t="s">
        <v>23</v>
      </c>
      <c r="F67" s="58"/>
      <c r="G67" s="58"/>
      <c r="I67" s="2" t="s">
        <v>28</v>
      </c>
      <c r="J67" s="2">
        <v>100</v>
      </c>
    </row>
    <row r="68" spans="3:10" x14ac:dyDescent="0.3">
      <c r="C68" s="58" t="s">
        <v>9</v>
      </c>
      <c r="D68" s="58"/>
      <c r="E68" s="58" t="s">
        <v>34</v>
      </c>
      <c r="F68" s="58"/>
      <c r="G68" s="58"/>
      <c r="I68" s="2" t="s">
        <v>29</v>
      </c>
      <c r="J68" s="2">
        <v>2.5798999999999999</v>
      </c>
    </row>
    <row r="69" spans="3:10" x14ac:dyDescent="0.3">
      <c r="C69" s="58" t="s">
        <v>10</v>
      </c>
      <c r="D69" s="58"/>
      <c r="E69" s="58" t="s">
        <v>25</v>
      </c>
      <c r="F69" s="58"/>
      <c r="G69" s="58"/>
      <c r="I69" s="2" t="s">
        <v>30</v>
      </c>
      <c r="J69" s="2" t="s">
        <v>35</v>
      </c>
    </row>
    <row r="70" spans="3:10" x14ac:dyDescent="0.3">
      <c r="C70" s="58" t="s">
        <v>11</v>
      </c>
      <c r="D70" s="58"/>
      <c r="E70" s="59">
        <v>42661</v>
      </c>
      <c r="F70" s="58"/>
      <c r="G70" s="58"/>
      <c r="I70" s="2" t="s">
        <v>31</v>
      </c>
      <c r="J70" s="2" t="s">
        <v>32</v>
      </c>
    </row>
    <row r="71" spans="3:10" x14ac:dyDescent="0.3">
      <c r="C71" s="58" t="s">
        <v>12</v>
      </c>
      <c r="D71" s="58"/>
      <c r="E71" s="58">
        <v>18</v>
      </c>
      <c r="F71" s="58"/>
      <c r="G71" s="58"/>
    </row>
    <row r="72" spans="3:10" x14ac:dyDescent="0.3">
      <c r="C72" s="58" t="s">
        <v>13</v>
      </c>
      <c r="D72" s="58"/>
      <c r="E72" s="58"/>
      <c r="F72" s="58"/>
      <c r="G72" s="58"/>
      <c r="I72" s="2" t="s">
        <v>2</v>
      </c>
      <c r="J72" s="2">
        <v>0</v>
      </c>
    </row>
    <row r="73" spans="3:10" x14ac:dyDescent="0.3">
      <c r="C73" s="58" t="s">
        <v>14</v>
      </c>
      <c r="D73" s="58"/>
      <c r="E73" s="58" t="s">
        <v>26</v>
      </c>
      <c r="F73" s="58"/>
      <c r="G73" s="58"/>
    </row>
  </sheetData>
  <mergeCells count="27">
    <mergeCell ref="J1:K1"/>
    <mergeCell ref="A3:B12"/>
    <mergeCell ref="A13:B22"/>
    <mergeCell ref="C66:D66"/>
    <mergeCell ref="E66:G66"/>
    <mergeCell ref="A1:A2"/>
    <mergeCell ref="C1:F1"/>
    <mergeCell ref="G1:I1"/>
    <mergeCell ref="A23:B32"/>
    <mergeCell ref="A33:B42"/>
    <mergeCell ref="A43:B52"/>
    <mergeCell ref="A53:B62"/>
    <mergeCell ref="C65:G65"/>
    <mergeCell ref="C67:D67"/>
    <mergeCell ref="E67:G67"/>
    <mergeCell ref="C68:D68"/>
    <mergeCell ref="E68:G68"/>
    <mergeCell ref="C69:D69"/>
    <mergeCell ref="E69:G69"/>
    <mergeCell ref="C73:D73"/>
    <mergeCell ref="E73:G73"/>
    <mergeCell ref="C70:D70"/>
    <mergeCell ref="E70:G70"/>
    <mergeCell ref="C71:D71"/>
    <mergeCell ref="E71:G71"/>
    <mergeCell ref="C72:D72"/>
    <mergeCell ref="E72:G7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opLeftCell="A22" workbookViewId="0">
      <selection activeCell="D3" sqref="D3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2" ht="17.399999999999999" customHeight="1" x14ac:dyDescent="0.3">
      <c r="A1" s="66" t="s">
        <v>4</v>
      </c>
      <c r="B1" s="3" t="s">
        <v>3</v>
      </c>
      <c r="C1" s="66">
        <f>Punkter!$A$2</f>
        <v>0.01</v>
      </c>
      <c r="D1" s="68"/>
      <c r="E1" s="68"/>
      <c r="F1" s="69"/>
      <c r="G1" s="66">
        <f>Punkter!$A$3</f>
        <v>0.08</v>
      </c>
      <c r="H1" s="68"/>
      <c r="I1" s="69"/>
      <c r="J1" s="66">
        <f>Punkter!$A$4</f>
        <v>0.34</v>
      </c>
      <c r="K1" s="69"/>
      <c r="L1" s="26">
        <f>Punkter!$A$5</f>
        <v>2</v>
      </c>
    </row>
    <row r="2" spans="1:12" ht="17.399999999999999" customHeight="1" thickBot="1" x14ac:dyDescent="0.35">
      <c r="A2" s="67"/>
      <c r="B2" s="4" t="s">
        <v>2</v>
      </c>
      <c r="C2" s="6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17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2" ht="17.399999999999999" customHeight="1" x14ac:dyDescent="0.3">
      <c r="A3" s="60">
        <f>Punkter!$C$2</f>
        <v>1</v>
      </c>
      <c r="B3" s="61"/>
      <c r="C3" s="2">
        <v>45.12</v>
      </c>
      <c r="D3" s="15">
        <v>41.31</v>
      </c>
      <c r="E3" s="14">
        <v>37.950000000000003</v>
      </c>
      <c r="F3" s="3">
        <v>60.88</v>
      </c>
      <c r="G3" s="14">
        <v>39.64</v>
      </c>
      <c r="H3" s="56">
        <v>36.25</v>
      </c>
      <c r="I3" s="8">
        <v>51.95</v>
      </c>
      <c r="J3" s="11">
        <v>37.75</v>
      </c>
      <c r="K3" s="31">
        <v>55.46</v>
      </c>
      <c r="L3" s="3">
        <v>38.19</v>
      </c>
    </row>
    <row r="4" spans="1:12" ht="17.399999999999999" customHeight="1" x14ac:dyDescent="0.3">
      <c r="A4" s="62"/>
      <c r="B4" s="63"/>
      <c r="C4" s="2">
        <v>44.94</v>
      </c>
      <c r="D4" s="15">
        <v>41.61</v>
      </c>
      <c r="E4" s="15">
        <v>37.79</v>
      </c>
      <c r="F4" s="9">
        <v>60.5</v>
      </c>
      <c r="G4" s="15">
        <v>39.33</v>
      </c>
      <c r="H4" s="55">
        <v>36.22</v>
      </c>
      <c r="I4" s="1">
        <v>51.89</v>
      </c>
      <c r="J4" s="12">
        <v>37.68</v>
      </c>
      <c r="K4" s="9">
        <v>56.29</v>
      </c>
      <c r="L4" s="9">
        <v>38.33</v>
      </c>
    </row>
    <row r="5" spans="1:12" ht="17.399999999999999" customHeight="1" x14ac:dyDescent="0.3">
      <c r="A5" s="62"/>
      <c r="B5" s="63"/>
      <c r="C5" s="2">
        <v>44.98</v>
      </c>
      <c r="D5" s="15">
        <v>41.68</v>
      </c>
      <c r="E5" s="15">
        <v>37.97</v>
      </c>
      <c r="F5" s="10">
        <v>60.74</v>
      </c>
      <c r="G5" s="15">
        <v>39.76</v>
      </c>
      <c r="H5" s="55">
        <v>36.200000000000003</v>
      </c>
      <c r="I5" s="1">
        <v>51.65</v>
      </c>
      <c r="J5" s="12">
        <v>37.51</v>
      </c>
      <c r="K5" s="9">
        <v>55.79</v>
      </c>
      <c r="L5" s="9">
        <v>38.29</v>
      </c>
    </row>
    <row r="6" spans="1:12" ht="17.399999999999999" customHeight="1" x14ac:dyDescent="0.3">
      <c r="A6" s="62"/>
      <c r="B6" s="63"/>
      <c r="C6" s="2">
        <v>44.8</v>
      </c>
      <c r="D6" s="15">
        <v>41.65</v>
      </c>
      <c r="E6" s="15">
        <v>38.4</v>
      </c>
      <c r="F6" s="10">
        <v>60.64</v>
      </c>
      <c r="G6" s="15">
        <v>39.67</v>
      </c>
      <c r="H6" s="57">
        <v>36.25</v>
      </c>
      <c r="I6" s="1">
        <v>51.62</v>
      </c>
      <c r="J6" s="12">
        <v>37.6</v>
      </c>
      <c r="K6" s="9">
        <v>55.6</v>
      </c>
      <c r="L6" s="9">
        <v>38.270000000000003</v>
      </c>
    </row>
    <row r="7" spans="1:12" ht="17.399999999999999" customHeight="1" x14ac:dyDescent="0.3">
      <c r="A7" s="62"/>
      <c r="B7" s="63"/>
      <c r="C7" s="2">
        <v>45.22</v>
      </c>
      <c r="D7" s="15">
        <v>41.57</v>
      </c>
      <c r="E7" s="15">
        <v>38.22</v>
      </c>
      <c r="F7" s="9">
        <v>60.51</v>
      </c>
      <c r="G7" s="15">
        <v>39.869999999999997</v>
      </c>
      <c r="H7" s="55">
        <v>35.81</v>
      </c>
      <c r="I7" s="1">
        <v>51.8</v>
      </c>
      <c r="J7" s="12">
        <v>37.54</v>
      </c>
      <c r="K7" s="9">
        <v>55.77</v>
      </c>
      <c r="L7" s="9">
        <v>38.29</v>
      </c>
    </row>
    <row r="8" spans="1:12" ht="17.399999999999999" customHeight="1" x14ac:dyDescent="0.3">
      <c r="A8" s="62"/>
      <c r="B8" s="63"/>
      <c r="C8" s="2">
        <v>45.14</v>
      </c>
      <c r="D8" s="15">
        <v>41.58</v>
      </c>
      <c r="E8" s="15">
        <v>38.200000000000003</v>
      </c>
      <c r="F8" s="9">
        <v>60.63</v>
      </c>
      <c r="G8" s="15">
        <v>39.89</v>
      </c>
      <c r="H8" s="55">
        <v>35.869999999999997</v>
      </c>
      <c r="I8" s="1">
        <v>51.81</v>
      </c>
      <c r="J8" s="12">
        <v>37.799999999999997</v>
      </c>
      <c r="K8" s="9">
        <v>56.3</v>
      </c>
      <c r="L8" s="9">
        <v>38.22</v>
      </c>
    </row>
    <row r="9" spans="1:12" ht="17.399999999999999" customHeight="1" x14ac:dyDescent="0.3">
      <c r="A9" s="62"/>
      <c r="B9" s="63"/>
      <c r="C9" s="2">
        <v>45.33</v>
      </c>
      <c r="D9" s="15">
        <v>41.53</v>
      </c>
      <c r="E9" s="15">
        <v>38.409999999999997</v>
      </c>
      <c r="F9" s="9">
        <v>60.71</v>
      </c>
      <c r="G9" s="15">
        <v>40</v>
      </c>
      <c r="H9" s="55">
        <v>35.93</v>
      </c>
      <c r="I9" s="1">
        <v>51.85</v>
      </c>
      <c r="J9" s="12">
        <v>37.64</v>
      </c>
      <c r="K9" s="9">
        <v>55.74</v>
      </c>
      <c r="L9" s="9">
        <v>38.299999999999997</v>
      </c>
    </row>
    <row r="10" spans="1:12" ht="17.399999999999999" customHeight="1" x14ac:dyDescent="0.3">
      <c r="A10" s="62"/>
      <c r="B10" s="63"/>
      <c r="C10" s="2">
        <v>45.5</v>
      </c>
      <c r="D10" s="15">
        <v>41.18</v>
      </c>
      <c r="E10" s="15">
        <v>38.17</v>
      </c>
      <c r="F10" s="9">
        <v>60.8</v>
      </c>
      <c r="G10" s="15">
        <v>39.42</v>
      </c>
      <c r="H10" s="55">
        <v>35.96</v>
      </c>
      <c r="I10" s="1">
        <v>51.79</v>
      </c>
      <c r="J10" s="12">
        <v>37.479999999999997</v>
      </c>
      <c r="K10" s="9">
        <v>56.04</v>
      </c>
      <c r="L10" s="9">
        <v>38.299999999999997</v>
      </c>
    </row>
    <row r="11" spans="1:12" ht="17.399999999999999" customHeight="1" x14ac:dyDescent="0.3">
      <c r="A11" s="62"/>
      <c r="B11" s="63"/>
      <c r="C11" s="2">
        <v>45.44</v>
      </c>
      <c r="D11" s="15">
        <v>41.17</v>
      </c>
      <c r="E11" s="15">
        <v>38.369999999999997</v>
      </c>
      <c r="F11" s="9">
        <v>60.92</v>
      </c>
      <c r="G11" s="15">
        <v>40.049999999999997</v>
      </c>
      <c r="H11" s="55">
        <v>36.020000000000003</v>
      </c>
      <c r="I11" s="1">
        <v>51.73</v>
      </c>
      <c r="J11" s="12">
        <v>37.64</v>
      </c>
      <c r="K11" s="9">
        <v>56.21</v>
      </c>
      <c r="L11" s="9">
        <v>38.33</v>
      </c>
    </row>
    <row r="12" spans="1:12" ht="17.399999999999999" customHeight="1" thickBot="1" x14ac:dyDescent="0.35">
      <c r="A12" s="62"/>
      <c r="B12" s="63"/>
      <c r="C12" s="51">
        <v>45.6</v>
      </c>
      <c r="D12" s="16">
        <v>41.69</v>
      </c>
      <c r="E12" s="16">
        <v>38.25</v>
      </c>
      <c r="F12" s="4">
        <v>61.18</v>
      </c>
      <c r="G12" s="16">
        <v>39.69</v>
      </c>
      <c r="H12" s="54">
        <v>35.94</v>
      </c>
      <c r="I12" s="7">
        <v>51.94</v>
      </c>
      <c r="J12" s="13">
        <v>37.64</v>
      </c>
      <c r="K12" s="4">
        <v>55.4</v>
      </c>
      <c r="L12" s="4">
        <v>38.409999999999997</v>
      </c>
    </row>
    <row r="13" spans="1:12" ht="16.8" customHeight="1" x14ac:dyDescent="0.3">
      <c r="A13" s="60">
        <f>Punkter!$C$3</f>
        <v>2</v>
      </c>
      <c r="B13" s="61"/>
      <c r="C13" s="2">
        <v>56.84</v>
      </c>
      <c r="D13" s="15">
        <v>49.68</v>
      </c>
      <c r="E13" s="15">
        <v>44.99</v>
      </c>
      <c r="F13" s="9">
        <v>54.42</v>
      </c>
      <c r="G13" s="15">
        <v>46.32</v>
      </c>
      <c r="H13" s="55">
        <v>41.57</v>
      </c>
      <c r="I13" s="1">
        <v>52.36</v>
      </c>
      <c r="J13" s="12">
        <v>45.34</v>
      </c>
      <c r="K13" s="9">
        <v>50.53</v>
      </c>
      <c r="L13" s="9">
        <v>44.46</v>
      </c>
    </row>
    <row r="14" spans="1:12" ht="16.8" customHeight="1" x14ac:dyDescent="0.3">
      <c r="A14" s="62"/>
      <c r="B14" s="63"/>
      <c r="C14" s="2">
        <v>56.94</v>
      </c>
      <c r="D14" s="15">
        <v>49.56</v>
      </c>
      <c r="E14" s="15">
        <v>45.6</v>
      </c>
      <c r="F14" s="9">
        <v>54.56</v>
      </c>
      <c r="G14" s="15">
        <v>46.5</v>
      </c>
      <c r="H14" s="55">
        <v>41.38</v>
      </c>
      <c r="I14" s="1">
        <v>51.79</v>
      </c>
      <c r="J14" s="12">
        <v>44.66</v>
      </c>
      <c r="K14" s="9">
        <v>50.54</v>
      </c>
      <c r="L14" s="9">
        <v>44.42</v>
      </c>
    </row>
    <row r="15" spans="1:12" ht="16.8" customHeight="1" x14ac:dyDescent="0.3">
      <c r="A15" s="62"/>
      <c r="B15" s="63"/>
      <c r="C15" s="2">
        <v>57.11</v>
      </c>
      <c r="D15" s="15">
        <v>49.62</v>
      </c>
      <c r="E15" s="15">
        <v>44.86</v>
      </c>
      <c r="F15" s="9">
        <v>55.16</v>
      </c>
      <c r="G15" s="15">
        <v>46.55</v>
      </c>
      <c r="H15" s="55">
        <v>41.4</v>
      </c>
      <c r="I15" s="1">
        <v>51.52</v>
      </c>
      <c r="J15" s="12">
        <v>45.13</v>
      </c>
      <c r="K15" s="9">
        <v>50.56</v>
      </c>
      <c r="L15" s="9">
        <v>44.58</v>
      </c>
    </row>
    <row r="16" spans="1:12" ht="16.8" customHeight="1" x14ac:dyDescent="0.3">
      <c r="A16" s="62"/>
      <c r="B16" s="63"/>
      <c r="C16" s="2">
        <v>56.6</v>
      </c>
      <c r="D16" s="15">
        <v>49.74</v>
      </c>
      <c r="E16" s="15">
        <v>45.5</v>
      </c>
      <c r="F16" s="9">
        <v>55.53</v>
      </c>
      <c r="G16" s="15">
        <v>46.77</v>
      </c>
      <c r="H16" s="55">
        <v>41.42</v>
      </c>
      <c r="I16" s="1">
        <v>51.28</v>
      </c>
      <c r="J16" s="12">
        <v>44.61</v>
      </c>
      <c r="K16" s="9">
        <v>50.88</v>
      </c>
      <c r="L16" s="9">
        <v>44.44</v>
      </c>
    </row>
    <row r="17" spans="1:12" ht="16.8" customHeight="1" x14ac:dyDescent="0.3">
      <c r="A17" s="62"/>
      <c r="B17" s="63"/>
      <c r="C17" s="2">
        <v>56.74</v>
      </c>
      <c r="D17" s="15">
        <v>49.67</v>
      </c>
      <c r="E17" s="15">
        <v>45.1</v>
      </c>
      <c r="F17" s="9">
        <v>55.29</v>
      </c>
      <c r="G17" s="15">
        <v>46.7</v>
      </c>
      <c r="H17" s="55">
        <v>41.38</v>
      </c>
      <c r="I17" s="1">
        <v>51.3</v>
      </c>
      <c r="J17" s="12">
        <v>45.2</v>
      </c>
      <c r="K17" s="9">
        <v>50.77</v>
      </c>
      <c r="L17" s="9">
        <v>44.37</v>
      </c>
    </row>
    <row r="18" spans="1:12" ht="16.8" customHeight="1" x14ac:dyDescent="0.3">
      <c r="A18" s="62"/>
      <c r="B18" s="63"/>
      <c r="C18" s="2">
        <v>56.84</v>
      </c>
      <c r="D18" s="15">
        <v>49.89</v>
      </c>
      <c r="E18" s="15">
        <v>44.98</v>
      </c>
      <c r="F18" s="9">
        <v>55.19</v>
      </c>
      <c r="G18" s="15">
        <v>46.92</v>
      </c>
      <c r="H18" s="55">
        <v>41.29</v>
      </c>
      <c r="I18" s="1">
        <v>51.33</v>
      </c>
      <c r="J18" s="12">
        <v>44.52</v>
      </c>
      <c r="K18" s="9">
        <v>50.48</v>
      </c>
      <c r="L18" s="9">
        <v>44.43</v>
      </c>
    </row>
    <row r="19" spans="1:12" ht="16.8" customHeight="1" x14ac:dyDescent="0.3">
      <c r="A19" s="62"/>
      <c r="B19" s="63"/>
      <c r="C19" s="2">
        <v>57</v>
      </c>
      <c r="D19" s="15">
        <v>49.99</v>
      </c>
      <c r="E19" s="15">
        <v>44.86</v>
      </c>
      <c r="F19" s="9">
        <v>55.25</v>
      </c>
      <c r="G19" s="15">
        <v>46.84</v>
      </c>
      <c r="H19" s="55">
        <v>41.45</v>
      </c>
      <c r="I19" s="1">
        <v>51.24</v>
      </c>
      <c r="J19" s="12">
        <v>44.69</v>
      </c>
      <c r="K19" s="9">
        <v>50.42</v>
      </c>
      <c r="L19" s="9">
        <v>44.42</v>
      </c>
    </row>
    <row r="20" spans="1:12" ht="16.8" customHeight="1" x14ac:dyDescent="0.3">
      <c r="A20" s="62"/>
      <c r="B20" s="63"/>
      <c r="C20" s="2">
        <v>56.98</v>
      </c>
      <c r="D20" s="15">
        <v>50.05</v>
      </c>
      <c r="E20" s="15">
        <v>44.89</v>
      </c>
      <c r="F20" s="9">
        <v>55.3</v>
      </c>
      <c r="G20" s="15">
        <v>46.97</v>
      </c>
      <c r="H20" s="55">
        <v>41.43</v>
      </c>
      <c r="I20" s="1">
        <v>51.29</v>
      </c>
      <c r="J20" s="12">
        <v>44.63</v>
      </c>
      <c r="K20" s="9">
        <v>50.28</v>
      </c>
      <c r="L20" s="9">
        <v>44.42</v>
      </c>
    </row>
    <row r="21" spans="1:12" ht="16.8" customHeight="1" x14ac:dyDescent="0.3">
      <c r="A21" s="62"/>
      <c r="B21" s="63"/>
      <c r="C21" s="2">
        <v>56.77</v>
      </c>
      <c r="D21" s="15">
        <v>50.06</v>
      </c>
      <c r="E21" s="15">
        <v>45.21</v>
      </c>
      <c r="F21" s="9">
        <v>55.49</v>
      </c>
      <c r="G21" s="15">
        <v>47.05</v>
      </c>
      <c r="H21" s="55">
        <v>41.41</v>
      </c>
      <c r="I21" s="1">
        <v>51.01</v>
      </c>
      <c r="J21" s="12">
        <v>44.55</v>
      </c>
      <c r="K21" s="9">
        <v>50.51</v>
      </c>
      <c r="L21" s="9">
        <v>44.46</v>
      </c>
    </row>
    <row r="22" spans="1:12" ht="16.8" customHeight="1" thickBot="1" x14ac:dyDescent="0.35">
      <c r="A22" s="62"/>
      <c r="B22" s="63"/>
      <c r="C22" s="51">
        <v>57.17</v>
      </c>
      <c r="D22" s="16">
        <v>49.94</v>
      </c>
      <c r="E22" s="15">
        <v>44.99</v>
      </c>
      <c r="F22" s="9">
        <v>55.38</v>
      </c>
      <c r="G22" s="15">
        <v>47.1</v>
      </c>
      <c r="H22" s="55">
        <v>41.42</v>
      </c>
      <c r="I22" s="1">
        <v>50.98</v>
      </c>
      <c r="J22" s="12">
        <v>44.57</v>
      </c>
      <c r="K22" s="9">
        <v>50.42</v>
      </c>
      <c r="L22" s="9">
        <v>44.48</v>
      </c>
    </row>
    <row r="23" spans="1:12" ht="16.8" customHeight="1" x14ac:dyDescent="0.3">
      <c r="A23" s="60">
        <v>4</v>
      </c>
      <c r="B23" s="61"/>
      <c r="C23" s="2">
        <v>68.260000000000005</v>
      </c>
      <c r="D23" s="15">
        <v>60.21</v>
      </c>
      <c r="E23" s="14">
        <v>54.88</v>
      </c>
      <c r="F23" s="3">
        <v>51.75</v>
      </c>
      <c r="G23" s="14">
        <v>56.59</v>
      </c>
      <c r="H23" s="56">
        <v>50.18</v>
      </c>
      <c r="I23" s="8">
        <v>51.46</v>
      </c>
      <c r="J23" s="11">
        <v>47.32</v>
      </c>
      <c r="K23" s="31">
        <v>51.05</v>
      </c>
      <c r="L23" s="3">
        <v>51.07</v>
      </c>
    </row>
    <row r="24" spans="1:12" ht="16.8" customHeight="1" x14ac:dyDescent="0.3">
      <c r="A24" s="62"/>
      <c r="B24" s="63"/>
      <c r="C24" s="2">
        <v>67.86</v>
      </c>
      <c r="D24" s="15">
        <v>60.29</v>
      </c>
      <c r="E24" s="15">
        <v>55.14</v>
      </c>
      <c r="F24" s="9">
        <v>51.94</v>
      </c>
      <c r="G24" s="15">
        <v>56.24</v>
      </c>
      <c r="H24" s="55">
        <v>50.4</v>
      </c>
      <c r="I24" s="1">
        <v>51.14</v>
      </c>
      <c r="J24" s="12">
        <v>47.58</v>
      </c>
      <c r="K24" s="9">
        <v>51.07</v>
      </c>
      <c r="L24" s="9">
        <v>51.11</v>
      </c>
    </row>
    <row r="25" spans="1:12" ht="16.8" customHeight="1" x14ac:dyDescent="0.3">
      <c r="A25" s="62"/>
      <c r="B25" s="63"/>
      <c r="C25" s="2">
        <v>67.94</v>
      </c>
      <c r="D25" s="15">
        <v>60.54</v>
      </c>
      <c r="E25" s="15">
        <v>55.11</v>
      </c>
      <c r="F25" s="9">
        <v>52.73</v>
      </c>
      <c r="G25" s="15">
        <v>56.72</v>
      </c>
      <c r="H25" s="55">
        <v>50.22</v>
      </c>
      <c r="I25" s="1">
        <v>51.18</v>
      </c>
      <c r="J25" s="12">
        <v>47.31</v>
      </c>
      <c r="K25" s="9">
        <v>51.14</v>
      </c>
      <c r="L25" s="9">
        <v>51.1</v>
      </c>
    </row>
    <row r="26" spans="1:12" ht="16.8" customHeight="1" x14ac:dyDescent="0.3">
      <c r="A26" s="62"/>
      <c r="B26" s="63"/>
      <c r="C26" s="2">
        <v>67.28</v>
      </c>
      <c r="D26" s="15">
        <v>60.45</v>
      </c>
      <c r="E26" s="15">
        <v>55.06</v>
      </c>
      <c r="F26" s="9">
        <v>52.74</v>
      </c>
      <c r="G26" s="15">
        <v>56.58</v>
      </c>
      <c r="H26" s="55">
        <v>50.39</v>
      </c>
      <c r="I26" s="1">
        <v>50.7</v>
      </c>
      <c r="J26" s="12">
        <v>47.67</v>
      </c>
      <c r="K26" s="9">
        <v>50.98</v>
      </c>
      <c r="L26" s="9">
        <v>51.15</v>
      </c>
    </row>
    <row r="27" spans="1:12" ht="16.8" customHeight="1" x14ac:dyDescent="0.3">
      <c r="A27" s="62"/>
      <c r="B27" s="63"/>
      <c r="C27" s="2">
        <v>67.540000000000006</v>
      </c>
      <c r="D27" s="15">
        <v>60.22</v>
      </c>
      <c r="E27" s="15">
        <v>55.31</v>
      </c>
      <c r="F27" s="9">
        <v>52.71</v>
      </c>
      <c r="G27" s="15">
        <v>56.47</v>
      </c>
      <c r="H27" s="55">
        <v>50.63</v>
      </c>
      <c r="I27" s="1">
        <v>50.85</v>
      </c>
      <c r="J27" s="12">
        <v>47.28</v>
      </c>
      <c r="K27" s="9">
        <v>50.9</v>
      </c>
      <c r="L27" s="9">
        <v>51.22</v>
      </c>
    </row>
    <row r="28" spans="1:12" ht="16.8" customHeight="1" x14ac:dyDescent="0.3">
      <c r="A28" s="62"/>
      <c r="B28" s="63"/>
      <c r="C28" s="2">
        <v>67.33</v>
      </c>
      <c r="D28" s="15">
        <v>60.17</v>
      </c>
      <c r="E28" s="15">
        <v>55.1</v>
      </c>
      <c r="F28" s="9">
        <v>53.7</v>
      </c>
      <c r="G28" s="15">
        <v>56.82</v>
      </c>
      <c r="H28" s="55">
        <v>50.58</v>
      </c>
      <c r="I28" s="1">
        <v>50.56</v>
      </c>
      <c r="J28" s="12">
        <v>47.8</v>
      </c>
      <c r="K28" s="9">
        <v>51.05</v>
      </c>
      <c r="L28" s="9">
        <v>51.29</v>
      </c>
    </row>
    <row r="29" spans="1:12" ht="16.8" customHeight="1" x14ac:dyDescent="0.3">
      <c r="A29" s="62"/>
      <c r="B29" s="63"/>
      <c r="C29" s="2">
        <v>67.36</v>
      </c>
      <c r="D29" s="15">
        <v>59.94</v>
      </c>
      <c r="E29" s="15">
        <v>55.16</v>
      </c>
      <c r="F29" s="9">
        <v>53.51</v>
      </c>
      <c r="G29" s="15" t="s">
        <v>33</v>
      </c>
      <c r="H29" s="55">
        <v>50.36</v>
      </c>
      <c r="I29" s="1">
        <v>50.39</v>
      </c>
      <c r="J29" s="12">
        <v>47.17</v>
      </c>
      <c r="K29" s="9">
        <v>51.04</v>
      </c>
      <c r="L29" s="9">
        <v>51.36</v>
      </c>
    </row>
    <row r="30" spans="1:12" ht="16.8" customHeight="1" x14ac:dyDescent="0.3">
      <c r="A30" s="62"/>
      <c r="B30" s="63"/>
      <c r="C30" s="2">
        <v>67.489999999999995</v>
      </c>
      <c r="D30" s="15">
        <v>60.24</v>
      </c>
      <c r="E30" s="15">
        <v>55.04</v>
      </c>
      <c r="F30" s="9">
        <v>53.5</v>
      </c>
      <c r="G30" s="15">
        <v>56.8</v>
      </c>
      <c r="H30" s="55">
        <v>50.38</v>
      </c>
      <c r="I30" s="1">
        <v>51.05</v>
      </c>
      <c r="J30" s="12">
        <v>48</v>
      </c>
      <c r="K30" s="9">
        <v>51.08</v>
      </c>
      <c r="L30" s="9">
        <v>51.21</v>
      </c>
    </row>
    <row r="31" spans="1:12" ht="16.8" customHeight="1" x14ac:dyDescent="0.3">
      <c r="A31" s="62"/>
      <c r="B31" s="63"/>
      <c r="C31" s="2">
        <v>67.47</v>
      </c>
      <c r="D31" s="15">
        <v>60.04</v>
      </c>
      <c r="E31" s="15">
        <v>55.2</v>
      </c>
      <c r="F31" s="9">
        <v>53.47</v>
      </c>
      <c r="G31" s="15">
        <v>57.45</v>
      </c>
      <c r="H31" s="55">
        <v>50.85</v>
      </c>
      <c r="I31" s="1">
        <v>51.08</v>
      </c>
      <c r="J31" s="12">
        <v>47.27</v>
      </c>
      <c r="K31" s="9">
        <v>50.86</v>
      </c>
      <c r="L31" s="9">
        <v>51.32</v>
      </c>
    </row>
    <row r="32" spans="1:12" ht="16.8" customHeight="1" thickBot="1" x14ac:dyDescent="0.35">
      <c r="A32" s="62"/>
      <c r="B32" s="63"/>
      <c r="C32" s="51">
        <v>67.88</v>
      </c>
      <c r="D32" s="16">
        <v>59.99</v>
      </c>
      <c r="E32" s="16">
        <v>54.91</v>
      </c>
      <c r="F32" s="4">
        <v>53.74</v>
      </c>
      <c r="G32" s="16">
        <v>56.92</v>
      </c>
      <c r="H32" s="54">
        <v>51.12</v>
      </c>
      <c r="I32" s="7">
        <v>50.64</v>
      </c>
      <c r="J32" s="13">
        <v>47.12</v>
      </c>
      <c r="K32" s="4">
        <v>51.04</v>
      </c>
      <c r="L32" s="4">
        <v>51.39</v>
      </c>
    </row>
    <row r="33" spans="1:12" ht="16.8" customHeight="1" x14ac:dyDescent="0.3">
      <c r="A33" s="60">
        <v>8</v>
      </c>
      <c r="B33" s="61"/>
      <c r="C33" s="2">
        <v>80.38</v>
      </c>
      <c r="D33" s="15">
        <v>72.099999999999994</v>
      </c>
      <c r="E33" s="15">
        <v>65.849999999999994</v>
      </c>
      <c r="F33" s="9">
        <v>56.2</v>
      </c>
      <c r="G33" s="15">
        <v>67.010000000000005</v>
      </c>
      <c r="H33" s="55">
        <v>58.68</v>
      </c>
      <c r="I33" s="1">
        <v>54.67</v>
      </c>
      <c r="J33" s="12">
        <v>54.48</v>
      </c>
      <c r="K33" s="9">
        <v>54.64</v>
      </c>
      <c r="L33" s="9">
        <v>56.9</v>
      </c>
    </row>
    <row r="34" spans="1:12" ht="16.8" customHeight="1" x14ac:dyDescent="0.3">
      <c r="A34" s="62"/>
      <c r="B34" s="63"/>
      <c r="C34" s="2">
        <v>80.88</v>
      </c>
      <c r="D34" s="15">
        <v>72.540000000000006</v>
      </c>
      <c r="E34" s="15">
        <v>65.75</v>
      </c>
      <c r="F34" s="9">
        <v>56.26</v>
      </c>
      <c r="G34" s="15">
        <v>66.58</v>
      </c>
      <c r="H34" s="55">
        <v>58.66</v>
      </c>
      <c r="I34" s="1">
        <v>54.74</v>
      </c>
      <c r="J34" s="12">
        <v>54.52</v>
      </c>
      <c r="K34" s="9">
        <v>54.84</v>
      </c>
      <c r="L34" s="9">
        <v>56.89</v>
      </c>
    </row>
    <row r="35" spans="1:12" ht="16.8" customHeight="1" x14ac:dyDescent="0.3">
      <c r="A35" s="62"/>
      <c r="B35" s="63"/>
      <c r="C35" s="2">
        <v>81.13</v>
      </c>
      <c r="D35" s="15">
        <v>72.16</v>
      </c>
      <c r="E35" s="15">
        <v>65.67</v>
      </c>
      <c r="F35" s="9">
        <v>56.24</v>
      </c>
      <c r="G35" s="15">
        <v>66.989999999999995</v>
      </c>
      <c r="H35" s="55">
        <v>58.82</v>
      </c>
      <c r="I35" s="1">
        <v>54.79</v>
      </c>
      <c r="J35" s="12">
        <v>54.56</v>
      </c>
      <c r="K35" s="9">
        <v>54.85</v>
      </c>
      <c r="L35" s="9">
        <v>56.89</v>
      </c>
    </row>
    <row r="36" spans="1:12" ht="16.8" customHeight="1" x14ac:dyDescent="0.3">
      <c r="A36" s="62"/>
      <c r="B36" s="63"/>
      <c r="C36" s="2">
        <v>81.03</v>
      </c>
      <c r="D36" s="15">
        <v>72.55</v>
      </c>
      <c r="E36" s="15">
        <v>65.56</v>
      </c>
      <c r="F36" s="9">
        <v>56.39</v>
      </c>
      <c r="G36" s="15">
        <v>66.8</v>
      </c>
      <c r="H36" s="55">
        <v>58.91</v>
      </c>
      <c r="I36" s="1">
        <v>54.9</v>
      </c>
      <c r="J36" s="12">
        <v>54.5</v>
      </c>
      <c r="K36" s="9">
        <v>54.7</v>
      </c>
      <c r="L36" s="9">
        <v>56.96</v>
      </c>
    </row>
    <row r="37" spans="1:12" ht="16.8" customHeight="1" x14ac:dyDescent="0.3">
      <c r="A37" s="62"/>
      <c r="B37" s="63"/>
      <c r="C37" s="2">
        <v>80.78</v>
      </c>
      <c r="D37" s="15">
        <v>72.150000000000006</v>
      </c>
      <c r="E37" s="15">
        <v>65.709999999999994</v>
      </c>
      <c r="F37" s="9">
        <v>56.35</v>
      </c>
      <c r="G37" s="15">
        <v>66.81</v>
      </c>
      <c r="H37" s="55">
        <v>58.84</v>
      </c>
      <c r="I37" s="1">
        <v>54.96</v>
      </c>
      <c r="J37" s="12">
        <v>54.57</v>
      </c>
      <c r="K37" s="9">
        <v>54.99</v>
      </c>
      <c r="L37" s="9">
        <v>56.97</v>
      </c>
    </row>
    <row r="38" spans="1:12" ht="16.8" customHeight="1" x14ac:dyDescent="0.3">
      <c r="A38" s="62"/>
      <c r="B38" s="63"/>
      <c r="C38" s="2">
        <v>80.7</v>
      </c>
      <c r="D38" s="15">
        <v>72.02</v>
      </c>
      <c r="E38" s="15">
        <v>65.760000000000005</v>
      </c>
      <c r="F38" s="9">
        <v>56.45</v>
      </c>
      <c r="G38" s="15">
        <v>67.31</v>
      </c>
      <c r="H38" s="55">
        <v>58.53</v>
      </c>
      <c r="I38" s="1">
        <v>54.77</v>
      </c>
      <c r="J38" s="12">
        <v>54.68</v>
      </c>
      <c r="K38" s="9">
        <v>54.73</v>
      </c>
      <c r="L38" s="9">
        <v>56.73</v>
      </c>
    </row>
    <row r="39" spans="1:12" ht="16.8" customHeight="1" x14ac:dyDescent="0.3">
      <c r="A39" s="62"/>
      <c r="B39" s="63"/>
      <c r="C39" s="2">
        <v>79.319999999999993</v>
      </c>
      <c r="D39" s="15">
        <v>71.67</v>
      </c>
      <c r="E39" s="15">
        <v>65.819999999999993</v>
      </c>
      <c r="F39" s="9">
        <v>56.53</v>
      </c>
      <c r="G39" s="15">
        <v>66.8</v>
      </c>
      <c r="H39" s="55">
        <v>58.42</v>
      </c>
      <c r="I39" s="1">
        <v>55.06</v>
      </c>
      <c r="J39" s="12">
        <v>54.43</v>
      </c>
      <c r="K39" s="9">
        <v>55.04</v>
      </c>
      <c r="L39" s="9">
        <v>56.8</v>
      </c>
    </row>
    <row r="40" spans="1:12" ht="16.8" customHeight="1" x14ac:dyDescent="0.3">
      <c r="A40" s="62"/>
      <c r="B40" s="63"/>
      <c r="C40" s="2">
        <v>79.86</v>
      </c>
      <c r="D40" s="15">
        <v>71.709999999999994</v>
      </c>
      <c r="E40" s="15">
        <v>65.78</v>
      </c>
      <c r="F40" s="9">
        <v>56.48</v>
      </c>
      <c r="G40" s="15">
        <v>67.33</v>
      </c>
      <c r="H40" s="55">
        <v>58.55</v>
      </c>
      <c r="I40" s="1">
        <v>55</v>
      </c>
      <c r="J40" s="12">
        <v>54.51</v>
      </c>
      <c r="K40" s="9">
        <v>54.83</v>
      </c>
      <c r="L40" s="9">
        <v>56.82</v>
      </c>
    </row>
    <row r="41" spans="1:12" ht="16.8" customHeight="1" x14ac:dyDescent="0.3">
      <c r="A41" s="62"/>
      <c r="B41" s="63"/>
      <c r="C41" s="2">
        <v>79.83</v>
      </c>
      <c r="D41" s="15">
        <v>71.760000000000005</v>
      </c>
      <c r="E41" s="15">
        <v>65.94</v>
      </c>
      <c r="F41" s="9">
        <v>56.52</v>
      </c>
      <c r="G41" s="15">
        <v>66.92</v>
      </c>
      <c r="H41" s="55">
        <v>58.53</v>
      </c>
      <c r="I41" s="1">
        <v>54.89</v>
      </c>
      <c r="J41" s="12">
        <v>54.59</v>
      </c>
      <c r="K41" s="9">
        <v>54.88</v>
      </c>
      <c r="L41" s="9">
        <v>56.8</v>
      </c>
    </row>
    <row r="42" spans="1:12" ht="16.8" customHeight="1" thickBot="1" x14ac:dyDescent="0.35">
      <c r="A42" s="62"/>
      <c r="B42" s="63"/>
      <c r="C42" s="51">
        <v>79.430000000000007</v>
      </c>
      <c r="D42" s="16">
        <v>71.88</v>
      </c>
      <c r="E42" s="16">
        <v>65.81</v>
      </c>
      <c r="F42" s="9">
        <v>56.61</v>
      </c>
      <c r="G42" s="15">
        <v>67.12</v>
      </c>
      <c r="H42" s="55">
        <v>58.64</v>
      </c>
      <c r="I42" s="1">
        <v>55.05</v>
      </c>
      <c r="J42" s="12">
        <v>54.54</v>
      </c>
      <c r="K42" s="9">
        <v>54.98</v>
      </c>
      <c r="L42" s="9">
        <v>56.88</v>
      </c>
    </row>
    <row r="43" spans="1:12" ht="16.8" customHeight="1" x14ac:dyDescent="0.3">
      <c r="A43" s="60">
        <v>15</v>
      </c>
      <c r="B43" s="61"/>
      <c r="C43" s="12">
        <v>87.54</v>
      </c>
      <c r="D43" s="15">
        <v>83.15</v>
      </c>
      <c r="E43" s="15">
        <v>74.8</v>
      </c>
      <c r="F43" s="3">
        <v>64.709999999999994</v>
      </c>
      <c r="G43" s="14">
        <v>78.709999999999994</v>
      </c>
      <c r="H43" s="14">
        <v>72.599999999999994</v>
      </c>
      <c r="I43" s="8">
        <v>59.51</v>
      </c>
      <c r="J43" s="11">
        <v>62.7</v>
      </c>
      <c r="K43" s="31">
        <v>59.12</v>
      </c>
      <c r="L43" s="3">
        <v>62.11</v>
      </c>
    </row>
    <row r="44" spans="1:12" ht="16.8" customHeight="1" x14ac:dyDescent="0.3">
      <c r="A44" s="62"/>
      <c r="B44" s="63"/>
      <c r="C44" s="12">
        <v>87.72</v>
      </c>
      <c r="D44" s="15">
        <v>82.91</v>
      </c>
      <c r="E44" s="15">
        <v>75.2</v>
      </c>
      <c r="F44" s="9">
        <v>64.349999999999994</v>
      </c>
      <c r="G44" s="15">
        <v>78.72</v>
      </c>
      <c r="H44" s="15">
        <v>71.58</v>
      </c>
      <c r="I44" s="1">
        <v>59.96</v>
      </c>
      <c r="J44" s="12">
        <v>62.69</v>
      </c>
      <c r="K44" s="9">
        <v>59.16</v>
      </c>
      <c r="L44" s="9">
        <v>61.93</v>
      </c>
    </row>
    <row r="45" spans="1:12" ht="16.8" customHeight="1" x14ac:dyDescent="0.3">
      <c r="A45" s="62"/>
      <c r="B45" s="63"/>
      <c r="C45" s="12">
        <v>88.1</v>
      </c>
      <c r="D45" s="15">
        <v>83.16</v>
      </c>
      <c r="E45" s="15">
        <v>74.98</v>
      </c>
      <c r="F45" s="9">
        <v>64.28</v>
      </c>
      <c r="G45" s="15">
        <v>78.709999999999994</v>
      </c>
      <c r="H45" s="15">
        <v>71.41</v>
      </c>
      <c r="I45" s="1">
        <v>60.23</v>
      </c>
      <c r="J45" s="12">
        <v>62.61</v>
      </c>
      <c r="K45" s="9">
        <v>59.16</v>
      </c>
      <c r="L45" s="9">
        <v>61.93</v>
      </c>
    </row>
    <row r="46" spans="1:12" ht="16.8" customHeight="1" x14ac:dyDescent="0.3">
      <c r="A46" s="62"/>
      <c r="B46" s="63"/>
      <c r="C46" s="12">
        <v>87.82</v>
      </c>
      <c r="D46" s="15">
        <v>83.41</v>
      </c>
      <c r="E46" s="15">
        <v>74.83</v>
      </c>
      <c r="F46" s="9">
        <v>64.17</v>
      </c>
      <c r="G46" s="15">
        <v>79.14</v>
      </c>
      <c r="H46" s="15">
        <v>71.38</v>
      </c>
      <c r="I46" s="1">
        <v>59.57</v>
      </c>
      <c r="J46" s="12">
        <v>62.6</v>
      </c>
      <c r="K46" s="9">
        <v>59.09</v>
      </c>
      <c r="L46" s="9">
        <v>62.2</v>
      </c>
    </row>
    <row r="47" spans="1:12" ht="16.8" customHeight="1" x14ac:dyDescent="0.3">
      <c r="A47" s="62"/>
      <c r="B47" s="63"/>
      <c r="C47" s="12">
        <v>87.47</v>
      </c>
      <c r="D47" s="15">
        <v>83.31</v>
      </c>
      <c r="E47" s="15">
        <v>75.5</v>
      </c>
      <c r="F47" s="9">
        <v>64.17</v>
      </c>
      <c r="G47" s="15">
        <v>78.75</v>
      </c>
      <c r="H47" s="15">
        <v>70.650000000000006</v>
      </c>
      <c r="I47" s="1">
        <v>59.53</v>
      </c>
      <c r="J47" s="12">
        <v>62.6</v>
      </c>
      <c r="K47" s="9">
        <v>59.18</v>
      </c>
      <c r="L47" s="9">
        <v>62.02</v>
      </c>
    </row>
    <row r="48" spans="1:12" ht="16.8" customHeight="1" x14ac:dyDescent="0.3">
      <c r="A48" s="62"/>
      <c r="B48" s="63"/>
      <c r="C48" s="12">
        <v>88.06</v>
      </c>
      <c r="D48" s="15">
        <v>83.4</v>
      </c>
      <c r="E48" s="15">
        <v>77.099999999999994</v>
      </c>
      <c r="F48" s="9">
        <v>64.27</v>
      </c>
      <c r="G48" s="15">
        <v>78.66</v>
      </c>
      <c r="H48" s="15">
        <v>71.17</v>
      </c>
      <c r="I48" s="1">
        <v>59.52</v>
      </c>
      <c r="J48" s="12">
        <v>62.56</v>
      </c>
      <c r="K48" s="9">
        <v>59.15</v>
      </c>
      <c r="L48" s="9">
        <v>62.09</v>
      </c>
    </row>
    <row r="49" spans="1:14" ht="16.8" customHeight="1" x14ac:dyDescent="0.3">
      <c r="A49" s="62"/>
      <c r="B49" s="63"/>
      <c r="C49" s="12">
        <v>87.72</v>
      </c>
      <c r="D49" s="15">
        <v>83.22</v>
      </c>
      <c r="E49" s="15">
        <v>77.23</v>
      </c>
      <c r="F49" s="9">
        <v>64.38</v>
      </c>
      <c r="G49" s="15">
        <v>78.709999999999994</v>
      </c>
      <c r="H49" s="15">
        <v>71.47</v>
      </c>
      <c r="I49" s="1">
        <v>59.49</v>
      </c>
      <c r="J49" s="12">
        <v>62.55</v>
      </c>
      <c r="K49" s="9">
        <v>59.17</v>
      </c>
      <c r="L49" s="9">
        <v>62.25</v>
      </c>
    </row>
    <row r="50" spans="1:14" ht="16.8" customHeight="1" x14ac:dyDescent="0.3">
      <c r="A50" s="62"/>
      <c r="B50" s="63"/>
      <c r="C50" s="12">
        <v>87.62</v>
      </c>
      <c r="D50" s="15">
        <v>83.53</v>
      </c>
      <c r="E50" s="15">
        <v>77.77</v>
      </c>
      <c r="F50" s="9">
        <v>64.430000000000007</v>
      </c>
      <c r="G50" s="15">
        <v>78.930000000000007</v>
      </c>
      <c r="H50" s="15">
        <v>71.17</v>
      </c>
      <c r="I50" s="1">
        <v>59.52</v>
      </c>
      <c r="J50" s="12">
        <v>62.61</v>
      </c>
      <c r="K50" s="9">
        <v>59.11</v>
      </c>
      <c r="L50" s="9">
        <v>62.11</v>
      </c>
    </row>
    <row r="51" spans="1:14" ht="16.8" customHeight="1" x14ac:dyDescent="0.3">
      <c r="A51" s="62"/>
      <c r="B51" s="63"/>
      <c r="C51" s="12">
        <v>88.03</v>
      </c>
      <c r="D51" s="15">
        <v>83.75</v>
      </c>
      <c r="E51" s="15">
        <v>76.91</v>
      </c>
      <c r="F51" s="9">
        <v>64.400000000000006</v>
      </c>
      <c r="G51" s="15">
        <v>78.64</v>
      </c>
      <c r="H51" s="15">
        <v>71.73</v>
      </c>
      <c r="I51" s="1">
        <v>59.49</v>
      </c>
      <c r="J51" s="12">
        <v>62.53</v>
      </c>
      <c r="K51" s="9">
        <v>59.18</v>
      </c>
      <c r="L51" s="9">
        <v>62.2</v>
      </c>
    </row>
    <row r="52" spans="1:14" ht="16.8" customHeight="1" thickBot="1" x14ac:dyDescent="0.35">
      <c r="A52" s="62"/>
      <c r="B52" s="63"/>
      <c r="C52" s="13">
        <v>88.44</v>
      </c>
      <c r="D52" s="16">
        <v>83.99</v>
      </c>
      <c r="E52" s="16">
        <v>76.89</v>
      </c>
      <c r="F52" s="4">
        <v>64.55</v>
      </c>
      <c r="G52" s="16">
        <v>78.63</v>
      </c>
      <c r="H52" s="16">
        <v>70.97</v>
      </c>
      <c r="I52" s="7">
        <v>59.6</v>
      </c>
      <c r="J52" s="13">
        <v>62.52</v>
      </c>
      <c r="K52" s="4">
        <v>59.13</v>
      </c>
      <c r="L52" s="4">
        <v>62.29</v>
      </c>
    </row>
    <row r="53" spans="1:14" ht="16.8" customHeight="1" x14ac:dyDescent="0.3">
      <c r="A53" s="60">
        <f>Punkter!$C$7</f>
        <v>30</v>
      </c>
      <c r="B53" s="61"/>
      <c r="C53" s="12">
        <v>102.08</v>
      </c>
      <c r="D53" s="15">
        <v>95.79</v>
      </c>
      <c r="E53" s="15">
        <v>88.31</v>
      </c>
      <c r="F53" s="9">
        <v>74.73</v>
      </c>
      <c r="G53" s="15">
        <v>91.39</v>
      </c>
      <c r="H53" s="15">
        <v>82.96</v>
      </c>
      <c r="I53" s="1">
        <v>69.16</v>
      </c>
      <c r="J53" s="12">
        <v>73.73</v>
      </c>
      <c r="K53" s="9">
        <v>66.430000000000007</v>
      </c>
      <c r="L53" s="9">
        <v>67.81</v>
      </c>
    </row>
    <row r="54" spans="1:14" ht="16.8" customHeight="1" x14ac:dyDescent="0.3">
      <c r="A54" s="62"/>
      <c r="B54" s="63"/>
      <c r="C54" s="12">
        <v>102.02</v>
      </c>
      <c r="D54" s="15">
        <v>95.7</v>
      </c>
      <c r="E54" s="15">
        <v>88.44</v>
      </c>
      <c r="F54" s="9">
        <v>74.650000000000006</v>
      </c>
      <c r="G54" s="15">
        <v>92.48</v>
      </c>
      <c r="H54" s="15">
        <v>82.71</v>
      </c>
      <c r="I54" s="1">
        <v>69.08</v>
      </c>
      <c r="J54" s="12">
        <v>73.3</v>
      </c>
      <c r="K54" s="9">
        <v>66.489999999999995</v>
      </c>
      <c r="L54" s="9">
        <v>67.3</v>
      </c>
    </row>
    <row r="55" spans="1:14" ht="16.8" customHeight="1" x14ac:dyDescent="0.3">
      <c r="A55" s="62"/>
      <c r="B55" s="63"/>
      <c r="C55" s="12">
        <v>102.46</v>
      </c>
      <c r="D55" s="15">
        <v>95.7</v>
      </c>
      <c r="E55" s="15">
        <v>88.53</v>
      </c>
      <c r="F55" s="9">
        <v>74.430000000000007</v>
      </c>
      <c r="G55" s="15">
        <v>91.58</v>
      </c>
      <c r="H55" s="15">
        <v>82.69</v>
      </c>
      <c r="I55" s="1">
        <v>69.180000000000007</v>
      </c>
      <c r="J55" s="12">
        <v>73.48</v>
      </c>
      <c r="K55" s="9">
        <v>66.75</v>
      </c>
      <c r="L55" s="9">
        <v>67.45</v>
      </c>
    </row>
    <row r="56" spans="1:14" ht="16.8" customHeight="1" x14ac:dyDescent="0.3">
      <c r="A56" s="62"/>
      <c r="B56" s="63"/>
      <c r="C56" s="12">
        <v>102.4</v>
      </c>
      <c r="D56" s="15">
        <v>96.42</v>
      </c>
      <c r="E56" s="15">
        <v>89.16</v>
      </c>
      <c r="F56" s="9">
        <v>74.709999999999994</v>
      </c>
      <c r="G56" s="15">
        <v>93.22</v>
      </c>
      <c r="H56" s="15">
        <v>82.73</v>
      </c>
      <c r="I56" s="1">
        <v>69.33</v>
      </c>
      <c r="J56" s="12">
        <v>73.650000000000006</v>
      </c>
      <c r="K56" s="9">
        <v>66.56</v>
      </c>
      <c r="L56" s="9">
        <v>67.61</v>
      </c>
    </row>
    <row r="57" spans="1:14" ht="16.8" customHeight="1" x14ac:dyDescent="0.3">
      <c r="A57" s="62"/>
      <c r="B57" s="63"/>
      <c r="C57" s="12">
        <v>100.19</v>
      </c>
      <c r="D57" s="15">
        <v>96.25</v>
      </c>
      <c r="E57" s="15">
        <v>88.83</v>
      </c>
      <c r="F57" s="9">
        <v>74.739999999999995</v>
      </c>
      <c r="G57" s="15">
        <v>91.83</v>
      </c>
      <c r="H57" s="15">
        <v>82.91</v>
      </c>
      <c r="I57" s="1">
        <v>69.55</v>
      </c>
      <c r="J57" s="12">
        <v>73.36</v>
      </c>
      <c r="K57" s="9">
        <v>66.37</v>
      </c>
      <c r="L57" s="9">
        <v>67.48</v>
      </c>
    </row>
    <row r="58" spans="1:14" ht="16.8" customHeight="1" x14ac:dyDescent="0.3">
      <c r="A58" s="62"/>
      <c r="B58" s="63"/>
      <c r="C58" s="12">
        <v>100.31</v>
      </c>
      <c r="D58" s="15">
        <v>95.23</v>
      </c>
      <c r="E58" s="15">
        <v>89.34</v>
      </c>
      <c r="F58" s="9">
        <v>74.42</v>
      </c>
      <c r="G58" s="15">
        <v>92.27</v>
      </c>
      <c r="H58" s="15">
        <v>83.21</v>
      </c>
      <c r="I58" s="1">
        <v>69.73</v>
      </c>
      <c r="J58" s="12">
        <v>73.55</v>
      </c>
      <c r="K58" s="9">
        <v>66.45</v>
      </c>
      <c r="L58" s="9">
        <v>67.459999999999994</v>
      </c>
    </row>
    <row r="59" spans="1:14" ht="16.8" customHeight="1" x14ac:dyDescent="0.3">
      <c r="A59" s="62"/>
      <c r="B59" s="63"/>
      <c r="C59" s="12">
        <v>101.3</v>
      </c>
      <c r="D59" s="15">
        <v>95.49</v>
      </c>
      <c r="E59" s="15">
        <v>88.72</v>
      </c>
      <c r="F59" s="9">
        <v>74.87</v>
      </c>
      <c r="G59" s="15">
        <v>92.56</v>
      </c>
      <c r="H59" s="15">
        <v>82.83</v>
      </c>
      <c r="I59" s="1">
        <v>69.790000000000006</v>
      </c>
      <c r="J59" s="12">
        <v>73.59</v>
      </c>
      <c r="K59" s="9">
        <v>66.290000000000006</v>
      </c>
      <c r="L59" s="9">
        <v>67.45</v>
      </c>
    </row>
    <row r="60" spans="1:14" ht="16.8" customHeight="1" x14ac:dyDescent="0.3">
      <c r="A60" s="62"/>
      <c r="B60" s="63"/>
      <c r="C60" s="12">
        <v>103.21</v>
      </c>
      <c r="D60" s="15">
        <v>94.29</v>
      </c>
      <c r="E60" s="15">
        <v>88.98</v>
      </c>
      <c r="F60" s="9">
        <v>74.86</v>
      </c>
      <c r="G60" s="15">
        <v>92.88</v>
      </c>
      <c r="H60" s="15">
        <v>82.79</v>
      </c>
      <c r="I60" s="1">
        <v>69.8</v>
      </c>
      <c r="J60" s="12">
        <v>73.64</v>
      </c>
      <c r="K60" s="9">
        <v>66.34</v>
      </c>
      <c r="L60" s="9">
        <v>67.66</v>
      </c>
    </row>
    <row r="61" spans="1:14" ht="16.8" customHeight="1" x14ac:dyDescent="0.3">
      <c r="A61" s="62"/>
      <c r="B61" s="63"/>
      <c r="C61" s="12">
        <v>100.87</v>
      </c>
      <c r="D61" s="15">
        <v>94.73</v>
      </c>
      <c r="E61" s="15">
        <v>89.37</v>
      </c>
      <c r="F61" s="9">
        <v>74.89</v>
      </c>
      <c r="G61" s="15">
        <v>92</v>
      </c>
      <c r="H61" s="15">
        <v>84.16</v>
      </c>
      <c r="I61" s="1">
        <v>70.099999999999994</v>
      </c>
      <c r="J61" s="12">
        <v>73.349999999999994</v>
      </c>
      <c r="K61" s="9">
        <v>66.33</v>
      </c>
      <c r="L61" s="9">
        <v>67.510000000000005</v>
      </c>
    </row>
    <row r="62" spans="1:14" ht="16.8" customHeight="1" thickBot="1" x14ac:dyDescent="0.35">
      <c r="A62" s="64"/>
      <c r="B62" s="65"/>
      <c r="C62" s="13">
        <v>100.51</v>
      </c>
      <c r="D62" s="16">
        <v>95.64</v>
      </c>
      <c r="E62" s="16">
        <v>88.54</v>
      </c>
      <c r="F62" s="4">
        <v>74.83</v>
      </c>
      <c r="G62" s="16">
        <v>93.55</v>
      </c>
      <c r="H62" s="16">
        <v>84.14</v>
      </c>
      <c r="I62" s="7">
        <v>69.930000000000007</v>
      </c>
      <c r="J62" s="13">
        <v>73.150000000000006</v>
      </c>
      <c r="K62" s="4">
        <v>66.41</v>
      </c>
      <c r="L62" s="4">
        <v>67.44</v>
      </c>
    </row>
    <row r="63" spans="1:14" x14ac:dyDescent="0.3">
      <c r="N63" s="2">
        <f>COUNTA(C3:L62)</f>
        <v>600</v>
      </c>
    </row>
    <row r="65" spans="3:10" x14ac:dyDescent="0.3">
      <c r="C65" s="58" t="s">
        <v>6</v>
      </c>
      <c r="D65" s="58"/>
      <c r="E65" s="58"/>
      <c r="F65" s="58"/>
      <c r="G65" s="58"/>
    </row>
    <row r="66" spans="3:10" x14ac:dyDescent="0.3">
      <c r="C66" s="58" t="s">
        <v>7</v>
      </c>
      <c r="D66" s="58"/>
      <c r="E66" s="58" t="s">
        <v>23</v>
      </c>
      <c r="F66" s="58"/>
      <c r="G66" s="58"/>
      <c r="I66" s="2" t="s">
        <v>27</v>
      </c>
      <c r="J66" s="2">
        <v>100</v>
      </c>
    </row>
    <row r="67" spans="3:10" x14ac:dyDescent="0.3">
      <c r="C67" s="58" t="s">
        <v>8</v>
      </c>
      <c r="D67" s="58"/>
      <c r="E67" s="58" t="s">
        <v>23</v>
      </c>
      <c r="F67" s="58"/>
      <c r="G67" s="58"/>
      <c r="I67" s="2" t="s">
        <v>28</v>
      </c>
      <c r="J67" s="2">
        <v>100</v>
      </c>
    </row>
    <row r="68" spans="3:10" x14ac:dyDescent="0.3">
      <c r="C68" s="58" t="s">
        <v>9</v>
      </c>
      <c r="D68" s="58"/>
      <c r="E68" s="58" t="s">
        <v>24</v>
      </c>
      <c r="F68" s="58"/>
      <c r="G68" s="58"/>
      <c r="I68" s="2" t="s">
        <v>29</v>
      </c>
      <c r="J68" s="2">
        <v>2.5798999999999999</v>
      </c>
    </row>
    <row r="69" spans="3:10" x14ac:dyDescent="0.3">
      <c r="C69" s="58" t="s">
        <v>10</v>
      </c>
      <c r="D69" s="58"/>
      <c r="E69" s="58" t="s">
        <v>25</v>
      </c>
      <c r="F69" s="58"/>
      <c r="G69" s="58"/>
      <c r="I69" s="2" t="s">
        <v>30</v>
      </c>
      <c r="J69" s="2" t="s">
        <v>35</v>
      </c>
    </row>
    <row r="70" spans="3:10" x14ac:dyDescent="0.3">
      <c r="C70" s="58" t="s">
        <v>11</v>
      </c>
      <c r="D70" s="58"/>
      <c r="E70" s="59">
        <v>42661</v>
      </c>
      <c r="F70" s="58"/>
      <c r="G70" s="58"/>
      <c r="I70" s="2" t="s">
        <v>31</v>
      </c>
      <c r="J70" s="2" t="s">
        <v>32</v>
      </c>
    </row>
    <row r="71" spans="3:10" x14ac:dyDescent="0.3">
      <c r="C71" s="58" t="s">
        <v>12</v>
      </c>
      <c r="D71" s="58"/>
      <c r="E71" s="58">
        <v>18</v>
      </c>
      <c r="F71" s="58"/>
      <c r="G71" s="58"/>
    </row>
    <row r="72" spans="3:10" x14ac:dyDescent="0.3">
      <c r="C72" s="58" t="s">
        <v>13</v>
      </c>
      <c r="D72" s="58"/>
      <c r="E72" s="58"/>
      <c r="F72" s="58"/>
      <c r="G72" s="58"/>
    </row>
    <row r="73" spans="3:10" x14ac:dyDescent="0.3">
      <c r="C73" s="58" t="s">
        <v>14</v>
      </c>
      <c r="D73" s="58"/>
      <c r="E73" s="58" t="s">
        <v>26</v>
      </c>
      <c r="F73" s="58"/>
      <c r="G73" s="58"/>
    </row>
  </sheetData>
  <mergeCells count="27">
    <mergeCell ref="C71:D71"/>
    <mergeCell ref="C72:D72"/>
    <mergeCell ref="C73:D73"/>
    <mergeCell ref="C65:G65"/>
    <mergeCell ref="E66:G66"/>
    <mergeCell ref="E67:G67"/>
    <mergeCell ref="E69:G69"/>
    <mergeCell ref="E68:G68"/>
    <mergeCell ref="E70:G70"/>
    <mergeCell ref="E71:G71"/>
    <mergeCell ref="E72:G72"/>
    <mergeCell ref="E73:G73"/>
    <mergeCell ref="C66:D66"/>
    <mergeCell ref="C67:D67"/>
    <mergeCell ref="C68:D68"/>
    <mergeCell ref="C69:D69"/>
    <mergeCell ref="C70:D70"/>
    <mergeCell ref="C1:F1"/>
    <mergeCell ref="A1:A2"/>
    <mergeCell ref="G1:I1"/>
    <mergeCell ref="J1:K1"/>
    <mergeCell ref="A33:B42"/>
    <mergeCell ref="A43:B52"/>
    <mergeCell ref="A53:B62"/>
    <mergeCell ref="A3:B12"/>
    <mergeCell ref="A13:B22"/>
    <mergeCell ref="A23:B3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"/>
  <sheetViews>
    <sheetView tabSelected="1" topLeftCell="A4" zoomScaleNormal="100" workbookViewId="0">
      <selection activeCell="U37" sqref="U37"/>
    </sheetView>
  </sheetViews>
  <sheetFormatPr defaultRowHeight="14.4" x14ac:dyDescent="0.3"/>
  <cols>
    <col min="3" max="3" width="8.88671875" customWidth="1"/>
  </cols>
  <sheetData>
    <row r="1" spans="1:29" x14ac:dyDescent="0.3">
      <c r="A1" s="66" t="s">
        <v>5</v>
      </c>
      <c r="B1" s="5" t="s">
        <v>3</v>
      </c>
      <c r="C1" s="66">
        <f>Punkter!$A$2</f>
        <v>0.01</v>
      </c>
      <c r="D1" s="68"/>
      <c r="E1" s="68"/>
      <c r="F1" s="69"/>
      <c r="G1" s="66">
        <f>Punkter!$A$3</f>
        <v>0.08</v>
      </c>
      <c r="H1" s="68"/>
      <c r="I1" s="69"/>
      <c r="J1" s="66">
        <f>Punkter!$A$4</f>
        <v>0.34</v>
      </c>
      <c r="K1" s="69"/>
      <c r="L1" s="26">
        <f>Punkter!$A$5</f>
        <v>2</v>
      </c>
      <c r="N1" t="str">
        <f>Meas1!C66</f>
        <v>TX</v>
      </c>
      <c r="O1">
        <f>Meas1!D66</f>
        <v>0</v>
      </c>
      <c r="R1" s="66" t="s">
        <v>5</v>
      </c>
      <c r="S1" s="52" t="s">
        <v>3</v>
      </c>
      <c r="T1" s="66">
        <f>Punkter!$A$2</f>
        <v>0.01</v>
      </c>
      <c r="U1" s="68"/>
      <c r="V1" s="68"/>
      <c r="W1" s="69"/>
      <c r="X1" s="66">
        <f>Punkter!$A$3</f>
        <v>0.08</v>
      </c>
      <c r="Y1" s="68"/>
      <c r="Z1" s="69"/>
      <c r="AA1" s="66">
        <f>Punkter!$A$4</f>
        <v>0.34</v>
      </c>
      <c r="AB1" s="69"/>
      <c r="AC1" s="26">
        <f>Punkter!$A$5</f>
        <v>2</v>
      </c>
    </row>
    <row r="2" spans="1:29" ht="15" thickBot="1" x14ac:dyDescent="0.35">
      <c r="A2" s="67"/>
      <c r="B2" s="4" t="s">
        <v>2</v>
      </c>
      <c r="C2" s="17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17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  <c r="N2" t="str">
        <f>Meas1!C67</f>
        <v>RX</v>
      </c>
      <c r="O2">
        <f>Meas1!D67</f>
        <v>0</v>
      </c>
      <c r="R2" s="67"/>
      <c r="S2" s="4" t="s">
        <v>2</v>
      </c>
      <c r="T2" s="53">
        <f>Punkter!$A$2</f>
        <v>0.01</v>
      </c>
      <c r="U2" s="7">
        <f>Punkter!$A$3</f>
        <v>0.08</v>
      </c>
      <c r="V2" s="7">
        <f>Punkter!$A$4</f>
        <v>0.34</v>
      </c>
      <c r="W2" s="4">
        <f>Punkter!$A$5</f>
        <v>2</v>
      </c>
      <c r="X2" s="53">
        <f>Punkter!$A$3</f>
        <v>0.08</v>
      </c>
      <c r="Y2" s="7">
        <f>Punkter!$A$4</f>
        <v>0.34</v>
      </c>
      <c r="Z2" s="4">
        <f>Punkter!$A$5</f>
        <v>2</v>
      </c>
      <c r="AA2" s="7">
        <f>Punkter!$A$4</f>
        <v>0.34</v>
      </c>
      <c r="AB2" s="4">
        <f>Punkter!$A$5</f>
        <v>2</v>
      </c>
      <c r="AC2" s="4">
        <f>Punkter!$A$5</f>
        <v>2</v>
      </c>
    </row>
    <row r="3" spans="1:29" ht="15" thickBot="1" x14ac:dyDescent="0.35">
      <c r="A3" s="70">
        <f>Punkter!$C$2</f>
        <v>1</v>
      </c>
      <c r="B3" s="71"/>
      <c r="C3" s="22">
        <f>SUM(Meas1!C$3:'Meas1'!C$12)/10</f>
        <v>45.207000000000001</v>
      </c>
      <c r="D3" s="22">
        <f>SUM(Meas1!D$3:'Meas1'!D$12)/10</f>
        <v>41.497</v>
      </c>
      <c r="E3" s="20">
        <f>SUM(Meas1!E$3:'Meas1'!E$12)/10</f>
        <v>38.173000000000009</v>
      </c>
      <c r="F3" s="23">
        <f>SUM(Meas1!F$3:'Meas1'!F$12)/10</f>
        <v>60.750999999999991</v>
      </c>
      <c r="G3" s="20">
        <f>SUM(Meas1!G$3:'Meas1'!G$12)/10</f>
        <v>39.731999999999999</v>
      </c>
      <c r="H3" s="20">
        <f>SUM(Meas1!H$3:'Meas1'!H$12)/10</f>
        <v>36.045000000000002</v>
      </c>
      <c r="I3" s="23">
        <f>SUM(Meas1!I$3:'Meas1'!I$12)/10</f>
        <v>51.803000000000011</v>
      </c>
      <c r="J3" s="20">
        <f>SUM(Meas1!J$3:'Meas1'!J$12)/10</f>
        <v>37.628</v>
      </c>
      <c r="K3" s="23">
        <f>SUM(Meas1!K$3:'Meas1'!K$12)/10</f>
        <v>55.86</v>
      </c>
      <c r="L3" s="27">
        <f>SUM(Meas1!L$3:'Meas1'!L$12)/10</f>
        <v>38.292999999999992</v>
      </c>
      <c r="N3" t="str">
        <f>Meas1!C68</f>
        <v>Polar</v>
      </c>
      <c r="O3">
        <f>Meas1!D68</f>
        <v>0</v>
      </c>
      <c r="R3" s="70">
        <f>Punkter!$C$2</f>
        <v>1</v>
      </c>
      <c r="S3" s="71"/>
      <c r="T3" s="22">
        <f>SUM(Meas2!C$3:'Meas2'!C$12)/10</f>
        <v>49.122999999999998</v>
      </c>
      <c r="U3" s="22">
        <f>SUM(Meas2!D$3:'Meas2'!D$12)/10</f>
        <v>41.067999999999998</v>
      </c>
      <c r="V3" s="22">
        <f>SUM(Meas2!E$3:'Meas2'!E$12)/10</f>
        <v>37.385999999999996</v>
      </c>
      <c r="W3" s="22">
        <f>SUM(Meas2!F$3:'Meas2'!F$12)/10</f>
        <v>65.032999999999987</v>
      </c>
      <c r="X3" s="22">
        <f>SUM(Meas2!G$3:'Meas2'!G$12)/10</f>
        <v>36.999999999999993</v>
      </c>
      <c r="Y3" s="22">
        <f>SUM(Meas2!H$3:'Meas2'!H$12)/10</f>
        <v>36.036000000000008</v>
      </c>
      <c r="Z3" s="22">
        <f>SUM(Meas2!I$3:'Meas2'!I$12)/10</f>
        <v>63.816999999999993</v>
      </c>
      <c r="AA3" s="22">
        <f>SUM(Meas2!J$3:'Meas2'!J$12)/10</f>
        <v>37.580999999999996</v>
      </c>
      <c r="AB3" s="22">
        <f>SUM(Meas2!K$3:'Meas2'!K$12)/10</f>
        <v>62.842000000000006</v>
      </c>
      <c r="AC3" s="22">
        <f>SUM(Meas2!L$3:'Meas2'!L$12)/10</f>
        <v>38.210999999999999</v>
      </c>
    </row>
    <row r="4" spans="1:29" ht="15" thickBot="1" x14ac:dyDescent="0.35">
      <c r="A4" s="70">
        <f>Punkter!$C$3</f>
        <v>2</v>
      </c>
      <c r="B4" s="71"/>
      <c r="C4" s="22">
        <f>SUM(Meas1!C$13:'Meas1'!C$22)/10</f>
        <v>56.898999999999987</v>
      </c>
      <c r="D4" s="22">
        <f>SUM(Meas1!D$13:'Meas1'!D$22)/10</f>
        <v>49.820000000000007</v>
      </c>
      <c r="E4" s="22">
        <f>SUM(Meas1!E$13:'Meas1'!E$22)/10</f>
        <v>45.097999999999999</v>
      </c>
      <c r="F4" s="24">
        <f>SUM(Meas1!F$13:'Meas1'!F$22)/10</f>
        <v>55.157000000000004</v>
      </c>
      <c r="G4" s="22">
        <f>SUM(Meas1!G$13:'Meas1'!G$22)/10</f>
        <v>46.772000000000006</v>
      </c>
      <c r="H4" s="22">
        <f>SUM(Meas1!H$13:'Meas1'!H$22)/10</f>
        <v>41.415000000000006</v>
      </c>
      <c r="I4" s="24">
        <f>SUM(Meas1!I$13:'Meas1'!I$22)/10</f>
        <v>51.410000000000004</v>
      </c>
      <c r="J4" s="22">
        <f>SUM(Meas1!J$13:'Meas1'!J$22)/10</f>
        <v>44.79</v>
      </c>
      <c r="K4" s="24">
        <f>SUM(Meas1!K$13:'Meas1'!K$22)/10</f>
        <v>50.539000000000001</v>
      </c>
      <c r="L4" s="28">
        <f>SUM(Meas1!L$13:'Meas1'!L$22)/10</f>
        <v>44.448</v>
      </c>
      <c r="N4" t="str">
        <f>Meas1!C69</f>
        <v>Frekvens</v>
      </c>
      <c r="O4">
        <f>Meas1!D69</f>
        <v>0</v>
      </c>
      <c r="R4" s="70">
        <f>Punkter!$C$3</f>
        <v>2</v>
      </c>
      <c r="S4" s="71"/>
      <c r="T4" s="22">
        <f>SUM(Meas2!C$13:'Meas2'!C$22)/10</f>
        <v>62.575000000000003</v>
      </c>
      <c r="U4" s="22">
        <f>SUM(Meas2!D$13:'Meas2'!D$22)/10</f>
        <v>52.777000000000001</v>
      </c>
      <c r="V4" s="22">
        <f>SUM(Meas2!E$13:'Meas2'!E$22)/10</f>
        <v>46.013999999999996</v>
      </c>
      <c r="W4" s="22">
        <f>SUM(Meas2!F$13:'Meas2'!F$22)/10</f>
        <v>53.177999999999997</v>
      </c>
      <c r="X4" s="22">
        <f>SUM(Meas2!G$13:'Meas2'!G$22)/10</f>
        <v>46.825000000000003</v>
      </c>
      <c r="Y4" s="22">
        <f>SUM(Meas2!H$13:'Meas2'!H$22)/10</f>
        <v>41.280999999999999</v>
      </c>
      <c r="Z4" s="22">
        <f>SUM(Meas2!I$13:'Meas2'!I$22)/10</f>
        <v>53.386000000000003</v>
      </c>
      <c r="AA4" s="22">
        <f>SUM(Meas2!J$13:'Meas2'!J$22)/10</f>
        <v>51.722000000000001</v>
      </c>
      <c r="AB4" s="22">
        <f>SUM(Meas2!K$13:'Meas2'!K$22)/10</f>
        <v>56.79699999999999</v>
      </c>
      <c r="AC4" s="22">
        <f>SUM(Meas2!L$13:'Meas2'!L$22)/10</f>
        <v>45.293000000000006</v>
      </c>
    </row>
    <row r="5" spans="1:29" ht="15" thickBot="1" x14ac:dyDescent="0.35">
      <c r="A5" s="70">
        <f>Punkter!$C$4</f>
        <v>3.9</v>
      </c>
      <c r="B5" s="71"/>
      <c r="C5" s="22">
        <f>SUM(Meas1!C$23:'Meas1'!C$32)/10</f>
        <v>67.641000000000005</v>
      </c>
      <c r="D5" s="22">
        <f>SUM(Meas1!D$23:'Meas1'!D$32)/10</f>
        <v>60.209000000000003</v>
      </c>
      <c r="E5" s="22">
        <f>SUM(Meas1!E$23:'Meas1'!E$32)/10</f>
        <v>55.090999999999994</v>
      </c>
      <c r="F5" s="24">
        <f>SUM(Meas1!F$23:'Meas1'!F$32)/10</f>
        <v>52.978999999999999</v>
      </c>
      <c r="G5" s="22">
        <f>SUM(Meas1!G$23:'Meas1'!G$32)/10</f>
        <v>51.059000000000005</v>
      </c>
      <c r="H5" s="22">
        <f>SUM(Meas1!H$23:'Meas1'!H$32)/10</f>
        <v>50.511000000000003</v>
      </c>
      <c r="I5" s="24">
        <f>SUM(Meas1!I$23:'Meas1'!I$32)/10</f>
        <v>50.904999999999994</v>
      </c>
      <c r="J5" s="22">
        <f>SUM(Meas1!J$23:'Meas1'!J$32)/10</f>
        <v>47.451999999999998</v>
      </c>
      <c r="K5" s="24">
        <f>SUM(Meas1!K$23:'Meas1'!K$32)/10</f>
        <v>51.021000000000001</v>
      </c>
      <c r="L5" s="28">
        <f>SUM(Meas1!L$23:'Meas1'!L$32)/10</f>
        <v>51.222000000000001</v>
      </c>
      <c r="N5" t="str">
        <f>Meas1!C70</f>
        <v>Date</v>
      </c>
      <c r="O5">
        <f>Meas1!D70</f>
        <v>0</v>
      </c>
      <c r="R5" s="70">
        <f>Punkter!$C$4</f>
        <v>3.9</v>
      </c>
      <c r="S5" s="71"/>
      <c r="T5" s="22">
        <f>SUM(Meas2!C$23:'Meas2'!C$32)/10</f>
        <v>71.236999999999995</v>
      </c>
      <c r="U5" s="22">
        <f>SUM(Meas2!D$23:'Meas2'!D$32)/10</f>
        <v>62.907999999999994</v>
      </c>
      <c r="V5" s="22">
        <f>SUM(Meas2!E$23:'Meas2'!E$32)/10</f>
        <v>57.809999999999988</v>
      </c>
      <c r="W5" s="22">
        <f>SUM(Meas2!F$23:'Meas2'!F$32)/10</f>
        <v>49.581000000000003</v>
      </c>
      <c r="X5" s="22">
        <f>SUM(Meas2!G$23:'Meas2'!G$32)/10</f>
        <v>56.940000000000012</v>
      </c>
      <c r="Y5" s="22">
        <f>SUM(Meas2!H$23:'Meas2'!H$32)/10</f>
        <v>49.869</v>
      </c>
      <c r="Z5" s="22">
        <f>SUM(Meas2!I$23:'Meas2'!I$32)/10</f>
        <v>64.385000000000005</v>
      </c>
      <c r="AA5" s="22">
        <f>SUM(Meas2!J$23:'Meas2'!J$32)/10</f>
        <v>44.567</v>
      </c>
      <c r="AB5" s="22">
        <f>SUM(Meas2!K$23:'Meas2'!K$32)/10</f>
        <v>50.616</v>
      </c>
      <c r="AC5" s="22">
        <f>SUM(Meas2!L$23:'Meas2'!L$32)/10</f>
        <v>50.674999999999997</v>
      </c>
    </row>
    <row r="6" spans="1:29" ht="15" thickBot="1" x14ac:dyDescent="0.35">
      <c r="A6" s="70">
        <f>Punkter!$C$5</f>
        <v>7.9</v>
      </c>
      <c r="B6" s="71"/>
      <c r="C6" s="22">
        <f>SUM(Meas1!C$33:'Meas1'!C$42)/10</f>
        <v>80.333999999999989</v>
      </c>
      <c r="D6" s="22">
        <f>SUM(Meas1!D$33:'Meas1'!D$42)/10</f>
        <v>72.054000000000002</v>
      </c>
      <c r="E6" s="22">
        <f>SUM(Meas1!E$33:'Meas1'!E$42)/10</f>
        <v>65.764999999999986</v>
      </c>
      <c r="F6" s="24">
        <f>SUM(Meas1!F$33:'Meas1'!F$42)/10</f>
        <v>56.403000000000006</v>
      </c>
      <c r="G6" s="22">
        <f>SUM(Meas1!G$33:'Meas1'!G$42)/10</f>
        <v>66.966999999999999</v>
      </c>
      <c r="H6" s="22">
        <f>SUM(Meas1!H$33:'Meas1'!H$42)/10</f>
        <v>58.657999999999994</v>
      </c>
      <c r="I6" s="24">
        <f>SUM(Meas1!I$33:'Meas1'!I$42)/10</f>
        <v>54.882999999999996</v>
      </c>
      <c r="J6" s="22">
        <f>SUM(Meas1!J$33:'Meas1'!J$42)/10</f>
        <v>54.537999999999997</v>
      </c>
      <c r="K6" s="24">
        <f>SUM(Meas1!K$33:'Meas1'!K$42)/10</f>
        <v>54.847999999999999</v>
      </c>
      <c r="L6" s="28">
        <f>SUM(Meas1!L$33:'Meas1'!L$42)/10</f>
        <v>56.864000000000011</v>
      </c>
      <c r="N6" t="str">
        <f>Meas1!C71</f>
        <v>Start time</v>
      </c>
      <c r="O6">
        <f>Meas1!D71</f>
        <v>0</v>
      </c>
      <c r="R6" s="70">
        <f>Punkter!$C$5</f>
        <v>7.9</v>
      </c>
      <c r="S6" s="71"/>
      <c r="T6" s="22">
        <f>SUM(Meas2!C$33:'Meas2'!C$42)/10</f>
        <v>83.478000000000009</v>
      </c>
      <c r="U6" s="22">
        <f>SUM(Meas2!D$33:'Meas2'!D$42)/10</f>
        <v>73.734999999999999</v>
      </c>
      <c r="V6" s="22">
        <f>SUM(Meas2!E$33:'Meas2'!E$42)/10</f>
        <v>73.103999999999999</v>
      </c>
      <c r="W6" s="22">
        <f>SUM(Meas2!F$33:'Meas2'!F$42)/10</f>
        <v>55.960999999999999</v>
      </c>
      <c r="X6" s="22">
        <f>SUM(Meas2!G$33:'Meas2'!G$42)/10</f>
        <v>67.781000000000006</v>
      </c>
      <c r="Y6" s="22">
        <f>SUM(Meas2!H$33:'Meas2'!H$42)/10</f>
        <v>61.506999999999991</v>
      </c>
      <c r="Z6" s="22">
        <f>SUM(Meas2!I$33:'Meas2'!I$42)/10</f>
        <v>52.059000000000005</v>
      </c>
      <c r="AA6" s="22">
        <f>SUM(Meas2!J$33:'Meas2'!J$42)/10</f>
        <v>53.896000000000001</v>
      </c>
      <c r="AB6" s="22">
        <f>SUM(Meas2!K$33:'Meas2'!K$42)/10</f>
        <v>52.946000000000012</v>
      </c>
      <c r="AC6" s="22">
        <f>SUM(Meas2!L$33:'Meas2'!L$42)/10</f>
        <v>56.272000000000006</v>
      </c>
    </row>
    <row r="7" spans="1:29" ht="15" thickBot="1" x14ac:dyDescent="0.35">
      <c r="A7" s="70">
        <f>Punkter!$C$6</f>
        <v>15.2</v>
      </c>
      <c r="B7" s="71"/>
      <c r="C7" s="21">
        <f>SUM(Meas1!C$43:'Meas1'!C$52)/10</f>
        <v>87.852000000000004</v>
      </c>
      <c r="D7" s="22">
        <f>SUM(Meas1!D$43:'Meas1'!D$52)/10</f>
        <v>83.38300000000001</v>
      </c>
      <c r="E7" s="22">
        <f>SUM(Meas1!E$43:'Meas1'!E$52)/10</f>
        <v>76.120999999999995</v>
      </c>
      <c r="F7" s="24">
        <f>SUM(Meas1!F$43:'Meas1'!F$52)/10</f>
        <v>64.370999999999995</v>
      </c>
      <c r="G7" s="22">
        <f>SUM(Meas1!G$43:'Meas1'!G$52)/10</f>
        <v>78.759999999999991</v>
      </c>
      <c r="H7" s="22">
        <f>SUM(Meas1!H$43:'Meas1'!H$52)/10</f>
        <v>71.412999999999997</v>
      </c>
      <c r="I7" s="24">
        <f>SUM(Meas1!I$43:'Meas1'!I$52)/10</f>
        <v>59.641999999999996</v>
      </c>
      <c r="J7" s="22">
        <f>SUM(Meas1!J$43:'Meas1'!J$52)/10</f>
        <v>62.597000000000001</v>
      </c>
      <c r="K7" s="24">
        <f>SUM(Meas1!K$43:'Meas1'!K$52)/10</f>
        <v>59.144999999999996</v>
      </c>
      <c r="L7" s="28">
        <f>SUM(Meas1!L$43:'Meas1'!L$52)/10</f>
        <v>62.113</v>
      </c>
      <c r="N7" t="str">
        <f>Meas1!C72</f>
        <v>End time</v>
      </c>
      <c r="O7">
        <f>Meas1!D72</f>
        <v>0</v>
      </c>
      <c r="R7" s="70">
        <f>Punkter!$C$6</f>
        <v>15.2</v>
      </c>
      <c r="S7" s="71"/>
      <c r="T7" s="22">
        <f>SUM(Meas2!C$43:'Meas2'!C$52)/10</f>
        <v>94.597000000000008</v>
      </c>
      <c r="U7" s="22">
        <f>SUM(Meas2!D$43:'Meas2'!D$52)/10</f>
        <v>87.367999999999995</v>
      </c>
      <c r="V7" s="22">
        <f>SUM(Meas2!E$43:'Meas2'!E$52)/10</f>
        <v>80.753000000000014</v>
      </c>
      <c r="W7" s="22">
        <f>SUM(Meas2!F$43:'Meas2'!F$52)/10</f>
        <v>65.278000000000006</v>
      </c>
      <c r="X7" s="22">
        <f>SUM(Meas2!G$43:'Meas2'!G$52)/10</f>
        <v>80.451000000000008</v>
      </c>
      <c r="Y7" s="22">
        <f>SUM(Meas2!H$43:'Meas2'!H$52)/10</f>
        <v>72.635000000000005</v>
      </c>
      <c r="Z7" s="22">
        <f>SUM(Meas2!I$43:'Meas2'!I$52)/10</f>
        <v>58.686999999999998</v>
      </c>
      <c r="AA7" s="22">
        <f>SUM(Meas2!J$43:'Meas2'!J$52)/10</f>
        <v>63.410000000000004</v>
      </c>
      <c r="AB7" s="22">
        <f>SUM(Meas2!K$43:'Meas2'!K$52)/10</f>
        <v>59.944000000000003</v>
      </c>
      <c r="AC7" s="22">
        <f>SUM(Meas2!L$43:'Meas2'!L$52)/10</f>
        <v>57.016999999999996</v>
      </c>
    </row>
    <row r="8" spans="1:29" ht="15" thickBot="1" x14ac:dyDescent="0.35">
      <c r="A8" s="70">
        <f>Punkter!$C$7</f>
        <v>30</v>
      </c>
      <c r="B8" s="71"/>
      <c r="C8" s="19">
        <f>SUM(Meas1!C$53:'Meas1'!C$62)/10</f>
        <v>101.535</v>
      </c>
      <c r="D8" s="18">
        <f>SUM(Meas1!D$53:'Meas1'!D$62)/10</f>
        <v>95.524000000000001</v>
      </c>
      <c r="E8" s="18">
        <f>SUM(Meas1!E$53:'Meas1'!E$62)/10</f>
        <v>88.821999999999989</v>
      </c>
      <c r="F8" s="25">
        <f>SUM(Meas1!F$53:'Meas1'!F$62)/10</f>
        <v>74.712999999999994</v>
      </c>
      <c r="G8" s="18">
        <f>SUM(Meas1!G$53:'Meas1'!G$62)/10</f>
        <v>92.375999999999991</v>
      </c>
      <c r="H8" s="18">
        <f>SUM(Meas1!H$53:'Meas1'!H$62)/10</f>
        <v>83.112999999999985</v>
      </c>
      <c r="I8" s="25">
        <f>SUM(Meas1!I$53:'Meas1'!I$62)/10</f>
        <v>69.565000000000012</v>
      </c>
      <c r="J8" s="18">
        <f>SUM(Meas1!J$53:'Meas1'!J$62)/10</f>
        <v>73.47999999999999</v>
      </c>
      <c r="K8" s="25">
        <f>SUM(Meas1!K$53:'Meas1'!K$62)/10</f>
        <v>66.442000000000007</v>
      </c>
      <c r="L8" s="29">
        <f>SUM(Meas1!L$53:'Meas1'!L$62)/10</f>
        <v>67.51700000000001</v>
      </c>
      <c r="N8" t="str">
        <f>Meas1!C73</f>
        <v>Place</v>
      </c>
      <c r="O8">
        <f>Meas1!D73</f>
        <v>0</v>
      </c>
      <c r="R8" s="70">
        <f>Punkter!$C$7</f>
        <v>30</v>
      </c>
      <c r="S8" s="71"/>
      <c r="T8" s="22">
        <f>SUM(Meas2!C$53:'Meas2'!C$62)/10</f>
        <v>104.026</v>
      </c>
      <c r="U8" s="22">
        <f>SUM(Meas2!D$53:'Meas2'!D$62)/10</f>
        <v>95.846000000000004</v>
      </c>
      <c r="V8" s="22">
        <f>SUM(Meas2!E$53:'Meas2'!E$62)/10</f>
        <v>90.4</v>
      </c>
      <c r="W8" s="22">
        <f>SUM(Meas2!F$53:'Meas2'!F$62)/10</f>
        <v>75.587000000000003</v>
      </c>
      <c r="X8" s="22">
        <f>SUM(Meas2!G$53:'Meas2'!G$62)/10</f>
        <v>94.425000000000011</v>
      </c>
      <c r="Y8" s="22">
        <f>SUM(Meas2!H$53:'Meas2'!H$62)/10</f>
        <v>82.491</v>
      </c>
      <c r="Z8" s="22">
        <f>SUM(Meas2!I$53:'Meas2'!I$62)/10</f>
        <v>69.808999999999997</v>
      </c>
      <c r="AA8" s="22">
        <f>SUM(Meas2!J$53:'Meas2'!J$62)/10</f>
        <v>73.486999999999995</v>
      </c>
      <c r="AB8" s="22">
        <f>SUM(Meas2!K$53:'Meas2'!K$62)/10</f>
        <v>62.951999999999998</v>
      </c>
      <c r="AC8" s="22">
        <f>SUM(Meas2!L$53:'Meas2'!L$62)/10</f>
        <v>62.786000000000001</v>
      </c>
    </row>
    <row r="9" spans="1:29" x14ac:dyDescent="0.3">
      <c r="F9" t="s">
        <v>41</v>
      </c>
      <c r="X9" t="s">
        <v>42</v>
      </c>
    </row>
    <row r="10" spans="1:29" x14ac:dyDescent="0.3">
      <c r="B10" t="s">
        <v>37</v>
      </c>
      <c r="C10">
        <v>8.8094999999999999</v>
      </c>
      <c r="D10">
        <v>9.1158999999999999</v>
      </c>
      <c r="E10">
        <v>6.2087000000000003</v>
      </c>
      <c r="F10">
        <v>-1.2307999999999999</v>
      </c>
      <c r="G10">
        <v>8.8094999999999999</v>
      </c>
      <c r="H10">
        <v>7.1365999999999996</v>
      </c>
      <c r="I10">
        <v>-1.3536999999999999</v>
      </c>
      <c r="J10">
        <v>8.8094999999999999</v>
      </c>
      <c r="K10">
        <v>-1.8243</v>
      </c>
      <c r="L10">
        <v>8.8094999999999999</v>
      </c>
      <c r="T10">
        <v>8.7960999999999991</v>
      </c>
      <c r="U10">
        <v>8.6190999999999995</v>
      </c>
      <c r="V10">
        <v>4.1494999999999997</v>
      </c>
      <c r="W10">
        <v>-3.4763999999999999</v>
      </c>
      <c r="X10">
        <v>8.7960999999999991</v>
      </c>
      <c r="Y10">
        <v>5.3102999999999998</v>
      </c>
      <c r="Z10">
        <v>-3.8351000000000002</v>
      </c>
      <c r="AA10">
        <v>8.7960999999999991</v>
      </c>
      <c r="AB10">
        <v>-4.2706</v>
      </c>
      <c r="AC10">
        <v>8.7960999999999991</v>
      </c>
    </row>
    <row r="11" spans="1:29" x14ac:dyDescent="0.3">
      <c r="B11" t="s">
        <v>38</v>
      </c>
      <c r="C11">
        <v>8.8094999999999999</v>
      </c>
      <c r="D11">
        <v>9.0295000000000005</v>
      </c>
      <c r="E11">
        <v>8.5741999999999994</v>
      </c>
      <c r="F11">
        <v>2.0179999999999998</v>
      </c>
      <c r="G11">
        <v>8.8094999999999999</v>
      </c>
      <c r="H11">
        <v>8.9642999999999997</v>
      </c>
      <c r="I11">
        <v>2.0179999999999998</v>
      </c>
      <c r="J11">
        <v>8.8094999999999999</v>
      </c>
      <c r="K11">
        <v>3.7865000000000002</v>
      </c>
      <c r="L11">
        <v>8.8094999999999999</v>
      </c>
      <c r="T11">
        <v>8.7960999999999991</v>
      </c>
      <c r="U11">
        <v>8.8604000000000003</v>
      </c>
      <c r="V11">
        <v>7.3973000000000004</v>
      </c>
      <c r="W11">
        <v>0.4148</v>
      </c>
      <c r="X11">
        <v>8.7960999999999991</v>
      </c>
      <c r="Y11">
        <v>8.1304999999999996</v>
      </c>
      <c r="Z11">
        <v>0.4148</v>
      </c>
      <c r="AA11">
        <v>8.7960999999999991</v>
      </c>
      <c r="AB11">
        <v>2.0129999999999999</v>
      </c>
      <c r="AC11">
        <v>8.7960999999999991</v>
      </c>
    </row>
    <row r="12" spans="1:29" x14ac:dyDescent="0.3">
      <c r="B12" t="s">
        <v>39</v>
      </c>
      <c r="C12">
        <v>8.8094999999999999</v>
      </c>
      <c r="D12">
        <v>9.0295000000000005</v>
      </c>
      <c r="E12">
        <v>9.1158999999999999</v>
      </c>
      <c r="F12">
        <v>4.2729999999999997</v>
      </c>
      <c r="G12">
        <v>8.8094999999999999</v>
      </c>
      <c r="H12">
        <v>9.1158999999999999</v>
      </c>
      <c r="I12">
        <v>4.6463999999999999</v>
      </c>
      <c r="J12">
        <v>8.8094999999999999</v>
      </c>
      <c r="K12">
        <v>5.3223000000000003</v>
      </c>
      <c r="L12">
        <v>8.8094999999999999</v>
      </c>
      <c r="T12">
        <v>8.7960999999999991</v>
      </c>
      <c r="U12">
        <v>8.8604000000000003</v>
      </c>
      <c r="V12">
        <v>8.6190999999999995</v>
      </c>
      <c r="W12">
        <v>2.2231999999999998</v>
      </c>
      <c r="X12">
        <v>8.7960999999999991</v>
      </c>
      <c r="Y12">
        <v>8.6190999999999995</v>
      </c>
      <c r="Z12">
        <v>2.4969000000000001</v>
      </c>
      <c r="AA12">
        <v>8.7960999999999991</v>
      </c>
      <c r="AB12">
        <v>3.1549999999999998</v>
      </c>
      <c r="AC12">
        <v>8.7960999999999991</v>
      </c>
    </row>
    <row r="13" spans="1:29" x14ac:dyDescent="0.3">
      <c r="B13" t="s">
        <v>40</v>
      </c>
      <c r="C13">
        <v>8.8094999999999999</v>
      </c>
      <c r="D13">
        <v>9.0295000000000005</v>
      </c>
      <c r="E13">
        <v>9.0295000000000005</v>
      </c>
      <c r="F13">
        <v>7.9539999999999997</v>
      </c>
      <c r="G13">
        <v>8.8094999999999999</v>
      </c>
      <c r="H13">
        <v>9.0295000000000005</v>
      </c>
      <c r="I13">
        <v>7.9539999999999997</v>
      </c>
      <c r="J13">
        <v>8.8094999999999999</v>
      </c>
      <c r="K13">
        <v>7.9539999999999997</v>
      </c>
      <c r="L13">
        <v>8.8094999999999999</v>
      </c>
      <c r="T13">
        <v>8.7960999999999991</v>
      </c>
      <c r="U13">
        <v>8.8604000000000003</v>
      </c>
      <c r="V13">
        <v>8.8604000000000003</v>
      </c>
      <c r="W13">
        <v>6.4375999999999998</v>
      </c>
      <c r="X13">
        <v>8.7960999999999991</v>
      </c>
      <c r="Y13">
        <v>8.8604000000000003</v>
      </c>
      <c r="Z13">
        <v>6.4375999999999998</v>
      </c>
      <c r="AA13">
        <v>8.7960999999999991</v>
      </c>
      <c r="AB13">
        <v>6.4375999999999998</v>
      </c>
      <c r="AC13">
        <v>8.7960999999999991</v>
      </c>
    </row>
    <row r="14" spans="1:29" x14ac:dyDescent="0.3">
      <c r="C14">
        <v>8.8094999999999999</v>
      </c>
      <c r="D14">
        <v>9.0295000000000005</v>
      </c>
      <c r="E14">
        <v>9.0295000000000005</v>
      </c>
      <c r="F14">
        <v>8.9642999999999997</v>
      </c>
      <c r="G14">
        <v>8.8094999999999999</v>
      </c>
      <c r="H14">
        <v>9.0295000000000005</v>
      </c>
      <c r="I14">
        <v>8.9642999999999997</v>
      </c>
      <c r="J14">
        <v>8.8094999999999999</v>
      </c>
      <c r="K14">
        <v>8.9642999999999997</v>
      </c>
      <c r="L14">
        <v>8.8094999999999999</v>
      </c>
      <c r="T14">
        <v>8.7960999999999991</v>
      </c>
      <c r="U14">
        <v>8.8604000000000003</v>
      </c>
      <c r="V14">
        <v>8.8604000000000003</v>
      </c>
      <c r="W14">
        <v>8.1304999999999996</v>
      </c>
      <c r="X14">
        <v>8.7960999999999991</v>
      </c>
      <c r="Y14">
        <v>8.8604000000000003</v>
      </c>
      <c r="Z14">
        <v>8.1304999999999996</v>
      </c>
      <c r="AA14">
        <v>8.7960999999999991</v>
      </c>
      <c r="AB14">
        <v>8.1304999999999996</v>
      </c>
      <c r="AC14">
        <v>8.7960999999999991</v>
      </c>
    </row>
    <row r="15" spans="1:29" x14ac:dyDescent="0.3">
      <c r="C15">
        <v>8.8094999999999999</v>
      </c>
      <c r="D15">
        <v>9.0295000000000005</v>
      </c>
      <c r="E15">
        <v>9.0295000000000005</v>
      </c>
      <c r="F15">
        <v>9.1158999999999999</v>
      </c>
      <c r="G15">
        <v>8.8094999999999999</v>
      </c>
      <c r="H15">
        <v>9.0295000000000005</v>
      </c>
      <c r="I15">
        <v>9.1158999999999999</v>
      </c>
      <c r="J15">
        <v>8.8094999999999999</v>
      </c>
      <c r="K15">
        <v>9.1158999999999999</v>
      </c>
      <c r="L15">
        <v>8.8094999999999999</v>
      </c>
      <c r="T15">
        <v>8.7960999999999991</v>
      </c>
      <c r="U15">
        <v>8.8604000000000003</v>
      </c>
      <c r="V15">
        <v>8.8604000000000003</v>
      </c>
      <c r="W15">
        <v>8.6190999999999995</v>
      </c>
      <c r="X15">
        <v>8.7960999999999991</v>
      </c>
      <c r="Y15">
        <v>8.8604000000000003</v>
      </c>
      <c r="Z15">
        <v>8.6190999999999995</v>
      </c>
      <c r="AA15">
        <v>8.7960999999999991</v>
      </c>
      <c r="AB15">
        <v>8.6190999999999995</v>
      </c>
      <c r="AC15">
        <v>8.7960999999999991</v>
      </c>
    </row>
    <row r="18" spans="3:29" x14ac:dyDescent="0.3">
      <c r="C18">
        <f>-C3-2*C10</f>
        <v>-62.826000000000001</v>
      </c>
      <c r="D18">
        <f>-D3-2*D10</f>
        <v>-59.7288</v>
      </c>
      <c r="E18" s="73">
        <f t="shared" ref="E18:L18" si="0">-E3-2*E10</f>
        <v>-50.59040000000001</v>
      </c>
      <c r="F18">
        <f t="shared" si="0"/>
        <v>-58.289399999999993</v>
      </c>
      <c r="G18">
        <f t="shared" si="0"/>
        <v>-57.350999999999999</v>
      </c>
      <c r="H18">
        <f t="shared" si="0"/>
        <v>-50.318200000000004</v>
      </c>
      <c r="I18">
        <f t="shared" si="0"/>
        <v>-49.095600000000012</v>
      </c>
      <c r="J18">
        <f t="shared" si="0"/>
        <v>-55.247</v>
      </c>
      <c r="K18">
        <f t="shared" si="0"/>
        <v>-52.211399999999998</v>
      </c>
      <c r="L18" s="74">
        <f t="shared" si="0"/>
        <v>-55.911999999999992</v>
      </c>
      <c r="T18">
        <f t="shared" ref="T18:AC24" si="1">-T3-2*T10</f>
        <v>-66.715199999999996</v>
      </c>
      <c r="U18">
        <f t="shared" si="1"/>
        <v>-58.306199999999997</v>
      </c>
      <c r="V18">
        <f t="shared" si="1"/>
        <v>-45.684999999999995</v>
      </c>
      <c r="W18">
        <f t="shared" si="1"/>
        <v>-58.080199999999991</v>
      </c>
      <c r="X18">
        <f t="shared" si="1"/>
        <v>-54.592199999999991</v>
      </c>
      <c r="Y18">
        <f t="shared" si="1"/>
        <v>-46.656600000000012</v>
      </c>
      <c r="Z18">
        <f t="shared" si="1"/>
        <v>-56.146799999999992</v>
      </c>
      <c r="AA18">
        <f t="shared" si="1"/>
        <v>-55.173199999999994</v>
      </c>
      <c r="AB18">
        <f t="shared" si="1"/>
        <v>-54.30080000000001</v>
      </c>
      <c r="AC18">
        <f t="shared" si="1"/>
        <v>-55.803199999999997</v>
      </c>
    </row>
    <row r="19" spans="3:29" x14ac:dyDescent="0.3">
      <c r="C19">
        <f t="shared" ref="C19:L19" si="2">-C4-2*C11</f>
        <v>-74.517999999999986</v>
      </c>
      <c r="D19">
        <f t="shared" si="2"/>
        <v>-67.879000000000005</v>
      </c>
      <c r="E19">
        <f t="shared" si="2"/>
        <v>-62.246399999999994</v>
      </c>
      <c r="F19">
        <f t="shared" si="2"/>
        <v>-59.193000000000005</v>
      </c>
      <c r="G19">
        <f t="shared" si="2"/>
        <v>-64.391000000000005</v>
      </c>
      <c r="H19">
        <f t="shared" si="2"/>
        <v>-59.343600000000009</v>
      </c>
      <c r="I19">
        <f t="shared" si="2"/>
        <v>-55.446000000000005</v>
      </c>
      <c r="J19">
        <f t="shared" si="2"/>
        <v>-62.408999999999999</v>
      </c>
      <c r="K19">
        <f t="shared" si="2"/>
        <v>-58.112000000000002</v>
      </c>
      <c r="L19" s="74">
        <f t="shared" si="2"/>
        <v>-62.067</v>
      </c>
      <c r="T19">
        <f t="shared" si="1"/>
        <v>-80.167200000000008</v>
      </c>
      <c r="U19">
        <f t="shared" si="1"/>
        <v>-70.497799999999998</v>
      </c>
      <c r="V19">
        <f t="shared" si="1"/>
        <v>-60.808599999999998</v>
      </c>
      <c r="W19">
        <f t="shared" si="1"/>
        <v>-54.007599999999996</v>
      </c>
      <c r="X19">
        <f t="shared" si="1"/>
        <v>-64.417200000000008</v>
      </c>
      <c r="Y19">
        <f t="shared" si="1"/>
        <v>-57.542000000000002</v>
      </c>
      <c r="Z19">
        <f t="shared" si="1"/>
        <v>-54.215600000000002</v>
      </c>
      <c r="AA19">
        <f t="shared" si="1"/>
        <v>-69.3142</v>
      </c>
      <c r="AB19">
        <f t="shared" si="1"/>
        <v>-60.822999999999993</v>
      </c>
      <c r="AC19">
        <f t="shared" si="1"/>
        <v>-62.885200000000005</v>
      </c>
    </row>
    <row r="20" spans="3:29" x14ac:dyDescent="0.3">
      <c r="C20">
        <f t="shared" ref="C20:L20" si="3">-C5-2*C12</f>
        <v>-85.26</v>
      </c>
      <c r="D20">
        <f t="shared" si="3"/>
        <v>-78.268000000000001</v>
      </c>
      <c r="E20">
        <f t="shared" si="3"/>
        <v>-73.322800000000001</v>
      </c>
      <c r="F20">
        <f t="shared" si="3"/>
        <v>-61.524999999999999</v>
      </c>
      <c r="G20" s="74">
        <f t="shared" si="3"/>
        <v>-68.677999999999997</v>
      </c>
      <c r="H20" s="74">
        <f t="shared" si="3"/>
        <v>-68.742800000000003</v>
      </c>
      <c r="I20">
        <f t="shared" si="3"/>
        <v>-60.197799999999994</v>
      </c>
      <c r="J20">
        <f t="shared" si="3"/>
        <v>-65.070999999999998</v>
      </c>
      <c r="K20">
        <f t="shared" si="3"/>
        <v>-61.665599999999998</v>
      </c>
      <c r="L20" s="74">
        <f t="shared" si="3"/>
        <v>-68.841000000000008</v>
      </c>
      <c r="T20">
        <f t="shared" si="1"/>
        <v>-88.829199999999986</v>
      </c>
      <c r="U20">
        <f t="shared" si="1"/>
        <v>-80.628799999999998</v>
      </c>
      <c r="V20">
        <f t="shared" si="1"/>
        <v>-75.04819999999998</v>
      </c>
      <c r="W20">
        <f t="shared" si="1"/>
        <v>-54.0274</v>
      </c>
      <c r="X20">
        <f t="shared" si="1"/>
        <v>-74.532200000000017</v>
      </c>
      <c r="Y20">
        <f t="shared" si="1"/>
        <v>-67.107200000000006</v>
      </c>
      <c r="Z20">
        <f t="shared" si="1"/>
        <v>-69.378800000000012</v>
      </c>
      <c r="AA20">
        <f t="shared" si="1"/>
        <v>-62.159199999999998</v>
      </c>
      <c r="AB20">
        <f t="shared" si="1"/>
        <v>-56.926000000000002</v>
      </c>
      <c r="AC20">
        <f t="shared" si="1"/>
        <v>-68.267200000000003</v>
      </c>
    </row>
    <row r="21" spans="3:29" x14ac:dyDescent="0.3">
      <c r="C21">
        <f t="shared" ref="C21:L21" si="4">-C6-2*C13</f>
        <v>-97.952999999999989</v>
      </c>
      <c r="D21">
        <f t="shared" si="4"/>
        <v>-90.113</v>
      </c>
      <c r="E21">
        <f t="shared" si="4"/>
        <v>-83.823999999999984</v>
      </c>
      <c r="F21">
        <f t="shared" si="4"/>
        <v>-72.311000000000007</v>
      </c>
      <c r="G21">
        <f t="shared" si="4"/>
        <v>-84.585999999999999</v>
      </c>
      <c r="H21">
        <f t="shared" si="4"/>
        <v>-76.716999999999999</v>
      </c>
      <c r="I21">
        <f t="shared" si="4"/>
        <v>-70.790999999999997</v>
      </c>
      <c r="J21">
        <f t="shared" si="4"/>
        <v>-72.156999999999996</v>
      </c>
      <c r="K21">
        <f t="shared" si="4"/>
        <v>-70.756</v>
      </c>
      <c r="L21" s="74">
        <f t="shared" si="4"/>
        <v>-74.483000000000004</v>
      </c>
      <c r="T21">
        <f t="shared" si="1"/>
        <v>-101.0702</v>
      </c>
      <c r="U21">
        <f t="shared" si="1"/>
        <v>-91.455799999999996</v>
      </c>
      <c r="V21">
        <f t="shared" si="1"/>
        <v>-90.824799999999996</v>
      </c>
      <c r="W21">
        <f t="shared" si="1"/>
        <v>-68.836199999999991</v>
      </c>
      <c r="X21">
        <f t="shared" si="1"/>
        <v>-85.373199999999997</v>
      </c>
      <c r="Y21">
        <f t="shared" si="1"/>
        <v>-79.227799999999988</v>
      </c>
      <c r="Z21">
        <f t="shared" si="1"/>
        <v>-64.934200000000004</v>
      </c>
      <c r="AA21">
        <f t="shared" si="1"/>
        <v>-71.488200000000006</v>
      </c>
      <c r="AB21">
        <f t="shared" si="1"/>
        <v>-65.821200000000005</v>
      </c>
      <c r="AC21">
        <f t="shared" si="1"/>
        <v>-73.864200000000011</v>
      </c>
    </row>
    <row r="22" spans="3:29" x14ac:dyDescent="0.3">
      <c r="C22">
        <f t="shared" ref="C22:L22" si="5">-C7-2*C14</f>
        <v>-105.471</v>
      </c>
      <c r="D22">
        <f t="shared" si="5"/>
        <v>-101.44200000000001</v>
      </c>
      <c r="E22">
        <f t="shared" si="5"/>
        <v>-94.179999999999993</v>
      </c>
      <c r="F22">
        <f t="shared" si="5"/>
        <v>-82.299599999999998</v>
      </c>
      <c r="G22">
        <f t="shared" si="5"/>
        <v>-96.378999999999991</v>
      </c>
      <c r="H22">
        <f t="shared" si="5"/>
        <v>-89.471999999999994</v>
      </c>
      <c r="I22">
        <f t="shared" si="5"/>
        <v>-77.570599999999999</v>
      </c>
      <c r="J22">
        <f t="shared" si="5"/>
        <v>-80.216000000000008</v>
      </c>
      <c r="K22">
        <f t="shared" si="5"/>
        <v>-77.073599999999999</v>
      </c>
      <c r="L22" s="74">
        <f t="shared" si="5"/>
        <v>-79.731999999999999</v>
      </c>
      <c r="T22">
        <f t="shared" si="1"/>
        <v>-112.1892</v>
      </c>
      <c r="U22">
        <f t="shared" si="1"/>
        <v>-105.08879999999999</v>
      </c>
      <c r="V22">
        <f t="shared" si="1"/>
        <v>-98.473800000000011</v>
      </c>
      <c r="W22">
        <f t="shared" si="1"/>
        <v>-81.539000000000001</v>
      </c>
      <c r="X22">
        <f t="shared" si="1"/>
        <v>-98.043200000000013</v>
      </c>
      <c r="Y22">
        <f t="shared" si="1"/>
        <v>-90.355800000000002</v>
      </c>
      <c r="Z22">
        <f t="shared" si="1"/>
        <v>-74.947999999999993</v>
      </c>
      <c r="AA22">
        <f t="shared" si="1"/>
        <v>-81.002200000000002</v>
      </c>
      <c r="AB22">
        <f t="shared" si="1"/>
        <v>-76.204999999999998</v>
      </c>
      <c r="AC22">
        <f t="shared" si="1"/>
        <v>-74.609199999999987</v>
      </c>
    </row>
    <row r="23" spans="3:29" x14ac:dyDescent="0.3">
      <c r="C23">
        <f t="shared" ref="C23:L23" si="6">-C8-2*C15</f>
        <v>-119.154</v>
      </c>
      <c r="D23">
        <f t="shared" si="6"/>
        <v>-113.583</v>
      </c>
      <c r="E23">
        <f t="shared" si="6"/>
        <v>-106.88099999999999</v>
      </c>
      <c r="F23">
        <f t="shared" si="6"/>
        <v>-92.944799999999987</v>
      </c>
      <c r="G23">
        <f t="shared" si="6"/>
        <v>-109.99499999999999</v>
      </c>
      <c r="H23">
        <f t="shared" si="6"/>
        <v>-101.17199999999998</v>
      </c>
      <c r="I23">
        <f t="shared" si="6"/>
        <v>-87.796800000000019</v>
      </c>
      <c r="J23">
        <f t="shared" si="6"/>
        <v>-91.09899999999999</v>
      </c>
      <c r="K23">
        <f t="shared" si="6"/>
        <v>-84.6738</v>
      </c>
      <c r="L23" s="74">
        <f t="shared" si="6"/>
        <v>-85.13600000000001</v>
      </c>
      <c r="T23">
        <f t="shared" si="1"/>
        <v>-121.6182</v>
      </c>
      <c r="U23">
        <f t="shared" si="1"/>
        <v>-113.5668</v>
      </c>
      <c r="V23">
        <f t="shared" si="1"/>
        <v>-108.1208</v>
      </c>
      <c r="W23">
        <f t="shared" si="1"/>
        <v>-92.825199999999995</v>
      </c>
      <c r="X23">
        <f t="shared" si="1"/>
        <v>-112.0172</v>
      </c>
      <c r="Y23">
        <f t="shared" si="1"/>
        <v>-100.2118</v>
      </c>
      <c r="Z23">
        <f t="shared" si="1"/>
        <v>-87.047200000000004</v>
      </c>
      <c r="AA23">
        <f t="shared" si="1"/>
        <v>-91.079199999999986</v>
      </c>
      <c r="AB23">
        <f t="shared" si="1"/>
        <v>-80.190200000000004</v>
      </c>
      <c r="AC23">
        <f t="shared" si="1"/>
        <v>-80.378199999999993</v>
      </c>
    </row>
    <row r="27" spans="3:29" x14ac:dyDescent="0.3">
      <c r="S27" s="76">
        <f>C18-T18</f>
        <v>3.8891999999999953</v>
      </c>
      <c r="T27" s="77">
        <f t="shared" ref="T27:AB27" si="7">D18-U18</f>
        <v>-1.4226000000000028</v>
      </c>
      <c r="U27" s="77">
        <f t="shared" si="7"/>
        <v>-4.9054000000000144</v>
      </c>
      <c r="V27" s="77">
        <f t="shared" si="7"/>
        <v>-0.20920000000000272</v>
      </c>
      <c r="W27" s="77">
        <f t="shared" si="7"/>
        <v>-2.7588000000000079</v>
      </c>
      <c r="X27" s="77">
        <f t="shared" si="7"/>
        <v>-3.6615999999999929</v>
      </c>
      <c r="Y27" s="76">
        <f>I18-Z18</f>
        <v>7.0511999999999802</v>
      </c>
      <c r="Z27" s="77">
        <f t="shared" si="7"/>
        <v>-7.3800000000005639E-2</v>
      </c>
      <c r="AA27" s="76">
        <f t="shared" si="7"/>
        <v>2.0894000000000119</v>
      </c>
      <c r="AB27" s="77">
        <f t="shared" si="7"/>
        <v>-0.10879999999999512</v>
      </c>
    </row>
    <row r="28" spans="3:29" x14ac:dyDescent="0.3">
      <c r="S28" s="76">
        <f t="shared" ref="S28:S32" si="8">C19-T19</f>
        <v>5.6492000000000218</v>
      </c>
      <c r="T28" s="76">
        <f t="shared" ref="T28:T32" si="9">D19-U19</f>
        <v>2.6187999999999931</v>
      </c>
      <c r="U28" s="77">
        <f t="shared" ref="U28:U32" si="10">E19-V19</f>
        <v>-1.4377999999999957</v>
      </c>
      <c r="V28" s="77">
        <f t="shared" ref="V28:V32" si="11">F19-W19</f>
        <v>-5.1854000000000084</v>
      </c>
      <c r="W28" s="76">
        <f t="shared" ref="W28:W32" si="12">G19-X19</f>
        <v>2.6200000000002888E-2</v>
      </c>
      <c r="X28" s="77">
        <f t="shared" ref="X28:X32" si="13">H19-Y19</f>
        <v>-1.8016000000000076</v>
      </c>
      <c r="Y28" s="77">
        <f t="shared" ref="Y28:Y32" si="14">I19-Z19</f>
        <v>-1.230400000000003</v>
      </c>
      <c r="Z28" s="76">
        <f t="shared" ref="Z28:Z32" si="15">J19-AA19</f>
        <v>6.9052000000000007</v>
      </c>
      <c r="AA28" s="76">
        <f t="shared" ref="AA28:AA32" si="16">K19-AB19</f>
        <v>2.7109999999999914</v>
      </c>
      <c r="AB28" s="76">
        <f t="shared" ref="AB28:AB32" si="17">L19-AC19</f>
        <v>0.81820000000000448</v>
      </c>
    </row>
    <row r="29" spans="3:29" x14ac:dyDescent="0.3">
      <c r="S29" s="76">
        <f t="shared" si="8"/>
        <v>3.5691999999999808</v>
      </c>
      <c r="T29" s="76">
        <f t="shared" si="9"/>
        <v>2.3607999999999976</v>
      </c>
      <c r="U29" s="76">
        <f t="shared" si="10"/>
        <v>1.7253999999999792</v>
      </c>
      <c r="V29" s="77">
        <f t="shared" si="11"/>
        <v>-7.4975999999999985</v>
      </c>
      <c r="W29" s="76">
        <f t="shared" si="12"/>
        <v>5.8542000000000201</v>
      </c>
      <c r="X29" s="77">
        <f t="shared" si="13"/>
        <v>-1.6355999999999966</v>
      </c>
      <c r="Y29" s="76">
        <f t="shared" si="14"/>
        <v>9.1810000000000187</v>
      </c>
      <c r="Z29" s="77">
        <f t="shared" si="15"/>
        <v>-2.9117999999999995</v>
      </c>
      <c r="AA29" s="77">
        <f t="shared" si="16"/>
        <v>-4.7395999999999958</v>
      </c>
      <c r="AB29" s="77">
        <f t="shared" si="17"/>
        <v>-0.57380000000000564</v>
      </c>
    </row>
    <row r="30" spans="3:29" x14ac:dyDescent="0.3">
      <c r="S30" s="76">
        <f t="shared" si="8"/>
        <v>3.1172000000000111</v>
      </c>
      <c r="T30" s="76">
        <f t="shared" si="9"/>
        <v>1.3427999999999969</v>
      </c>
      <c r="U30" s="76">
        <f t="shared" si="10"/>
        <v>7.0008000000000123</v>
      </c>
      <c r="V30" s="77">
        <f t="shared" si="11"/>
        <v>-3.4748000000000161</v>
      </c>
      <c r="W30" s="76">
        <f t="shared" si="12"/>
        <v>0.78719999999999857</v>
      </c>
      <c r="X30" s="76">
        <f t="shared" si="13"/>
        <v>2.510799999999989</v>
      </c>
      <c r="Y30" s="77">
        <f t="shared" si="14"/>
        <v>-5.8567999999999927</v>
      </c>
      <c r="Z30" s="77">
        <f t="shared" si="15"/>
        <v>-0.66879999999999029</v>
      </c>
      <c r="AA30" s="77">
        <f t="shared" si="16"/>
        <v>-4.9347999999999956</v>
      </c>
      <c r="AB30" s="77">
        <f t="shared" si="17"/>
        <v>-0.61879999999999313</v>
      </c>
    </row>
    <row r="31" spans="3:29" x14ac:dyDescent="0.3">
      <c r="S31" s="76">
        <f t="shared" si="8"/>
        <v>6.718199999999996</v>
      </c>
      <c r="T31" s="76">
        <f t="shared" si="9"/>
        <v>3.6467999999999847</v>
      </c>
      <c r="U31" s="76">
        <f t="shared" si="10"/>
        <v>4.2938000000000187</v>
      </c>
      <c r="V31" s="77">
        <f t="shared" si="11"/>
        <v>-0.76059999999999661</v>
      </c>
      <c r="W31" s="76">
        <f t="shared" si="12"/>
        <v>1.6642000000000223</v>
      </c>
      <c r="X31" s="76">
        <f t="shared" si="13"/>
        <v>0.88380000000000791</v>
      </c>
      <c r="Y31" s="77">
        <f t="shared" si="14"/>
        <v>-2.6226000000000056</v>
      </c>
      <c r="Z31" s="76">
        <f t="shared" si="15"/>
        <v>0.78619999999999379</v>
      </c>
      <c r="AA31" s="77">
        <f t="shared" si="16"/>
        <v>-0.8686000000000007</v>
      </c>
      <c r="AB31" s="77">
        <f t="shared" si="17"/>
        <v>-5.1228000000000122</v>
      </c>
    </row>
    <row r="32" spans="3:29" x14ac:dyDescent="0.3">
      <c r="S32" s="76">
        <f t="shared" si="8"/>
        <v>2.4642000000000053</v>
      </c>
      <c r="T32" s="77">
        <f t="shared" si="9"/>
        <v>-1.6199999999997772E-2</v>
      </c>
      <c r="U32" s="76">
        <f t="shared" si="10"/>
        <v>1.2398000000000167</v>
      </c>
      <c r="V32" s="77">
        <f t="shared" si="11"/>
        <v>-0.11959999999999127</v>
      </c>
      <c r="W32" s="76">
        <f t="shared" si="12"/>
        <v>2.0222000000000122</v>
      </c>
      <c r="X32" s="77">
        <f t="shared" si="13"/>
        <v>-0.96019999999998618</v>
      </c>
      <c r="Y32" s="77">
        <f t="shared" si="14"/>
        <v>-0.74960000000001514</v>
      </c>
      <c r="Z32" s="77">
        <f t="shared" si="15"/>
        <v>-1.9800000000003593E-2</v>
      </c>
      <c r="AA32" s="77">
        <f t="shared" si="16"/>
        <v>-4.4835999999999956</v>
      </c>
      <c r="AB32" s="77">
        <f t="shared" si="17"/>
        <v>-4.7578000000000173</v>
      </c>
    </row>
    <row r="36" spans="19:24" x14ac:dyDescent="0.3">
      <c r="X36">
        <f>MAX(S27:AB32)</f>
        <v>9.1810000000000187</v>
      </c>
    </row>
    <row r="37" spans="19:24" x14ac:dyDescent="0.3">
      <c r="S37" s="73" t="s">
        <v>43</v>
      </c>
      <c r="T37" s="78">
        <f>AVERAGE(T32,T27,U27:U28,V27:V32,W27,X27:X29,X32:AB32,Y28,Z27,AB27,Y30:Y31,AA31:AB31,Z29:AB30)</f>
        <v>-2.3809125000000013</v>
      </c>
      <c r="U37" s="79">
        <f>AVERAGE(S27:AB32)</f>
        <v>0.27896333333333367</v>
      </c>
    </row>
    <row r="38" spans="19:24" x14ac:dyDescent="0.3">
      <c r="S38" s="75" t="s">
        <v>44</v>
      </c>
      <c r="T38" s="78">
        <f>AVERAGE(T28:T31,S27:S32,U29:U32,W28:W32,X30:X31,Y29,Y27,Z31,AA27,Z28:AB28)</f>
        <v>3.318821428571431</v>
      </c>
    </row>
    <row r="41" spans="19:24" x14ac:dyDescent="0.3">
      <c r="S41">
        <v>9.18</v>
      </c>
    </row>
    <row r="42" spans="19:24" x14ac:dyDescent="0.3">
      <c r="S42">
        <v>7.05</v>
      </c>
    </row>
    <row r="43" spans="19:24" x14ac:dyDescent="0.3">
      <c r="S43">
        <v>7</v>
      </c>
      <c r="V43">
        <v>1</v>
      </c>
      <c r="W43">
        <v>2</v>
      </c>
      <c r="X43">
        <v>3</v>
      </c>
    </row>
    <row r="44" spans="19:24" x14ac:dyDescent="0.3">
      <c r="S44">
        <v>6.91</v>
      </c>
    </row>
    <row r="45" spans="19:24" x14ac:dyDescent="0.3">
      <c r="S45">
        <v>6.72</v>
      </c>
    </row>
    <row r="46" spans="19:24" x14ac:dyDescent="0.3">
      <c r="S46">
        <v>5.85</v>
      </c>
    </row>
    <row r="47" spans="19:24" x14ac:dyDescent="0.3">
      <c r="S47">
        <v>5.65</v>
      </c>
    </row>
    <row r="48" spans="19:24" x14ac:dyDescent="0.3">
      <c r="S48">
        <v>4.29</v>
      </c>
    </row>
    <row r="49" spans="19:19" x14ac:dyDescent="0.3">
      <c r="S49">
        <v>3.89</v>
      </c>
    </row>
    <row r="50" spans="19:19" x14ac:dyDescent="0.3">
      <c r="S50">
        <v>3.65</v>
      </c>
    </row>
    <row r="51" spans="19:19" x14ac:dyDescent="0.3">
      <c r="S51">
        <v>3.57</v>
      </c>
    </row>
    <row r="52" spans="19:19" x14ac:dyDescent="0.3">
      <c r="S52">
        <v>3.12</v>
      </c>
    </row>
    <row r="53" spans="19:19" x14ac:dyDescent="0.3">
      <c r="S53">
        <v>2.71</v>
      </c>
    </row>
    <row r="54" spans="19:19" x14ac:dyDescent="0.3">
      <c r="S54">
        <v>2.62</v>
      </c>
    </row>
    <row r="55" spans="19:19" x14ac:dyDescent="0.3">
      <c r="S55">
        <v>2.5099999999999998</v>
      </c>
    </row>
    <row r="56" spans="19:19" x14ac:dyDescent="0.3">
      <c r="S56">
        <v>2.46</v>
      </c>
    </row>
    <row r="57" spans="19:19" x14ac:dyDescent="0.3">
      <c r="S57">
        <v>2.36</v>
      </c>
    </row>
    <row r="58" spans="19:19" x14ac:dyDescent="0.3">
      <c r="S58">
        <v>2.09</v>
      </c>
    </row>
    <row r="59" spans="19:19" x14ac:dyDescent="0.3">
      <c r="S59">
        <v>2.02</v>
      </c>
    </row>
    <row r="60" spans="19:19" x14ac:dyDescent="0.3">
      <c r="S60">
        <v>1.73</v>
      </c>
    </row>
    <row r="61" spans="19:19" x14ac:dyDescent="0.3">
      <c r="S61">
        <v>1.66</v>
      </c>
    </row>
    <row r="62" spans="19:19" x14ac:dyDescent="0.3">
      <c r="S62">
        <v>1.34</v>
      </c>
    </row>
    <row r="63" spans="19:19" x14ac:dyDescent="0.3">
      <c r="S63">
        <v>1.24</v>
      </c>
    </row>
    <row r="64" spans="19:19" x14ac:dyDescent="0.3">
      <c r="S64">
        <v>0.88</v>
      </c>
    </row>
    <row r="65" spans="19:19" x14ac:dyDescent="0.3">
      <c r="S65">
        <v>0.82</v>
      </c>
    </row>
    <row r="66" spans="19:19" x14ac:dyDescent="0.3">
      <c r="S66">
        <v>0.79</v>
      </c>
    </row>
    <row r="67" spans="19:19" x14ac:dyDescent="0.3">
      <c r="S67">
        <v>0.79</v>
      </c>
    </row>
    <row r="68" spans="19:19" x14ac:dyDescent="0.3">
      <c r="S68">
        <v>0.03</v>
      </c>
    </row>
    <row r="69" spans="19:19" x14ac:dyDescent="0.3">
      <c r="S69">
        <v>-0.02</v>
      </c>
    </row>
    <row r="70" spans="19:19" x14ac:dyDescent="0.3">
      <c r="S70">
        <v>-0.02</v>
      </c>
    </row>
    <row r="71" spans="19:19" x14ac:dyDescent="0.3">
      <c r="S71">
        <v>-7.0000000000000007E-2</v>
      </c>
    </row>
    <row r="72" spans="19:19" x14ac:dyDescent="0.3">
      <c r="S72">
        <v>-0.11</v>
      </c>
    </row>
    <row r="73" spans="19:19" x14ac:dyDescent="0.3">
      <c r="S73">
        <v>-0.12</v>
      </c>
    </row>
    <row r="74" spans="19:19" x14ac:dyDescent="0.3">
      <c r="S74">
        <v>-0.21</v>
      </c>
    </row>
    <row r="75" spans="19:19" x14ac:dyDescent="0.3">
      <c r="S75">
        <v>-0.56999999999999995</v>
      </c>
    </row>
    <row r="76" spans="19:19" x14ac:dyDescent="0.3">
      <c r="S76">
        <v>-0.62</v>
      </c>
    </row>
    <row r="77" spans="19:19" x14ac:dyDescent="0.3">
      <c r="S77">
        <v>-0.67</v>
      </c>
    </row>
    <row r="78" spans="19:19" x14ac:dyDescent="0.3">
      <c r="S78">
        <v>-0.75</v>
      </c>
    </row>
    <row r="79" spans="19:19" x14ac:dyDescent="0.3">
      <c r="S79">
        <v>-0.76</v>
      </c>
    </row>
    <row r="80" spans="19:19" x14ac:dyDescent="0.3">
      <c r="S80">
        <v>-0.87</v>
      </c>
    </row>
    <row r="81" spans="19:19" x14ac:dyDescent="0.3">
      <c r="S81">
        <v>-0.96</v>
      </c>
    </row>
    <row r="82" spans="19:19" x14ac:dyDescent="0.3">
      <c r="S82">
        <v>-1.23</v>
      </c>
    </row>
    <row r="83" spans="19:19" x14ac:dyDescent="0.3">
      <c r="S83">
        <v>-1.42</v>
      </c>
    </row>
    <row r="84" spans="19:19" x14ac:dyDescent="0.3">
      <c r="S84">
        <v>-1.44</v>
      </c>
    </row>
    <row r="85" spans="19:19" x14ac:dyDescent="0.3">
      <c r="S85">
        <v>-1.64</v>
      </c>
    </row>
    <row r="86" spans="19:19" x14ac:dyDescent="0.3">
      <c r="S86">
        <v>-1.8</v>
      </c>
    </row>
    <row r="87" spans="19:19" x14ac:dyDescent="0.3">
      <c r="S87">
        <v>-2.62</v>
      </c>
    </row>
    <row r="88" spans="19:19" x14ac:dyDescent="0.3">
      <c r="S88">
        <v>-2.76</v>
      </c>
    </row>
    <row r="89" spans="19:19" x14ac:dyDescent="0.3">
      <c r="S89">
        <v>-2.91</v>
      </c>
    </row>
    <row r="90" spans="19:19" x14ac:dyDescent="0.3">
      <c r="S90">
        <v>-3.47</v>
      </c>
    </row>
    <row r="91" spans="19:19" x14ac:dyDescent="0.3">
      <c r="S91">
        <v>-3.66</v>
      </c>
    </row>
    <row r="92" spans="19:19" x14ac:dyDescent="0.3">
      <c r="S92">
        <v>-4.4800000000000004</v>
      </c>
    </row>
    <row r="93" spans="19:19" x14ac:dyDescent="0.3">
      <c r="S93">
        <v>-4.74</v>
      </c>
    </row>
    <row r="94" spans="19:19" x14ac:dyDescent="0.3">
      <c r="S94">
        <v>-4.76</v>
      </c>
    </row>
    <row r="95" spans="19:19" x14ac:dyDescent="0.3">
      <c r="S95">
        <v>-4.91</v>
      </c>
    </row>
    <row r="96" spans="19:19" x14ac:dyDescent="0.3">
      <c r="S96">
        <v>-4.93</v>
      </c>
    </row>
    <row r="97" spans="19:19" x14ac:dyDescent="0.3">
      <c r="S97">
        <v>-5.12</v>
      </c>
    </row>
    <row r="98" spans="19:19" x14ac:dyDescent="0.3">
      <c r="S98">
        <v>-5.19</v>
      </c>
    </row>
    <row r="99" spans="19:19" x14ac:dyDescent="0.3">
      <c r="S99">
        <v>-5.86</v>
      </c>
    </row>
    <row r="100" spans="19:19" x14ac:dyDescent="0.3">
      <c r="S100">
        <v>-7.5</v>
      </c>
    </row>
  </sheetData>
  <sortState ref="S41:S100">
    <sortCondition descending="1" ref="S41"/>
  </sortState>
  <mergeCells count="20">
    <mergeCell ref="R4:S4"/>
    <mergeCell ref="R5:S5"/>
    <mergeCell ref="R6:S6"/>
    <mergeCell ref="R7:S7"/>
    <mergeCell ref="R8:S8"/>
    <mergeCell ref="R1:R2"/>
    <mergeCell ref="T1:W1"/>
    <mergeCell ref="X1:Z1"/>
    <mergeCell ref="AA1:AB1"/>
    <mergeCell ref="R3:S3"/>
    <mergeCell ref="A4:B4"/>
    <mergeCell ref="A5:B5"/>
    <mergeCell ref="A6:B6"/>
    <mergeCell ref="A7:B7"/>
    <mergeCell ref="A8:B8"/>
    <mergeCell ref="A3:B3"/>
    <mergeCell ref="A1:A2"/>
    <mergeCell ref="C1:F1"/>
    <mergeCell ref="G1:I1"/>
    <mergeCell ref="J1:K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C3" sqref="C3"/>
    </sheetView>
  </sheetViews>
  <sheetFormatPr defaultRowHeight="14.4" x14ac:dyDescent="0.3"/>
  <cols>
    <col min="15" max="15" width="11" bestFit="1" customWidth="1"/>
  </cols>
  <sheetData>
    <row r="1" spans="1:15" x14ac:dyDescent="0.3">
      <c r="A1" s="66" t="s">
        <v>16</v>
      </c>
      <c r="B1" s="30" t="s">
        <v>2</v>
      </c>
      <c r="C1" s="66">
        <f>Punkter!$A$2</f>
        <v>0.01</v>
      </c>
      <c r="D1" s="68"/>
      <c r="E1" s="68"/>
      <c r="F1" s="69"/>
      <c r="G1" s="66">
        <f>Punkter!$A$3</f>
        <v>0.08</v>
      </c>
      <c r="H1" s="68"/>
      <c r="I1" s="69"/>
      <c r="J1" s="66">
        <f>Punkter!$A$4</f>
        <v>0.34</v>
      </c>
      <c r="K1" s="69"/>
      <c r="L1" s="26">
        <f>Punkter!$A$5</f>
        <v>2</v>
      </c>
      <c r="O1" t="s">
        <v>21</v>
      </c>
    </row>
    <row r="2" spans="1:15" ht="15" thickBot="1" x14ac:dyDescent="0.35">
      <c r="A2" s="67"/>
      <c r="B2" s="4" t="s">
        <v>3</v>
      </c>
      <c r="C2" s="32">
        <f>Punkter!$A$2</f>
        <v>0.01</v>
      </c>
      <c r="D2" s="1">
        <f>Punkter!$A$3</f>
        <v>0.08</v>
      </c>
      <c r="E2" s="1">
        <f>Punkter!$A$4</f>
        <v>0.34</v>
      </c>
      <c r="F2" s="9">
        <f>Punkter!$A$5</f>
        <v>2</v>
      </c>
      <c r="G2" s="32">
        <f>Punkter!$A$3</f>
        <v>0.08</v>
      </c>
      <c r="H2" s="1">
        <f>Punkter!$A$4</f>
        <v>0.34</v>
      </c>
      <c r="I2" s="9">
        <f>Punkter!$A$5</f>
        <v>2</v>
      </c>
      <c r="J2" s="1">
        <f>Punkter!$A$4</f>
        <v>0.34</v>
      </c>
      <c r="K2" s="9">
        <f>Punkter!$A$5</f>
        <v>2</v>
      </c>
      <c r="L2" s="9">
        <f>Punkter!$A$5</f>
        <v>2</v>
      </c>
      <c r="N2" t="s">
        <v>17</v>
      </c>
      <c r="O2">
        <v>1</v>
      </c>
    </row>
    <row r="3" spans="1:15" ht="15" thickBot="1" x14ac:dyDescent="0.35">
      <c r="A3" s="70">
        <f>Punkter!$C$2</f>
        <v>1</v>
      </c>
      <c r="B3" s="72"/>
      <c r="C3" s="33">
        <f t="shared" ref="C3:L8" si="0">$O$2+$O$3+$O$4+20*LOG10($O$5/(4*PI()*$A3))</f>
        <v>-37.045997020280801</v>
      </c>
      <c r="D3" s="34">
        <f t="shared" si="0"/>
        <v>-37.045997020280801</v>
      </c>
      <c r="E3" s="34">
        <f t="shared" si="0"/>
        <v>-37.045997020280801</v>
      </c>
      <c r="F3" s="34">
        <f t="shared" si="0"/>
        <v>-37.045997020280801</v>
      </c>
      <c r="G3" s="33">
        <f t="shared" si="0"/>
        <v>-37.045997020280801</v>
      </c>
      <c r="H3" s="34">
        <f t="shared" si="0"/>
        <v>-37.045997020280801</v>
      </c>
      <c r="I3" s="35">
        <f t="shared" si="0"/>
        <v>-37.045997020280801</v>
      </c>
      <c r="J3" s="34">
        <f t="shared" si="0"/>
        <v>-37.045997020280801</v>
      </c>
      <c r="K3" s="35">
        <f t="shared" si="0"/>
        <v>-37.045997020280801</v>
      </c>
      <c r="L3" s="35">
        <f t="shared" si="0"/>
        <v>-37.045997020280801</v>
      </c>
      <c r="N3" t="s">
        <v>18</v>
      </c>
      <c r="O3">
        <v>1</v>
      </c>
    </row>
    <row r="4" spans="1:15" ht="15" thickBot="1" x14ac:dyDescent="0.35">
      <c r="A4" s="70">
        <f>Punkter!$C$3</f>
        <v>2</v>
      </c>
      <c r="B4" s="72"/>
      <c r="C4" s="36">
        <f t="shared" si="0"/>
        <v>-43.066596933560426</v>
      </c>
      <c r="D4" s="37">
        <f t="shared" si="0"/>
        <v>-43.066596933560426</v>
      </c>
      <c r="E4" s="37">
        <f t="shared" si="0"/>
        <v>-43.066596933560426</v>
      </c>
      <c r="F4" s="37">
        <f t="shared" si="0"/>
        <v>-43.066596933560426</v>
      </c>
      <c r="G4" s="36">
        <f t="shared" si="0"/>
        <v>-43.066596933560426</v>
      </c>
      <c r="H4" s="37">
        <f t="shared" si="0"/>
        <v>-43.066596933560426</v>
      </c>
      <c r="I4" s="38">
        <f t="shared" si="0"/>
        <v>-43.066596933560426</v>
      </c>
      <c r="J4" s="37">
        <f t="shared" si="0"/>
        <v>-43.066596933560426</v>
      </c>
      <c r="K4" s="38">
        <f t="shared" si="0"/>
        <v>-43.066596933560426</v>
      </c>
      <c r="L4" s="38">
        <f t="shared" si="0"/>
        <v>-43.066596933560426</v>
      </c>
      <c r="N4" t="s">
        <v>19</v>
      </c>
      <c r="O4">
        <v>1</v>
      </c>
    </row>
    <row r="5" spans="1:15" ht="15" thickBot="1" x14ac:dyDescent="0.35">
      <c r="A5" s="70">
        <f>Punkter!$C$4</f>
        <v>3.9</v>
      </c>
      <c r="B5" s="72"/>
      <c r="C5" s="39">
        <f t="shared" si="0"/>
        <v>-48.867289160810785</v>
      </c>
      <c r="D5" s="40">
        <f t="shared" si="0"/>
        <v>-48.867289160810785</v>
      </c>
      <c r="E5" s="40">
        <f t="shared" si="0"/>
        <v>-48.867289160810785</v>
      </c>
      <c r="F5" s="40">
        <f t="shared" si="0"/>
        <v>-48.867289160810785</v>
      </c>
      <c r="G5" s="39">
        <f t="shared" si="0"/>
        <v>-48.867289160810785</v>
      </c>
      <c r="H5" s="40">
        <f t="shared" si="0"/>
        <v>-48.867289160810785</v>
      </c>
      <c r="I5" s="41">
        <f t="shared" si="0"/>
        <v>-48.867289160810785</v>
      </c>
      <c r="J5" s="40">
        <f t="shared" si="0"/>
        <v>-48.867289160810785</v>
      </c>
      <c r="K5" s="41">
        <f t="shared" si="0"/>
        <v>-48.867289160810785</v>
      </c>
      <c r="L5" s="41">
        <f t="shared" si="0"/>
        <v>-48.867289160810785</v>
      </c>
      <c r="N5" t="s">
        <v>20</v>
      </c>
      <c r="O5" s="48">
        <f>(3*10^8)/(2.4*10^9)</f>
        <v>0.125</v>
      </c>
    </row>
    <row r="6" spans="1:15" ht="15" thickBot="1" x14ac:dyDescent="0.35">
      <c r="A6" s="70">
        <f>Punkter!$C$5</f>
        <v>7.9</v>
      </c>
      <c r="B6" s="72"/>
      <c r="C6" s="36">
        <f t="shared" si="0"/>
        <v>-54.99853884608963</v>
      </c>
      <c r="D6" s="37">
        <f t="shared" si="0"/>
        <v>-54.99853884608963</v>
      </c>
      <c r="E6" s="37">
        <f t="shared" si="0"/>
        <v>-54.99853884608963</v>
      </c>
      <c r="F6" s="37">
        <f t="shared" si="0"/>
        <v>-54.99853884608963</v>
      </c>
      <c r="G6" s="36">
        <f t="shared" si="0"/>
        <v>-54.99853884608963</v>
      </c>
      <c r="H6" s="37">
        <f t="shared" si="0"/>
        <v>-54.99853884608963</v>
      </c>
      <c r="I6" s="38">
        <f t="shared" si="0"/>
        <v>-54.99853884608963</v>
      </c>
      <c r="J6" s="37">
        <f t="shared" si="0"/>
        <v>-54.99853884608963</v>
      </c>
      <c r="K6" s="38">
        <f t="shared" si="0"/>
        <v>-54.99853884608963</v>
      </c>
      <c r="L6" s="38">
        <f t="shared" si="0"/>
        <v>-54.99853884608963</v>
      </c>
    </row>
    <row r="7" spans="1:15" ht="15" thickBot="1" x14ac:dyDescent="0.35">
      <c r="A7" s="70">
        <f>Punkter!$C$6</f>
        <v>15.2</v>
      </c>
      <c r="B7" s="72"/>
      <c r="C7" s="42">
        <f t="shared" si="0"/>
        <v>-60.682868779176253</v>
      </c>
      <c r="D7" s="43">
        <f t="shared" si="0"/>
        <v>-60.682868779176253</v>
      </c>
      <c r="E7" s="43">
        <f t="shared" si="0"/>
        <v>-60.682868779176253</v>
      </c>
      <c r="F7" s="43">
        <f t="shared" si="0"/>
        <v>-60.682868779176253</v>
      </c>
      <c r="G7" s="42">
        <f t="shared" si="0"/>
        <v>-60.682868779176253</v>
      </c>
      <c r="H7" s="43">
        <f t="shared" si="0"/>
        <v>-60.682868779176253</v>
      </c>
      <c r="I7" s="44">
        <f t="shared" si="0"/>
        <v>-60.682868779176253</v>
      </c>
      <c r="J7" s="43">
        <f t="shared" si="0"/>
        <v>-60.682868779176253</v>
      </c>
      <c r="K7" s="44">
        <f t="shared" si="0"/>
        <v>-60.682868779176253</v>
      </c>
      <c r="L7" s="44">
        <f t="shared" si="0"/>
        <v>-60.682868779176253</v>
      </c>
    </row>
    <row r="8" spans="1:15" ht="15" thickBot="1" x14ac:dyDescent="0.35">
      <c r="A8" s="70">
        <f>Punkter!$C$7</f>
        <v>30</v>
      </c>
      <c r="B8" s="72"/>
      <c r="C8" s="45">
        <f t="shared" si="0"/>
        <v>-66.588422114674046</v>
      </c>
      <c r="D8" s="46">
        <f t="shared" si="0"/>
        <v>-66.588422114674046</v>
      </c>
      <c r="E8" s="46">
        <f t="shared" si="0"/>
        <v>-66.588422114674046</v>
      </c>
      <c r="F8" s="46">
        <f t="shared" si="0"/>
        <v>-66.588422114674046</v>
      </c>
      <c r="G8" s="45">
        <f t="shared" si="0"/>
        <v>-66.588422114674046</v>
      </c>
      <c r="H8" s="46">
        <f t="shared" si="0"/>
        <v>-66.588422114674046</v>
      </c>
      <c r="I8" s="47">
        <f t="shared" si="0"/>
        <v>-66.588422114674046</v>
      </c>
      <c r="J8" s="46">
        <f t="shared" si="0"/>
        <v>-66.588422114674046</v>
      </c>
      <c r="K8" s="47">
        <f t="shared" si="0"/>
        <v>-66.588422114674046</v>
      </c>
      <c r="L8" s="47">
        <f t="shared" si="0"/>
        <v>-66.588422114674046</v>
      </c>
    </row>
    <row r="10" spans="1:15" ht="15" thickBot="1" x14ac:dyDescent="0.35"/>
    <row r="11" spans="1:15" x14ac:dyDescent="0.3">
      <c r="A11" s="66" t="s">
        <v>22</v>
      </c>
      <c r="B11" s="30" t="s">
        <v>2</v>
      </c>
      <c r="C11" s="66">
        <f>Punkter!$A$2</f>
        <v>0.01</v>
      </c>
      <c r="D11" s="68"/>
      <c r="E11" s="68"/>
      <c r="F11" s="69"/>
      <c r="G11" s="66">
        <f>Punkter!$A$3</f>
        <v>0.08</v>
      </c>
      <c r="H11" s="68"/>
      <c r="I11" s="69"/>
      <c r="J11" s="66">
        <f>Punkter!$A$4</f>
        <v>0.34</v>
      </c>
      <c r="K11" s="69"/>
      <c r="L11" s="26">
        <f>Punkter!$A$5</f>
        <v>2</v>
      </c>
      <c r="O11" t="s">
        <v>21</v>
      </c>
    </row>
    <row r="12" spans="1:15" ht="15" thickBot="1" x14ac:dyDescent="0.35">
      <c r="A12" s="67"/>
      <c r="B12" s="4" t="s">
        <v>3</v>
      </c>
      <c r="C12" s="32">
        <f>Punkter!$A$2</f>
        <v>0.01</v>
      </c>
      <c r="D12" s="1">
        <f>Punkter!$A$3</f>
        <v>0.08</v>
      </c>
      <c r="E12" s="1">
        <f>Punkter!$A$4</f>
        <v>0.34</v>
      </c>
      <c r="F12" s="9">
        <f>Punkter!$A$5</f>
        <v>2</v>
      </c>
      <c r="G12" s="32">
        <f>Punkter!$A$3</f>
        <v>0.08</v>
      </c>
      <c r="H12" s="1">
        <f>Punkter!$A$4</f>
        <v>0.34</v>
      </c>
      <c r="I12" s="9">
        <f>Punkter!$A$5</f>
        <v>2</v>
      </c>
      <c r="J12" s="1">
        <f>Punkter!$A$4</f>
        <v>0.34</v>
      </c>
      <c r="K12" s="9">
        <f>Punkter!$A$5</f>
        <v>2</v>
      </c>
      <c r="L12" s="9">
        <f>Punkter!$A$5</f>
        <v>2</v>
      </c>
      <c r="N12" t="s">
        <v>17</v>
      </c>
      <c r="O12">
        <v>1</v>
      </c>
    </row>
    <row r="13" spans="1:15" ht="15" thickBot="1" x14ac:dyDescent="0.35">
      <c r="A13" s="70">
        <f>Punkter!$C$2</f>
        <v>1</v>
      </c>
      <c r="B13" s="72"/>
      <c r="C13" s="33">
        <f t="shared" ref="C13:L18" si="1">$O$2+$O$3+$O$4+20*LOG10($O$5/(4*PI()*$A13))</f>
        <v>-37.045997020280801</v>
      </c>
      <c r="D13" s="34">
        <f t="shared" si="1"/>
        <v>-37.045997020280801</v>
      </c>
      <c r="E13" s="34">
        <f t="shared" si="1"/>
        <v>-37.045997020280801</v>
      </c>
      <c r="F13" s="34">
        <f t="shared" si="1"/>
        <v>-37.045997020280801</v>
      </c>
      <c r="G13" s="33">
        <f t="shared" si="1"/>
        <v>-37.045997020280801</v>
      </c>
      <c r="H13" s="34">
        <f t="shared" si="1"/>
        <v>-37.045997020280801</v>
      </c>
      <c r="I13" s="35">
        <f t="shared" si="1"/>
        <v>-37.045997020280801</v>
      </c>
      <c r="J13" s="34">
        <f t="shared" si="1"/>
        <v>-37.045997020280801</v>
      </c>
      <c r="K13" s="35">
        <f t="shared" si="1"/>
        <v>-37.045997020280801</v>
      </c>
      <c r="L13" s="35">
        <f t="shared" si="1"/>
        <v>-37.045997020280801</v>
      </c>
      <c r="N13" t="s">
        <v>18</v>
      </c>
      <c r="O13">
        <v>1</v>
      </c>
    </row>
    <row r="14" spans="1:15" ht="15" thickBot="1" x14ac:dyDescent="0.35">
      <c r="A14" s="70">
        <f>Punkter!$C$3</f>
        <v>2</v>
      </c>
      <c r="B14" s="72"/>
      <c r="C14" s="36">
        <f t="shared" si="1"/>
        <v>-43.066596933560426</v>
      </c>
      <c r="D14" s="37">
        <f t="shared" si="1"/>
        <v>-43.066596933560426</v>
      </c>
      <c r="E14" s="37">
        <f t="shared" si="1"/>
        <v>-43.066596933560426</v>
      </c>
      <c r="F14" s="37">
        <f t="shared" si="1"/>
        <v>-43.066596933560426</v>
      </c>
      <c r="G14" s="36">
        <f t="shared" si="1"/>
        <v>-43.066596933560426</v>
      </c>
      <c r="H14" s="37">
        <f t="shared" si="1"/>
        <v>-43.066596933560426</v>
      </c>
      <c r="I14" s="38">
        <f t="shared" si="1"/>
        <v>-43.066596933560426</v>
      </c>
      <c r="J14" s="37">
        <f t="shared" si="1"/>
        <v>-43.066596933560426</v>
      </c>
      <c r="K14" s="38">
        <f t="shared" si="1"/>
        <v>-43.066596933560426</v>
      </c>
      <c r="L14" s="38">
        <f t="shared" si="1"/>
        <v>-43.066596933560426</v>
      </c>
      <c r="N14" t="s">
        <v>19</v>
      </c>
      <c r="O14">
        <v>1</v>
      </c>
    </row>
    <row r="15" spans="1:15" ht="15" thickBot="1" x14ac:dyDescent="0.35">
      <c r="A15" s="70">
        <f>Punkter!$C$4</f>
        <v>3.9</v>
      </c>
      <c r="B15" s="72"/>
      <c r="C15" s="39">
        <f t="shared" si="1"/>
        <v>-48.867289160810785</v>
      </c>
      <c r="D15" s="40">
        <f t="shared" si="1"/>
        <v>-48.867289160810785</v>
      </c>
      <c r="E15" s="40">
        <f t="shared" si="1"/>
        <v>-48.867289160810785</v>
      </c>
      <c r="F15" s="40">
        <f t="shared" si="1"/>
        <v>-48.867289160810785</v>
      </c>
      <c r="G15" s="39">
        <f t="shared" si="1"/>
        <v>-48.867289160810785</v>
      </c>
      <c r="H15" s="40">
        <f t="shared" si="1"/>
        <v>-48.867289160810785</v>
      </c>
      <c r="I15" s="41">
        <f t="shared" si="1"/>
        <v>-48.867289160810785</v>
      </c>
      <c r="J15" s="40">
        <f t="shared" si="1"/>
        <v>-48.867289160810785</v>
      </c>
      <c r="K15" s="41">
        <f t="shared" si="1"/>
        <v>-48.867289160810785</v>
      </c>
      <c r="L15" s="41">
        <f t="shared" si="1"/>
        <v>-48.867289160810785</v>
      </c>
      <c r="N15" t="s">
        <v>20</v>
      </c>
      <c r="O15" s="48">
        <f>(3*10^8)/(2.4*10^9)</f>
        <v>0.125</v>
      </c>
    </row>
    <row r="16" spans="1:15" ht="15" thickBot="1" x14ac:dyDescent="0.35">
      <c r="A16" s="70">
        <f>Punkter!$C$5</f>
        <v>7.9</v>
      </c>
      <c r="B16" s="72"/>
      <c r="C16" s="36">
        <f t="shared" si="1"/>
        <v>-54.99853884608963</v>
      </c>
      <c r="D16" s="37">
        <f t="shared" si="1"/>
        <v>-54.99853884608963</v>
      </c>
      <c r="E16" s="37">
        <f t="shared" si="1"/>
        <v>-54.99853884608963</v>
      </c>
      <c r="F16" s="37">
        <f t="shared" si="1"/>
        <v>-54.99853884608963</v>
      </c>
      <c r="G16" s="36">
        <f t="shared" si="1"/>
        <v>-54.99853884608963</v>
      </c>
      <c r="H16" s="37">
        <f t="shared" si="1"/>
        <v>-54.99853884608963</v>
      </c>
      <c r="I16" s="38">
        <f t="shared" si="1"/>
        <v>-54.99853884608963</v>
      </c>
      <c r="J16" s="37">
        <f t="shared" si="1"/>
        <v>-54.99853884608963</v>
      </c>
      <c r="K16" s="38">
        <f t="shared" si="1"/>
        <v>-54.99853884608963</v>
      </c>
      <c r="L16" s="38">
        <f t="shared" si="1"/>
        <v>-54.99853884608963</v>
      </c>
    </row>
    <row r="17" spans="1:12" ht="15" thickBot="1" x14ac:dyDescent="0.35">
      <c r="A17" s="70">
        <f>Punkter!$C$6</f>
        <v>15.2</v>
      </c>
      <c r="B17" s="72"/>
      <c r="C17" s="42">
        <f t="shared" si="1"/>
        <v>-60.682868779176253</v>
      </c>
      <c r="D17" s="43">
        <f t="shared" si="1"/>
        <v>-60.682868779176253</v>
      </c>
      <c r="E17" s="43">
        <f t="shared" si="1"/>
        <v>-60.682868779176253</v>
      </c>
      <c r="F17" s="43">
        <f t="shared" si="1"/>
        <v>-60.682868779176253</v>
      </c>
      <c r="G17" s="42">
        <f t="shared" si="1"/>
        <v>-60.682868779176253</v>
      </c>
      <c r="H17" s="43">
        <f t="shared" si="1"/>
        <v>-60.682868779176253</v>
      </c>
      <c r="I17" s="44">
        <f t="shared" si="1"/>
        <v>-60.682868779176253</v>
      </c>
      <c r="J17" s="43">
        <f t="shared" si="1"/>
        <v>-60.682868779176253</v>
      </c>
      <c r="K17" s="44">
        <f t="shared" si="1"/>
        <v>-60.682868779176253</v>
      </c>
      <c r="L17" s="44">
        <f t="shared" si="1"/>
        <v>-60.682868779176253</v>
      </c>
    </row>
    <row r="18" spans="1:12" ht="15" thickBot="1" x14ac:dyDescent="0.35">
      <c r="A18" s="70">
        <f>Punkter!$C$7</f>
        <v>30</v>
      </c>
      <c r="B18" s="72"/>
      <c r="C18" s="45">
        <f t="shared" si="1"/>
        <v>-66.588422114674046</v>
      </c>
      <c r="D18" s="46">
        <f t="shared" si="1"/>
        <v>-66.588422114674046</v>
      </c>
      <c r="E18" s="46">
        <f t="shared" si="1"/>
        <v>-66.588422114674046</v>
      </c>
      <c r="F18" s="46">
        <f t="shared" si="1"/>
        <v>-66.588422114674046</v>
      </c>
      <c r="G18" s="45">
        <f t="shared" si="1"/>
        <v>-66.588422114674046</v>
      </c>
      <c r="H18" s="46">
        <f t="shared" si="1"/>
        <v>-66.588422114674046</v>
      </c>
      <c r="I18" s="47">
        <f t="shared" si="1"/>
        <v>-66.588422114674046</v>
      </c>
      <c r="J18" s="46">
        <f t="shared" si="1"/>
        <v>-66.588422114674046</v>
      </c>
      <c r="K18" s="47">
        <f t="shared" si="1"/>
        <v>-66.588422114674046</v>
      </c>
      <c r="L18" s="47">
        <f t="shared" si="1"/>
        <v>-66.588422114674046</v>
      </c>
    </row>
  </sheetData>
  <mergeCells count="20">
    <mergeCell ref="A4:B4"/>
    <mergeCell ref="A1:A2"/>
    <mergeCell ref="C1:F1"/>
    <mergeCell ref="G1:I1"/>
    <mergeCell ref="J1:K1"/>
    <mergeCell ref="A3:B3"/>
    <mergeCell ref="A5:B5"/>
    <mergeCell ref="A6:B6"/>
    <mergeCell ref="A7:B7"/>
    <mergeCell ref="A8:B8"/>
    <mergeCell ref="A11:A12"/>
    <mergeCell ref="A17:B17"/>
    <mergeCell ref="A18:B18"/>
    <mergeCell ref="G11:I11"/>
    <mergeCell ref="J11:K11"/>
    <mergeCell ref="A13:B13"/>
    <mergeCell ref="A14:B14"/>
    <mergeCell ref="A15:B15"/>
    <mergeCell ref="A16:B16"/>
    <mergeCell ref="C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Punkter</vt:lpstr>
      <vt:lpstr>Meas3</vt:lpstr>
      <vt:lpstr>Meas2</vt:lpstr>
      <vt:lpstr>Meas1</vt:lpstr>
      <vt:lpstr>Total</vt:lpstr>
      <vt:lpstr>Friis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Gotti</dc:creator>
  <cp:lastModifiedBy>Acer</cp:lastModifiedBy>
  <cp:lastPrinted>2016-10-12T06:44:20Z</cp:lastPrinted>
  <dcterms:created xsi:type="dcterms:W3CDTF">2016-09-29T09:20:45Z</dcterms:created>
  <dcterms:modified xsi:type="dcterms:W3CDTF">2016-10-21T07:12:56Z</dcterms:modified>
</cp:coreProperties>
</file>